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68.181.114.49\Hires_Lab\Animals\Colony\"/>
    </mc:Choice>
  </mc:AlternateContent>
  <bookViews>
    <workbookView minimized="1" xWindow="0" yWindow="0" windowWidth="28800" windowHeight="12300"/>
  </bookViews>
  <sheets>
    <sheet name="Colony" sheetId="1" r:id="rId1"/>
    <sheet name="Breeding" sheetId="5" r:id="rId2"/>
    <sheet name="Weaning" sheetId="7" r:id="rId3"/>
    <sheet name="Cages" sheetId="9" r:id="rId4"/>
    <sheet name="plots" sheetId="8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9" l="1" a="1"/>
  <c r="A5" i="9"/>
  <c r="B5" i="9" a="1"/>
  <c r="B5" i="9"/>
  <c r="C5" i="9" a="1"/>
  <c r="C5" i="9"/>
  <c r="D5" i="9" a="1"/>
  <c r="D5" i="9"/>
  <c r="J5" i="9"/>
  <c r="A6" i="9" a="1"/>
  <c r="A6" i="9"/>
  <c r="B6" i="9" a="1"/>
  <c r="B6" i="9"/>
  <c r="C6" i="9" a="1"/>
  <c r="C6" i="9"/>
  <c r="D6" i="9" a="1"/>
  <c r="D6" i="9"/>
  <c r="J6" i="9"/>
  <c r="A7" i="9" a="1"/>
  <c r="A7" i="9"/>
  <c r="B7" i="9" a="1"/>
  <c r="B7" i="9"/>
  <c r="C7" i="9" a="1"/>
  <c r="C7" i="9"/>
  <c r="D7" i="9" a="1"/>
  <c r="D7" i="9"/>
  <c r="J7" i="9"/>
  <c r="A8" i="9" a="1"/>
  <c r="A8" i="9"/>
  <c r="B8" i="9" a="1"/>
  <c r="B8" i="9"/>
  <c r="C8" i="9" a="1"/>
  <c r="C8" i="9"/>
  <c r="D8" i="9" a="1"/>
  <c r="D8" i="9"/>
  <c r="J8" i="9"/>
  <c r="A9" i="9" a="1"/>
  <c r="A9" i="9"/>
  <c r="B9" i="9" a="1"/>
  <c r="B9" i="9"/>
  <c r="C9" i="9" a="1"/>
  <c r="C9" i="9"/>
  <c r="D9" i="9" a="1"/>
  <c r="D9" i="9"/>
  <c r="J9" i="9"/>
  <c r="A10" i="9" a="1"/>
  <c r="A10" i="9"/>
  <c r="B10" i="9" a="1"/>
  <c r="B10" i="9"/>
  <c r="C10" i="9" a="1"/>
  <c r="C10" i="9"/>
  <c r="D10" i="9" a="1"/>
  <c r="D10" i="9"/>
  <c r="J10" i="9"/>
  <c r="A11" i="9" a="1"/>
  <c r="A11" i="9"/>
  <c r="B11" i="9" a="1"/>
  <c r="B11" i="9"/>
  <c r="C11" i="9" a="1"/>
  <c r="C11" i="9"/>
  <c r="D11" i="9" a="1"/>
  <c r="D11" i="9"/>
  <c r="J11" i="9"/>
  <c r="A12" i="9" a="1"/>
  <c r="A12" i="9"/>
  <c r="B12" i="9" a="1"/>
  <c r="B12" i="9"/>
  <c r="C12" i="9" a="1"/>
  <c r="C12" i="9"/>
  <c r="D12" i="9" a="1"/>
  <c r="D12" i="9"/>
  <c r="J12" i="9"/>
  <c r="A13" i="9" a="1"/>
  <c r="A13" i="9"/>
  <c r="B13" i="9" a="1"/>
  <c r="B13" i="9"/>
  <c r="C13" i="9" a="1"/>
  <c r="C13" i="9"/>
  <c r="D13" i="9" a="1"/>
  <c r="D13" i="9"/>
  <c r="J13" i="9"/>
  <c r="A14" i="9" a="1"/>
  <c r="A14" i="9"/>
  <c r="B14" i="9" a="1"/>
  <c r="B14" i="9"/>
  <c r="C14" i="9" a="1"/>
  <c r="C14" i="9"/>
  <c r="D14" i="9" a="1"/>
  <c r="D14" i="9"/>
  <c r="J14" i="9"/>
  <c r="A15" i="9" a="1"/>
  <c r="A15" i="9"/>
  <c r="B15" i="9" a="1"/>
  <c r="B15" i="9"/>
  <c r="C15" i="9" a="1"/>
  <c r="C15" i="9"/>
  <c r="D15" i="9" a="1"/>
  <c r="D15" i="9"/>
  <c r="J15" i="9"/>
  <c r="A16" i="9" a="1"/>
  <c r="A16" i="9"/>
  <c r="B16" i="9" a="1"/>
  <c r="B16" i="9"/>
  <c r="C16" i="9" a="1"/>
  <c r="C16" i="9"/>
  <c r="D16" i="9" a="1"/>
  <c r="D16" i="9"/>
  <c r="J16" i="9"/>
  <c r="A17" i="9" a="1"/>
  <c r="A17" i="9"/>
  <c r="B17" i="9" a="1"/>
  <c r="B17" i="9"/>
  <c r="C17" i="9" a="1"/>
  <c r="C17" i="9"/>
  <c r="D17" i="9" a="1"/>
  <c r="D17" i="9"/>
  <c r="J17" i="9"/>
  <c r="A18" i="9" a="1"/>
  <c r="A18" i="9"/>
  <c r="B18" i="9" a="1"/>
  <c r="B18" i="9"/>
  <c r="C18" i="9" a="1"/>
  <c r="C18" i="9"/>
  <c r="D18" i="9" a="1"/>
  <c r="D18" i="9"/>
  <c r="J18" i="9"/>
  <c r="A19" i="9" a="1"/>
  <c r="A19" i="9"/>
  <c r="B19" i="9" a="1"/>
  <c r="B19" i="9"/>
  <c r="C19" i="9" a="1"/>
  <c r="C19" i="9"/>
  <c r="D19" i="9" a="1"/>
  <c r="D19" i="9"/>
  <c r="J19" i="9"/>
  <c r="A20" i="9" a="1"/>
  <c r="A20" i="9"/>
  <c r="B20" i="9" a="1"/>
  <c r="B20" i="9"/>
  <c r="C20" i="9" a="1"/>
  <c r="C20" i="9"/>
  <c r="D20" i="9" a="1"/>
  <c r="D20" i="9"/>
  <c r="J20" i="9"/>
  <c r="A21" i="9" a="1"/>
  <c r="A21" i="9"/>
  <c r="B21" i="9" a="1"/>
  <c r="B21" i="9"/>
  <c r="C21" i="9" a="1"/>
  <c r="C21" i="9"/>
  <c r="D21" i="9" a="1"/>
  <c r="D21" i="9"/>
  <c r="J21" i="9"/>
  <c r="A22" i="9" a="1"/>
  <c r="A22" i="9"/>
  <c r="B22" i="9" a="1"/>
  <c r="B22" i="9"/>
  <c r="C22" i="9" a="1"/>
  <c r="C22" i="9"/>
  <c r="D22" i="9" a="1"/>
  <c r="D22" i="9"/>
  <c r="J22" i="9"/>
  <c r="A23" i="9" a="1"/>
  <c r="A23" i="9"/>
  <c r="B23" i="9" a="1"/>
  <c r="B23" i="9"/>
  <c r="C23" i="9" a="1"/>
  <c r="C23" i="9"/>
  <c r="D23" i="9" a="1"/>
  <c r="D23" i="9"/>
  <c r="J23" i="9"/>
  <c r="A24" i="9" a="1"/>
  <c r="A24" i="9"/>
  <c r="B24" i="9" a="1"/>
  <c r="B24" i="9"/>
  <c r="C24" i="9" a="1"/>
  <c r="C24" i="9"/>
  <c r="D24" i="9" a="1"/>
  <c r="D24" i="9"/>
  <c r="J24" i="9"/>
  <c r="M4" i="9"/>
  <c r="N4" i="9"/>
  <c r="A25" i="9" a="1"/>
  <c r="A25" i="9"/>
  <c r="B25" i="9" a="1"/>
  <c r="B25" i="9"/>
  <c r="C25" i="9" a="1"/>
  <c r="C25" i="9"/>
  <c r="D25" i="9" a="1"/>
  <c r="D25" i="9"/>
  <c r="J25" i="9"/>
  <c r="A26" i="9" a="1"/>
  <c r="A26" i="9"/>
  <c r="B26" i="9" a="1"/>
  <c r="B26" i="9"/>
  <c r="C26" i="9" a="1"/>
  <c r="C26" i="9"/>
  <c r="D26" i="9" a="1"/>
  <c r="D26" i="9"/>
  <c r="J26" i="9"/>
  <c r="A27" i="9" a="1"/>
  <c r="A27" i="9"/>
  <c r="B27" i="9" a="1"/>
  <c r="B27" i="9"/>
  <c r="C27" i="9" a="1"/>
  <c r="C27" i="9"/>
  <c r="D27" i="9" a="1"/>
  <c r="D27" i="9"/>
  <c r="J27" i="9"/>
  <c r="A28" i="9" a="1"/>
  <c r="A28" i="9"/>
  <c r="B28" i="9" a="1"/>
  <c r="B28" i="9"/>
  <c r="C28" i="9" a="1"/>
  <c r="C28" i="9"/>
  <c r="D28" i="9" a="1"/>
  <c r="D28" i="9"/>
  <c r="J28" i="9"/>
  <c r="A29" i="9" a="1"/>
  <c r="A29" i="9"/>
  <c r="B29" i="9" a="1"/>
  <c r="B29" i="9"/>
  <c r="C29" i="9" a="1"/>
  <c r="C29" i="9"/>
  <c r="D29" i="9" a="1"/>
  <c r="D29" i="9"/>
  <c r="J29" i="9"/>
  <c r="L4" i="9"/>
  <c r="O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I4" i="9"/>
  <c r="I16" i="9"/>
  <c r="I17" i="9"/>
  <c r="I18" i="9"/>
  <c r="I19" i="9"/>
  <c r="I20" i="9"/>
  <c r="I21" i="9"/>
  <c r="I22" i="9"/>
  <c r="I23" i="9"/>
  <c r="I12" i="9"/>
  <c r="I13" i="9"/>
  <c r="I14" i="9"/>
  <c r="I15" i="9"/>
  <c r="I6" i="9"/>
  <c r="I7" i="9"/>
  <c r="I8" i="9"/>
  <c r="I9" i="9"/>
  <c r="I10" i="9"/>
  <c r="I11" i="9"/>
  <c r="I5" i="9"/>
  <c r="H5" i="9" a="1"/>
  <c r="H5" i="9"/>
  <c r="H6" i="9" a="1"/>
  <c r="H6" i="9"/>
  <c r="H7" i="9" a="1"/>
  <c r="H7" i="9"/>
  <c r="H8" i="9" a="1"/>
  <c r="H8" i="9"/>
  <c r="H9" i="9" a="1"/>
  <c r="H9" i="9"/>
  <c r="H10" i="9" a="1"/>
  <c r="H10" i="9"/>
  <c r="H11" i="9" a="1"/>
  <c r="H11" i="9"/>
  <c r="H12" i="9" a="1"/>
  <c r="H12" i="9"/>
  <c r="H13" i="9" a="1"/>
  <c r="H13" i="9"/>
  <c r="H14" i="9" a="1"/>
  <c r="H14" i="9"/>
  <c r="H15" i="9" a="1"/>
  <c r="H15" i="9"/>
  <c r="H16" i="9" a="1"/>
  <c r="H16" i="9"/>
  <c r="H17" i="9" a="1"/>
  <c r="H17" i="9"/>
  <c r="H18" i="9" a="1"/>
  <c r="H18" i="9"/>
  <c r="H19" i="9" a="1"/>
  <c r="H19" i="9"/>
  <c r="H20" i="9" a="1"/>
  <c r="H20" i="9"/>
  <c r="H21" i="9" a="1"/>
  <c r="H21" i="9"/>
  <c r="H22" i="9" a="1"/>
  <c r="H22" i="9"/>
  <c r="H23" i="9" a="1"/>
  <c r="H23" i="9"/>
  <c r="N26" i="1"/>
  <c r="O26" i="1" a="1"/>
  <c r="O26" i="1"/>
  <c r="Q87" i="1"/>
  <c r="Q86" i="1"/>
  <c r="R86" i="1"/>
  <c r="S86" i="1"/>
  <c r="R87" i="1"/>
  <c r="S87" i="1"/>
  <c r="Q88" i="1"/>
  <c r="R88" i="1"/>
  <c r="S88" i="1"/>
  <c r="Q89" i="1"/>
  <c r="R89" i="1"/>
  <c r="S89" i="1"/>
  <c r="Q90" i="1"/>
  <c r="R90" i="1"/>
  <c r="S90" i="1"/>
  <c r="Q91" i="1"/>
  <c r="R91" i="1"/>
  <c r="S91" i="1"/>
  <c r="Q92" i="1"/>
  <c r="R92" i="1"/>
  <c r="S92" i="1"/>
  <c r="Q93" i="1"/>
  <c r="R93" i="1"/>
  <c r="S93" i="1"/>
  <c r="Q94" i="1"/>
  <c r="R94" i="1"/>
  <c r="S94" i="1"/>
  <c r="Q95" i="1"/>
  <c r="R95" i="1"/>
  <c r="S95" i="1"/>
  <c r="Q96" i="1"/>
  <c r="R96" i="1"/>
  <c r="S96" i="1"/>
  <c r="Q97" i="1"/>
  <c r="R97" i="1"/>
  <c r="S97" i="1"/>
  <c r="Q98" i="1"/>
  <c r="R98" i="1"/>
  <c r="S98" i="1"/>
  <c r="Q99" i="1"/>
  <c r="R99" i="1"/>
  <c r="S99" i="1"/>
  <c r="Q100" i="1"/>
  <c r="R100" i="1"/>
  <c r="S100" i="1"/>
  <c r="Q101" i="1"/>
  <c r="R101" i="1"/>
  <c r="S101" i="1"/>
  <c r="Q102" i="1"/>
  <c r="R102" i="1"/>
  <c r="S102" i="1"/>
  <c r="Q103" i="1"/>
  <c r="R103" i="1"/>
  <c r="S103" i="1"/>
  <c r="Q104" i="1"/>
  <c r="R104" i="1"/>
  <c r="S104" i="1"/>
  <c r="Q105" i="1"/>
  <c r="R105" i="1"/>
  <c r="S105" i="1"/>
  <c r="Q106" i="1"/>
  <c r="R106" i="1"/>
  <c r="S106" i="1"/>
  <c r="Q107" i="1"/>
  <c r="R107" i="1"/>
  <c r="S107" i="1"/>
  <c r="Q108" i="1"/>
  <c r="R108" i="1"/>
  <c r="S108" i="1"/>
  <c r="Q109" i="1"/>
  <c r="R109" i="1"/>
  <c r="S109" i="1"/>
  <c r="Q110" i="1"/>
  <c r="R110" i="1"/>
  <c r="S110" i="1"/>
  <c r="Q111" i="1"/>
  <c r="R111" i="1"/>
  <c r="S111" i="1"/>
  <c r="Q112" i="1"/>
  <c r="R112" i="1"/>
  <c r="S112" i="1"/>
  <c r="Q113" i="1"/>
  <c r="R113" i="1"/>
  <c r="S113" i="1"/>
  <c r="Q114" i="1"/>
  <c r="R114" i="1"/>
  <c r="S114" i="1"/>
  <c r="Q115" i="1"/>
  <c r="R115" i="1"/>
  <c r="S115" i="1"/>
  <c r="Q116" i="1"/>
  <c r="R116" i="1"/>
  <c r="S116" i="1"/>
  <c r="Q117" i="1"/>
  <c r="R117" i="1"/>
  <c r="S117" i="1"/>
  <c r="Q118" i="1"/>
  <c r="R118" i="1"/>
  <c r="S118" i="1"/>
  <c r="Q119" i="1"/>
  <c r="R119" i="1"/>
  <c r="S119" i="1"/>
  <c r="Q120" i="1"/>
  <c r="R120" i="1"/>
  <c r="S120" i="1"/>
  <c r="Q121" i="1"/>
  <c r="R121" i="1"/>
  <c r="S121" i="1"/>
  <c r="Q122" i="1"/>
  <c r="R122" i="1"/>
  <c r="S122" i="1"/>
  <c r="Q123" i="1"/>
  <c r="R123" i="1"/>
  <c r="S123" i="1"/>
  <c r="Q124" i="1"/>
  <c r="R124" i="1"/>
  <c r="S124" i="1"/>
  <c r="Q125" i="1"/>
  <c r="R125" i="1"/>
  <c r="S125" i="1"/>
  <c r="Q126" i="1"/>
  <c r="R126" i="1"/>
  <c r="S126" i="1"/>
  <c r="Q127" i="1"/>
  <c r="R127" i="1"/>
  <c r="S127" i="1"/>
  <c r="Q128" i="1"/>
  <c r="R128" i="1"/>
  <c r="S128" i="1"/>
  <c r="Q129" i="1"/>
  <c r="R129" i="1"/>
  <c r="S129" i="1"/>
  <c r="Q130" i="1"/>
  <c r="R130" i="1"/>
  <c r="S130" i="1"/>
  <c r="Q131" i="1"/>
  <c r="R131" i="1"/>
  <c r="S131" i="1"/>
  <c r="Q132" i="1"/>
  <c r="R132" i="1"/>
  <c r="S132" i="1"/>
  <c r="Q133" i="1"/>
  <c r="R133" i="1"/>
  <c r="S133" i="1"/>
  <c r="Q134" i="1"/>
  <c r="R134" i="1"/>
  <c r="S134" i="1"/>
  <c r="Q135" i="1"/>
  <c r="R135" i="1"/>
  <c r="S135" i="1"/>
  <c r="Q136" i="1"/>
  <c r="R136" i="1"/>
  <c r="S136" i="1"/>
  <c r="Q137" i="1"/>
  <c r="R137" i="1"/>
  <c r="S137" i="1"/>
  <c r="Q138" i="1"/>
  <c r="R138" i="1"/>
  <c r="S138" i="1"/>
  <c r="Q139" i="1"/>
  <c r="R139" i="1"/>
  <c r="S139" i="1"/>
  <c r="Q140" i="1"/>
  <c r="R140" i="1"/>
  <c r="S140" i="1"/>
  <c r="Q141" i="1"/>
  <c r="R141" i="1"/>
  <c r="S141" i="1"/>
  <c r="Q142" i="1"/>
  <c r="R142" i="1"/>
  <c r="S142" i="1"/>
  <c r="Q143" i="1"/>
  <c r="R143" i="1"/>
  <c r="S143" i="1"/>
  <c r="Q144" i="1"/>
  <c r="R144" i="1"/>
  <c r="S144" i="1"/>
  <c r="Q145" i="1"/>
  <c r="R145" i="1"/>
  <c r="S145" i="1"/>
  <c r="Q146" i="1"/>
  <c r="R146" i="1"/>
  <c r="S146" i="1"/>
  <c r="Q147" i="1"/>
  <c r="R147" i="1"/>
  <c r="S147" i="1"/>
  <c r="Q148" i="1"/>
  <c r="R148" i="1"/>
  <c r="S148" i="1"/>
  <c r="Q149" i="1"/>
  <c r="R149" i="1"/>
  <c r="S149" i="1"/>
  <c r="Q150" i="1"/>
  <c r="R150" i="1"/>
  <c r="S150" i="1"/>
  <c r="Q151" i="1"/>
  <c r="R151" i="1"/>
  <c r="S151" i="1"/>
  <c r="Q152" i="1"/>
  <c r="R152" i="1"/>
  <c r="S152" i="1"/>
  <c r="Q153" i="1"/>
  <c r="R153" i="1"/>
  <c r="S153" i="1"/>
  <c r="Q154" i="1"/>
  <c r="R154" i="1"/>
  <c r="S154" i="1"/>
  <c r="Q155" i="1"/>
  <c r="R155" i="1"/>
  <c r="S155" i="1"/>
  <c r="Q156" i="1"/>
  <c r="R156" i="1"/>
  <c r="S156" i="1"/>
  <c r="Q157" i="1"/>
  <c r="R157" i="1"/>
  <c r="S157" i="1"/>
  <c r="Q158" i="1"/>
  <c r="R158" i="1"/>
  <c r="S158" i="1"/>
  <c r="Q159" i="1"/>
  <c r="R159" i="1"/>
  <c r="S159" i="1"/>
  <c r="Q160" i="1"/>
  <c r="R160" i="1"/>
  <c r="S160" i="1"/>
  <c r="Q161" i="1"/>
  <c r="R161" i="1"/>
  <c r="S161" i="1"/>
  <c r="Q162" i="1"/>
  <c r="R162" i="1"/>
  <c r="S162" i="1"/>
  <c r="Q163" i="1"/>
  <c r="R163" i="1"/>
  <c r="S163" i="1"/>
  <c r="Q164" i="1"/>
  <c r="R164" i="1"/>
  <c r="S164" i="1"/>
  <c r="Q165" i="1"/>
  <c r="R165" i="1"/>
  <c r="S165" i="1"/>
  <c r="Q166" i="1"/>
  <c r="R166" i="1"/>
  <c r="S166" i="1"/>
  <c r="Q167" i="1"/>
  <c r="R167" i="1"/>
  <c r="S167" i="1"/>
  <c r="Q168" i="1"/>
  <c r="R168" i="1"/>
  <c r="S168" i="1"/>
  <c r="Q169" i="1"/>
  <c r="R169" i="1"/>
  <c r="S169" i="1"/>
  <c r="Q170" i="1"/>
  <c r="R170" i="1"/>
  <c r="S170" i="1"/>
  <c r="Q171" i="1"/>
  <c r="R171" i="1"/>
  <c r="S171" i="1"/>
  <c r="Q172" i="1"/>
  <c r="R172" i="1"/>
  <c r="S172" i="1"/>
  <c r="Q173" i="1"/>
  <c r="R173" i="1"/>
  <c r="S173" i="1"/>
  <c r="Q174" i="1"/>
  <c r="R174" i="1"/>
  <c r="S174" i="1"/>
  <c r="Q175" i="1"/>
  <c r="R175" i="1"/>
  <c r="S175" i="1"/>
  <c r="Q176" i="1"/>
  <c r="R176" i="1"/>
  <c r="S176" i="1"/>
  <c r="Q177" i="1"/>
  <c r="R177" i="1"/>
  <c r="S177" i="1"/>
  <c r="Q178" i="1"/>
  <c r="R178" i="1"/>
  <c r="S178" i="1"/>
  <c r="Q179" i="1"/>
  <c r="R179" i="1"/>
  <c r="S179" i="1"/>
  <c r="Q180" i="1"/>
  <c r="R180" i="1"/>
  <c r="S180" i="1"/>
  <c r="Q181" i="1"/>
  <c r="R181" i="1"/>
  <c r="S181" i="1"/>
  <c r="Q182" i="1"/>
  <c r="R182" i="1"/>
  <c r="S182" i="1"/>
  <c r="Q183" i="1"/>
  <c r="R183" i="1"/>
  <c r="S183" i="1"/>
  <c r="Q184" i="1"/>
  <c r="R184" i="1"/>
  <c r="S184" i="1"/>
  <c r="Q185" i="1"/>
  <c r="R185" i="1"/>
  <c r="S185" i="1"/>
  <c r="Q186" i="1"/>
  <c r="R186" i="1"/>
  <c r="S186" i="1"/>
  <c r="Q187" i="1"/>
  <c r="R187" i="1"/>
  <c r="S187" i="1"/>
  <c r="Q188" i="1"/>
  <c r="R188" i="1"/>
  <c r="S188" i="1"/>
  <c r="Q189" i="1"/>
  <c r="R189" i="1"/>
  <c r="S189" i="1"/>
  <c r="Q190" i="1"/>
  <c r="R190" i="1"/>
  <c r="S190" i="1"/>
  <c r="Q191" i="1"/>
  <c r="R191" i="1"/>
  <c r="S191" i="1"/>
  <c r="Q192" i="1"/>
  <c r="R192" i="1"/>
  <c r="S192" i="1"/>
  <c r="Q193" i="1"/>
  <c r="R193" i="1"/>
  <c r="S193" i="1"/>
  <c r="Q194" i="1"/>
  <c r="R194" i="1"/>
  <c r="S194" i="1"/>
  <c r="Q195" i="1"/>
  <c r="R195" i="1"/>
  <c r="S195" i="1"/>
  <c r="Q196" i="1"/>
  <c r="R196" i="1"/>
  <c r="S196" i="1"/>
  <c r="Q197" i="1"/>
  <c r="R197" i="1"/>
  <c r="S197" i="1"/>
  <c r="Q198" i="1"/>
  <c r="R198" i="1"/>
  <c r="S198" i="1"/>
  <c r="Q199" i="1"/>
  <c r="R199" i="1"/>
  <c r="S199" i="1"/>
  <c r="Q200" i="1"/>
  <c r="R200" i="1"/>
  <c r="S200" i="1"/>
  <c r="Q201" i="1"/>
  <c r="R201" i="1"/>
  <c r="S201" i="1"/>
  <c r="Q202" i="1"/>
  <c r="R202" i="1"/>
  <c r="S202" i="1"/>
  <c r="Q203" i="1"/>
  <c r="R203" i="1"/>
  <c r="S203" i="1"/>
  <c r="Q204" i="1"/>
  <c r="R204" i="1"/>
  <c r="S204" i="1"/>
  <c r="Q205" i="1"/>
  <c r="R205" i="1"/>
  <c r="S205" i="1"/>
  <c r="Q206" i="1"/>
  <c r="R206" i="1"/>
  <c r="S206" i="1"/>
  <c r="Q207" i="1"/>
  <c r="R207" i="1"/>
  <c r="S207" i="1"/>
  <c r="Q208" i="1"/>
  <c r="R208" i="1"/>
  <c r="S208" i="1"/>
  <c r="Q209" i="1"/>
  <c r="R209" i="1"/>
  <c r="S209" i="1"/>
  <c r="Q210" i="1"/>
  <c r="R210" i="1"/>
  <c r="S210" i="1"/>
  <c r="Q211" i="1"/>
  <c r="R211" i="1"/>
  <c r="S211" i="1"/>
  <c r="Q212" i="1"/>
  <c r="R212" i="1"/>
  <c r="S212" i="1"/>
  <c r="Q213" i="1"/>
  <c r="R213" i="1"/>
  <c r="S213" i="1"/>
  <c r="Q214" i="1"/>
  <c r="R214" i="1"/>
  <c r="S214" i="1"/>
  <c r="Q215" i="1"/>
  <c r="R215" i="1"/>
  <c r="S215" i="1"/>
  <c r="Q216" i="1"/>
  <c r="R216" i="1"/>
  <c r="S216" i="1"/>
  <c r="Q217" i="1"/>
  <c r="R217" i="1"/>
  <c r="S217" i="1"/>
  <c r="Q218" i="1"/>
  <c r="R218" i="1"/>
  <c r="S218" i="1"/>
  <c r="Q219" i="1"/>
  <c r="R219" i="1"/>
  <c r="S219" i="1"/>
  <c r="Q220" i="1"/>
  <c r="R220" i="1"/>
  <c r="S220" i="1"/>
  <c r="Q221" i="1"/>
  <c r="R221" i="1"/>
  <c r="S221" i="1"/>
  <c r="Q222" i="1"/>
  <c r="R222" i="1"/>
  <c r="S222" i="1"/>
  <c r="Q223" i="1"/>
  <c r="R223" i="1"/>
  <c r="S223" i="1"/>
  <c r="Q224" i="1"/>
  <c r="R224" i="1"/>
  <c r="S224" i="1"/>
  <c r="Q225" i="1"/>
  <c r="R225" i="1"/>
  <c r="S225" i="1"/>
  <c r="Q226" i="1"/>
  <c r="R226" i="1"/>
  <c r="S226" i="1"/>
  <c r="Q227" i="1"/>
  <c r="R227" i="1"/>
  <c r="S227" i="1"/>
  <c r="Q228" i="1"/>
  <c r="R228" i="1"/>
  <c r="S228" i="1"/>
  <c r="Q229" i="1"/>
  <c r="R229" i="1"/>
  <c r="S229" i="1"/>
  <c r="Q230" i="1"/>
  <c r="R230" i="1"/>
  <c r="S230" i="1"/>
  <c r="Q231" i="1"/>
  <c r="R231" i="1"/>
  <c r="S231" i="1"/>
  <c r="Q232" i="1"/>
  <c r="R232" i="1"/>
  <c r="S232" i="1"/>
  <c r="Q233" i="1"/>
  <c r="R233" i="1"/>
  <c r="S233" i="1"/>
  <c r="Q234" i="1"/>
  <c r="R234" i="1"/>
  <c r="S234" i="1"/>
  <c r="Q235" i="1"/>
  <c r="R235" i="1"/>
  <c r="S235" i="1"/>
  <c r="Q236" i="1"/>
  <c r="R236" i="1"/>
  <c r="S236" i="1"/>
  <c r="Q237" i="1"/>
  <c r="R237" i="1"/>
  <c r="S237" i="1"/>
  <c r="Q238" i="1"/>
  <c r="R238" i="1"/>
  <c r="S238" i="1"/>
  <c r="Q239" i="1"/>
  <c r="R239" i="1"/>
  <c r="S239" i="1"/>
  <c r="Q240" i="1"/>
  <c r="R240" i="1"/>
  <c r="S240" i="1"/>
  <c r="Q241" i="1"/>
  <c r="R241" i="1"/>
  <c r="S241" i="1"/>
  <c r="Q242" i="1"/>
  <c r="R242" i="1"/>
  <c r="S242" i="1"/>
  <c r="Q243" i="1"/>
  <c r="R243" i="1"/>
  <c r="S243" i="1"/>
  <c r="Q244" i="1"/>
  <c r="R244" i="1"/>
  <c r="S244" i="1"/>
  <c r="Q245" i="1"/>
  <c r="R245" i="1"/>
  <c r="S245" i="1"/>
  <c r="Q246" i="1"/>
  <c r="R246" i="1"/>
  <c r="S246" i="1"/>
  <c r="Q247" i="1"/>
  <c r="R247" i="1"/>
  <c r="S247" i="1"/>
  <c r="Q248" i="1"/>
  <c r="R248" i="1"/>
  <c r="S248" i="1"/>
  <c r="Q249" i="1"/>
  <c r="R249" i="1"/>
  <c r="S249" i="1"/>
  <c r="Q250" i="1"/>
  <c r="R250" i="1"/>
  <c r="S250" i="1"/>
  <c r="Q251" i="1"/>
  <c r="R251" i="1"/>
  <c r="S251" i="1"/>
  <c r="Q252" i="1"/>
  <c r="R252" i="1"/>
  <c r="S252" i="1"/>
  <c r="Q253" i="1"/>
  <c r="R253" i="1"/>
  <c r="S253" i="1"/>
  <c r="Q254" i="1"/>
  <c r="R254" i="1"/>
  <c r="S254" i="1"/>
  <c r="Q255" i="1"/>
  <c r="R255" i="1"/>
  <c r="S255" i="1"/>
  <c r="Q256" i="1"/>
  <c r="R256" i="1"/>
  <c r="S256" i="1"/>
  <c r="Q257" i="1"/>
  <c r="R257" i="1"/>
  <c r="S257" i="1"/>
  <c r="Q258" i="1"/>
  <c r="R258" i="1"/>
  <c r="S258" i="1"/>
  <c r="Q259" i="1"/>
  <c r="R259" i="1"/>
  <c r="S259" i="1"/>
  <c r="Q260" i="1"/>
  <c r="R260" i="1"/>
  <c r="S260" i="1"/>
  <c r="Q261" i="1"/>
  <c r="R261" i="1"/>
  <c r="S261" i="1"/>
  <c r="Q262" i="1"/>
  <c r="R262" i="1"/>
  <c r="S262" i="1"/>
  <c r="Q263" i="1"/>
  <c r="R263" i="1"/>
  <c r="S263" i="1"/>
  <c r="Q264" i="1"/>
  <c r="R264" i="1"/>
  <c r="S264" i="1"/>
  <c r="Q265" i="1"/>
  <c r="R265" i="1"/>
  <c r="S265" i="1"/>
  <c r="Q266" i="1"/>
  <c r="R266" i="1"/>
  <c r="S266" i="1"/>
  <c r="Q267" i="1"/>
  <c r="R267" i="1"/>
  <c r="S267" i="1"/>
  <c r="Q268" i="1"/>
  <c r="R268" i="1"/>
  <c r="S268" i="1"/>
  <c r="Q269" i="1"/>
  <c r="R269" i="1"/>
  <c r="S269" i="1"/>
  <c r="Q270" i="1"/>
  <c r="R270" i="1"/>
  <c r="S270" i="1"/>
  <c r="Q271" i="1"/>
  <c r="R271" i="1"/>
  <c r="S271" i="1"/>
  <c r="Q272" i="1"/>
  <c r="R272" i="1"/>
  <c r="S272" i="1"/>
  <c r="Q273" i="1"/>
  <c r="R273" i="1"/>
  <c r="S273" i="1"/>
  <c r="Q274" i="1"/>
  <c r="R274" i="1"/>
  <c r="S274" i="1"/>
  <c r="Q275" i="1"/>
  <c r="R275" i="1"/>
  <c r="S275" i="1"/>
  <c r="Q276" i="1"/>
  <c r="R276" i="1"/>
  <c r="S276" i="1"/>
  <c r="Q277" i="1"/>
  <c r="R277" i="1"/>
  <c r="S277" i="1"/>
  <c r="Q278" i="1"/>
  <c r="R278" i="1"/>
  <c r="S278" i="1"/>
  <c r="Q279" i="1"/>
  <c r="R279" i="1"/>
  <c r="S279" i="1"/>
  <c r="Q280" i="1"/>
  <c r="R280" i="1"/>
  <c r="S280" i="1"/>
  <c r="Q281" i="1"/>
  <c r="R281" i="1"/>
  <c r="S281" i="1"/>
  <c r="Q282" i="1"/>
  <c r="R282" i="1"/>
  <c r="S282" i="1"/>
  <c r="Q283" i="1"/>
  <c r="R283" i="1"/>
  <c r="S283" i="1"/>
  <c r="Q284" i="1"/>
  <c r="R284" i="1"/>
  <c r="S284" i="1"/>
  <c r="Q285" i="1"/>
  <c r="R285" i="1"/>
  <c r="S285" i="1"/>
  <c r="Q286" i="1"/>
  <c r="R286" i="1"/>
  <c r="S286" i="1"/>
  <c r="Q287" i="1"/>
  <c r="R287" i="1"/>
  <c r="S287" i="1"/>
  <c r="Q288" i="1"/>
  <c r="R288" i="1"/>
  <c r="S288" i="1"/>
  <c r="Q289" i="1"/>
  <c r="R289" i="1"/>
  <c r="S289" i="1"/>
  <c r="Q290" i="1"/>
  <c r="R290" i="1"/>
  <c r="S290" i="1"/>
  <c r="Q291" i="1"/>
  <c r="R291" i="1"/>
  <c r="S291" i="1"/>
  <c r="Q292" i="1"/>
  <c r="R292" i="1"/>
  <c r="S292" i="1"/>
  <c r="Q293" i="1"/>
  <c r="R293" i="1"/>
  <c r="S293" i="1"/>
  <c r="Q294" i="1"/>
  <c r="R294" i="1"/>
  <c r="S294" i="1"/>
  <c r="Q295" i="1"/>
  <c r="R295" i="1"/>
  <c r="S295" i="1"/>
  <c r="Q296" i="1"/>
  <c r="R296" i="1"/>
  <c r="S296" i="1"/>
  <c r="Q297" i="1"/>
  <c r="R297" i="1"/>
  <c r="S297" i="1"/>
  <c r="Q298" i="1"/>
  <c r="R298" i="1"/>
  <c r="S298" i="1"/>
  <c r="Q299" i="1"/>
  <c r="R299" i="1"/>
  <c r="S299" i="1"/>
  <c r="Q300" i="1"/>
  <c r="R300" i="1"/>
  <c r="S300" i="1"/>
  <c r="Q301" i="1"/>
  <c r="R301" i="1"/>
  <c r="S301" i="1"/>
  <c r="Q302" i="1"/>
  <c r="R302" i="1"/>
  <c r="S302" i="1"/>
  <c r="Q303" i="1"/>
  <c r="R303" i="1"/>
  <c r="S303" i="1"/>
  <c r="Q304" i="1"/>
  <c r="R304" i="1"/>
  <c r="S304" i="1"/>
  <c r="Q305" i="1"/>
  <c r="R305" i="1"/>
  <c r="S305" i="1"/>
  <c r="Q306" i="1"/>
  <c r="R306" i="1"/>
  <c r="S306" i="1"/>
  <c r="Q307" i="1"/>
  <c r="R307" i="1"/>
  <c r="S307" i="1"/>
  <c r="Q308" i="1"/>
  <c r="R308" i="1"/>
  <c r="S308" i="1"/>
  <c r="Q309" i="1"/>
  <c r="R309" i="1"/>
  <c r="S309" i="1"/>
  <c r="Q310" i="1"/>
  <c r="R310" i="1"/>
  <c r="S310" i="1"/>
  <c r="Q311" i="1"/>
  <c r="R311" i="1"/>
  <c r="S311" i="1"/>
  <c r="Q312" i="1"/>
  <c r="R312" i="1"/>
  <c r="S312" i="1"/>
  <c r="Q313" i="1"/>
  <c r="R313" i="1"/>
  <c r="S313" i="1"/>
  <c r="Q314" i="1"/>
  <c r="R314" i="1"/>
  <c r="S314" i="1"/>
  <c r="Q315" i="1"/>
  <c r="R315" i="1"/>
  <c r="S315" i="1"/>
  <c r="Q316" i="1"/>
  <c r="R316" i="1"/>
  <c r="S316" i="1"/>
  <c r="Q317" i="1"/>
  <c r="R317" i="1"/>
  <c r="S317" i="1"/>
  <c r="Q318" i="1"/>
  <c r="R318" i="1"/>
  <c r="S318" i="1"/>
  <c r="Q319" i="1"/>
  <c r="R319" i="1"/>
  <c r="S319" i="1"/>
  <c r="Q320" i="1"/>
  <c r="R320" i="1"/>
  <c r="S320" i="1"/>
  <c r="Q321" i="1"/>
  <c r="R321" i="1"/>
  <c r="S321" i="1"/>
  <c r="Q322" i="1"/>
  <c r="R322" i="1"/>
  <c r="S322" i="1"/>
  <c r="Q323" i="1"/>
  <c r="R323" i="1"/>
  <c r="S323" i="1"/>
  <c r="Q324" i="1"/>
  <c r="R324" i="1"/>
  <c r="S324" i="1"/>
  <c r="Q325" i="1"/>
  <c r="R325" i="1"/>
  <c r="S325" i="1"/>
  <c r="Q326" i="1"/>
  <c r="R326" i="1"/>
  <c r="S326" i="1"/>
  <c r="Q327" i="1"/>
  <c r="R327" i="1"/>
  <c r="S327" i="1"/>
  <c r="Q328" i="1"/>
  <c r="R328" i="1"/>
  <c r="S328" i="1"/>
  <c r="Q329" i="1"/>
  <c r="R329" i="1"/>
  <c r="S329" i="1"/>
  <c r="Q330" i="1"/>
  <c r="R330" i="1"/>
  <c r="S330" i="1"/>
  <c r="Q331" i="1"/>
  <c r="R331" i="1"/>
  <c r="S331" i="1"/>
  <c r="Q332" i="1"/>
  <c r="R332" i="1"/>
  <c r="S332" i="1"/>
  <c r="Q333" i="1"/>
  <c r="R333" i="1"/>
  <c r="S333" i="1"/>
  <c r="Q334" i="1"/>
  <c r="R334" i="1"/>
  <c r="S334" i="1"/>
  <c r="Q335" i="1"/>
  <c r="R335" i="1"/>
  <c r="S335" i="1"/>
  <c r="Q336" i="1"/>
  <c r="R336" i="1"/>
  <c r="S336" i="1"/>
  <c r="Q337" i="1"/>
  <c r="R337" i="1"/>
  <c r="S337" i="1"/>
  <c r="Q338" i="1"/>
  <c r="R338" i="1"/>
  <c r="S338" i="1"/>
  <c r="Q339" i="1"/>
  <c r="R339" i="1"/>
  <c r="S339" i="1"/>
  <c r="Q340" i="1"/>
  <c r="R340" i="1"/>
  <c r="S340" i="1"/>
  <c r="Q341" i="1"/>
  <c r="R341" i="1"/>
  <c r="S341" i="1"/>
  <c r="Q342" i="1"/>
  <c r="R342" i="1"/>
  <c r="S342" i="1"/>
  <c r="Q343" i="1"/>
  <c r="R343" i="1"/>
  <c r="S343" i="1"/>
  <c r="Q344" i="1"/>
  <c r="R344" i="1"/>
  <c r="S344" i="1"/>
  <c r="Q345" i="1"/>
  <c r="R345" i="1"/>
  <c r="S345" i="1"/>
  <c r="Q346" i="1"/>
  <c r="R346" i="1"/>
  <c r="S346" i="1"/>
  <c r="Q347" i="1"/>
  <c r="R347" i="1"/>
  <c r="S347" i="1"/>
  <c r="Q348" i="1"/>
  <c r="R348" i="1"/>
  <c r="S348" i="1"/>
  <c r="Q349" i="1"/>
  <c r="R349" i="1"/>
  <c r="S349" i="1"/>
  <c r="Q350" i="1"/>
  <c r="R350" i="1"/>
  <c r="S350" i="1"/>
  <c r="Q351" i="1"/>
  <c r="R351" i="1"/>
  <c r="S351" i="1"/>
  <c r="Q352" i="1"/>
  <c r="R352" i="1"/>
  <c r="S352" i="1"/>
  <c r="Q353" i="1"/>
  <c r="R353" i="1"/>
  <c r="S353" i="1"/>
  <c r="Q354" i="1"/>
  <c r="R354" i="1"/>
  <c r="S354" i="1"/>
  <c r="Q355" i="1"/>
  <c r="R355" i="1"/>
  <c r="S355" i="1"/>
  <c r="Q356" i="1"/>
  <c r="R356" i="1"/>
  <c r="S356" i="1"/>
  <c r="Q357" i="1"/>
  <c r="R357" i="1"/>
  <c r="S357" i="1"/>
  <c r="Q358" i="1"/>
  <c r="R358" i="1"/>
  <c r="S358" i="1"/>
  <c r="Q359" i="1"/>
  <c r="R359" i="1"/>
  <c r="S359" i="1"/>
  <c r="Q360" i="1"/>
  <c r="R360" i="1"/>
  <c r="S360" i="1"/>
  <c r="Q361" i="1"/>
  <c r="R361" i="1"/>
  <c r="S361" i="1"/>
  <c r="Q362" i="1"/>
  <c r="R362" i="1"/>
  <c r="S362" i="1"/>
  <c r="Q363" i="1"/>
  <c r="R363" i="1"/>
  <c r="S363" i="1"/>
  <c r="Q364" i="1"/>
  <c r="R364" i="1"/>
  <c r="S364" i="1"/>
  <c r="Q365" i="1"/>
  <c r="R365" i="1"/>
  <c r="S365" i="1"/>
  <c r="Q366" i="1"/>
  <c r="R366" i="1"/>
  <c r="S366" i="1"/>
  <c r="Q367" i="1"/>
  <c r="R367" i="1"/>
  <c r="S367" i="1"/>
  <c r="Q368" i="1"/>
  <c r="R368" i="1"/>
  <c r="S368" i="1"/>
  <c r="Q369" i="1"/>
  <c r="R369" i="1"/>
  <c r="S369" i="1"/>
  <c r="Q370" i="1"/>
  <c r="R370" i="1"/>
  <c r="S370" i="1"/>
  <c r="Q371" i="1"/>
  <c r="R371" i="1"/>
  <c r="S371" i="1"/>
  <c r="Q372" i="1"/>
  <c r="R372" i="1"/>
  <c r="S372" i="1"/>
  <c r="Q373" i="1"/>
  <c r="R373" i="1"/>
  <c r="S373" i="1"/>
  <c r="Q374" i="1"/>
  <c r="R374" i="1"/>
  <c r="S374" i="1"/>
  <c r="Q375" i="1"/>
  <c r="R375" i="1"/>
  <c r="S375" i="1"/>
  <c r="Q376" i="1"/>
  <c r="R376" i="1"/>
  <c r="S376" i="1"/>
  <c r="Q377" i="1"/>
  <c r="R377" i="1"/>
  <c r="S377" i="1"/>
  <c r="Q378" i="1"/>
  <c r="R378" i="1"/>
  <c r="S378" i="1"/>
  <c r="Q379" i="1"/>
  <c r="R379" i="1"/>
  <c r="S379" i="1"/>
  <c r="Q380" i="1"/>
  <c r="R380" i="1"/>
  <c r="S380" i="1"/>
  <c r="Q381" i="1"/>
  <c r="R381" i="1"/>
  <c r="S381" i="1"/>
  <c r="Q382" i="1"/>
  <c r="R382" i="1"/>
  <c r="S382" i="1"/>
  <c r="Q383" i="1"/>
  <c r="R383" i="1"/>
  <c r="S383" i="1"/>
  <c r="Q384" i="1"/>
  <c r="R384" i="1"/>
  <c r="S384" i="1"/>
  <c r="Q385" i="1"/>
  <c r="R385" i="1"/>
  <c r="S385" i="1"/>
  <c r="Q386" i="1"/>
  <c r="R386" i="1"/>
  <c r="S386" i="1"/>
  <c r="Q387" i="1"/>
  <c r="R387" i="1"/>
  <c r="S387" i="1"/>
  <c r="Q388" i="1"/>
  <c r="R388" i="1"/>
  <c r="S388" i="1"/>
  <c r="Q389" i="1"/>
  <c r="R389" i="1"/>
  <c r="S389" i="1"/>
  <c r="Q390" i="1"/>
  <c r="R390" i="1"/>
  <c r="S390" i="1"/>
  <c r="Q391" i="1"/>
  <c r="R391" i="1"/>
  <c r="S391" i="1"/>
  <c r="Q392" i="1"/>
  <c r="R392" i="1"/>
  <c r="S392" i="1"/>
  <c r="Q393" i="1"/>
  <c r="R393" i="1"/>
  <c r="S393" i="1"/>
  <c r="Q394" i="1"/>
  <c r="R394" i="1"/>
  <c r="S394" i="1"/>
  <c r="Q395" i="1"/>
  <c r="R395" i="1"/>
  <c r="S395" i="1"/>
  <c r="Q396" i="1"/>
  <c r="R396" i="1"/>
  <c r="S396" i="1"/>
  <c r="Q397" i="1"/>
  <c r="R397" i="1"/>
  <c r="S397" i="1"/>
  <c r="Q398" i="1"/>
  <c r="R398" i="1"/>
  <c r="S398" i="1"/>
  <c r="Q399" i="1"/>
  <c r="R399" i="1"/>
  <c r="S399" i="1"/>
  <c r="Q400" i="1"/>
  <c r="R400" i="1"/>
  <c r="S400" i="1"/>
  <c r="Q401" i="1"/>
  <c r="R401" i="1"/>
  <c r="S401" i="1"/>
  <c r="Q402" i="1"/>
  <c r="R402" i="1"/>
  <c r="S402" i="1"/>
  <c r="Q403" i="1"/>
  <c r="R403" i="1"/>
  <c r="S403" i="1"/>
  <c r="Q404" i="1"/>
  <c r="R404" i="1"/>
  <c r="S404" i="1"/>
  <c r="Q405" i="1"/>
  <c r="R405" i="1"/>
  <c r="S405" i="1"/>
  <c r="Q406" i="1"/>
  <c r="R406" i="1"/>
  <c r="S406" i="1"/>
  <c r="Q407" i="1"/>
  <c r="R407" i="1"/>
  <c r="S407" i="1"/>
  <c r="Q408" i="1"/>
  <c r="R408" i="1"/>
  <c r="S408" i="1"/>
  <c r="Q409" i="1"/>
  <c r="R409" i="1"/>
  <c r="S409" i="1"/>
  <c r="Q410" i="1"/>
  <c r="R410" i="1"/>
  <c r="S410" i="1"/>
  <c r="Q411" i="1"/>
  <c r="R411" i="1"/>
  <c r="S411" i="1"/>
  <c r="Q412" i="1"/>
  <c r="R412" i="1"/>
  <c r="S412" i="1"/>
  <c r="Q413" i="1"/>
  <c r="R413" i="1"/>
  <c r="S413" i="1"/>
  <c r="Q414" i="1"/>
  <c r="R414" i="1"/>
  <c r="S414" i="1"/>
  <c r="Q415" i="1"/>
  <c r="R415" i="1"/>
  <c r="S415" i="1"/>
  <c r="Q416" i="1"/>
  <c r="R416" i="1"/>
  <c r="S416" i="1"/>
  <c r="Q417" i="1"/>
  <c r="R417" i="1"/>
  <c r="S417" i="1"/>
  <c r="Q418" i="1"/>
  <c r="R418" i="1"/>
  <c r="S418" i="1"/>
  <c r="Q419" i="1"/>
  <c r="R419" i="1"/>
  <c r="S419" i="1"/>
  <c r="Q420" i="1"/>
  <c r="R420" i="1"/>
  <c r="S420" i="1"/>
  <c r="Q421" i="1"/>
  <c r="R421" i="1"/>
  <c r="S421" i="1"/>
  <c r="Q422" i="1"/>
  <c r="R422" i="1"/>
  <c r="S422" i="1"/>
  <c r="Q423" i="1"/>
  <c r="R423" i="1"/>
  <c r="S423" i="1"/>
  <c r="Q424" i="1"/>
  <c r="R424" i="1"/>
  <c r="S424" i="1"/>
  <c r="Q425" i="1"/>
  <c r="R425" i="1"/>
  <c r="S425" i="1"/>
  <c r="Q426" i="1"/>
  <c r="R426" i="1"/>
  <c r="S426" i="1"/>
  <c r="Q427" i="1"/>
  <c r="R427" i="1"/>
  <c r="S427" i="1"/>
  <c r="Q428" i="1"/>
  <c r="R428" i="1"/>
  <c r="S428" i="1"/>
  <c r="Q429" i="1"/>
  <c r="R429" i="1"/>
  <c r="S429" i="1"/>
  <c r="Q430" i="1"/>
  <c r="R430" i="1"/>
  <c r="S430" i="1"/>
  <c r="Q431" i="1"/>
  <c r="R431" i="1"/>
  <c r="S431" i="1"/>
  <c r="Q432" i="1"/>
  <c r="R432" i="1"/>
  <c r="S432" i="1"/>
  <c r="Q433" i="1"/>
  <c r="R433" i="1"/>
  <c r="S433" i="1"/>
  <c r="Q434" i="1"/>
  <c r="R434" i="1"/>
  <c r="S434" i="1"/>
  <c r="Q435" i="1"/>
  <c r="R435" i="1"/>
  <c r="S435" i="1"/>
  <c r="Q436" i="1"/>
  <c r="R436" i="1"/>
  <c r="S436" i="1"/>
  <c r="Q437" i="1"/>
  <c r="R437" i="1"/>
  <c r="S437" i="1"/>
  <c r="Q438" i="1"/>
  <c r="R438" i="1"/>
  <c r="S438" i="1"/>
  <c r="Q439" i="1"/>
  <c r="R439" i="1"/>
  <c r="S439" i="1"/>
  <c r="Q440" i="1"/>
  <c r="R440" i="1"/>
  <c r="S440" i="1"/>
  <c r="Q441" i="1"/>
  <c r="R441" i="1"/>
  <c r="S441" i="1"/>
  <c r="Q442" i="1"/>
  <c r="R442" i="1"/>
  <c r="S442" i="1"/>
  <c r="Q443" i="1"/>
  <c r="R443" i="1"/>
  <c r="S443" i="1"/>
  <c r="Q444" i="1"/>
  <c r="R444" i="1"/>
  <c r="S444" i="1"/>
  <c r="Q445" i="1"/>
  <c r="R445" i="1"/>
  <c r="S445" i="1"/>
  <c r="Q446" i="1"/>
  <c r="R446" i="1"/>
  <c r="S446" i="1"/>
  <c r="Q447" i="1"/>
  <c r="R447" i="1"/>
  <c r="S447" i="1"/>
  <c r="Q448" i="1"/>
  <c r="R448" i="1"/>
  <c r="S448" i="1"/>
  <c r="Q449" i="1"/>
  <c r="R449" i="1"/>
  <c r="S449" i="1"/>
  <c r="Q450" i="1"/>
  <c r="R450" i="1"/>
  <c r="S450" i="1"/>
  <c r="Q451" i="1"/>
  <c r="R451" i="1"/>
  <c r="S451" i="1"/>
  <c r="Q452" i="1"/>
  <c r="R452" i="1"/>
  <c r="S452" i="1"/>
  <c r="Q453" i="1"/>
  <c r="R453" i="1"/>
  <c r="S453" i="1"/>
  <c r="Q454" i="1"/>
  <c r="R454" i="1"/>
  <c r="S454" i="1"/>
  <c r="Q455" i="1"/>
  <c r="R455" i="1"/>
  <c r="S455" i="1"/>
  <c r="Q456" i="1"/>
  <c r="R456" i="1"/>
  <c r="S456" i="1"/>
  <c r="Q457" i="1"/>
  <c r="R457" i="1"/>
  <c r="S457" i="1"/>
  <c r="Q458" i="1"/>
  <c r="R458" i="1"/>
  <c r="S458" i="1"/>
  <c r="Q459" i="1"/>
  <c r="R459" i="1"/>
  <c r="S459" i="1"/>
  <c r="Q460" i="1"/>
  <c r="R460" i="1"/>
  <c r="S460" i="1"/>
  <c r="Q461" i="1"/>
  <c r="R461" i="1"/>
  <c r="S461" i="1"/>
  <c r="Q462" i="1"/>
  <c r="R462" i="1"/>
  <c r="S462" i="1"/>
  <c r="Q463" i="1"/>
  <c r="R463" i="1"/>
  <c r="S463" i="1"/>
  <c r="Q464" i="1"/>
  <c r="R464" i="1"/>
  <c r="S464" i="1"/>
  <c r="Q465" i="1"/>
  <c r="R465" i="1"/>
  <c r="S465" i="1"/>
  <c r="Q466" i="1"/>
  <c r="R466" i="1"/>
  <c r="S466" i="1"/>
  <c r="Q467" i="1"/>
  <c r="R467" i="1"/>
  <c r="S467" i="1"/>
  <c r="Q468" i="1"/>
  <c r="R468" i="1"/>
  <c r="S468" i="1"/>
  <c r="Q469" i="1"/>
  <c r="R469" i="1"/>
  <c r="S469" i="1"/>
  <c r="Q470" i="1"/>
  <c r="R470" i="1"/>
  <c r="S470" i="1"/>
  <c r="Q471" i="1"/>
  <c r="R471" i="1"/>
  <c r="S471" i="1"/>
  <c r="Q472" i="1"/>
  <c r="R472" i="1"/>
  <c r="S472" i="1"/>
  <c r="Q473" i="1"/>
  <c r="R473" i="1"/>
  <c r="S473" i="1"/>
  <c r="Q474" i="1"/>
  <c r="R474" i="1"/>
  <c r="S474" i="1"/>
  <c r="Q475" i="1"/>
  <c r="R475" i="1"/>
  <c r="S475" i="1"/>
  <c r="Q476" i="1"/>
  <c r="R476" i="1"/>
  <c r="S476" i="1"/>
  <c r="Q477" i="1"/>
  <c r="R477" i="1"/>
  <c r="S477" i="1"/>
  <c r="Q478" i="1"/>
  <c r="R478" i="1"/>
  <c r="S478" i="1"/>
  <c r="Q479" i="1"/>
  <c r="R479" i="1"/>
  <c r="S479" i="1"/>
  <c r="Q480" i="1"/>
  <c r="R480" i="1"/>
  <c r="S480" i="1"/>
  <c r="Q481" i="1"/>
  <c r="R481" i="1"/>
  <c r="S481" i="1"/>
  <c r="Q482" i="1"/>
  <c r="R482" i="1"/>
  <c r="S482" i="1"/>
  <c r="Q483" i="1"/>
  <c r="R483" i="1"/>
  <c r="S483" i="1"/>
  <c r="Q484" i="1"/>
  <c r="R484" i="1"/>
  <c r="S484" i="1"/>
  <c r="Q485" i="1"/>
  <c r="R485" i="1"/>
  <c r="S485" i="1"/>
  <c r="Q486" i="1"/>
  <c r="R486" i="1"/>
  <c r="S486" i="1"/>
  <c r="Q487" i="1"/>
  <c r="R487" i="1"/>
  <c r="S487" i="1"/>
  <c r="Q488" i="1"/>
  <c r="R488" i="1"/>
  <c r="S488" i="1"/>
  <c r="Q489" i="1"/>
  <c r="R489" i="1"/>
  <c r="S489" i="1"/>
  <c r="Q490" i="1"/>
  <c r="R490" i="1"/>
  <c r="S490" i="1"/>
  <c r="Q491" i="1"/>
  <c r="R491" i="1"/>
  <c r="S491" i="1"/>
  <c r="Q492" i="1"/>
  <c r="R492" i="1"/>
  <c r="S492" i="1"/>
  <c r="Q493" i="1"/>
  <c r="R493" i="1"/>
  <c r="S493" i="1"/>
  <c r="Q494" i="1"/>
  <c r="R494" i="1"/>
  <c r="S494" i="1"/>
  <c r="Q495" i="1"/>
  <c r="R495" i="1"/>
  <c r="S495" i="1"/>
  <c r="Q496" i="1"/>
  <c r="R496" i="1"/>
  <c r="S496" i="1"/>
  <c r="Q497" i="1"/>
  <c r="R497" i="1"/>
  <c r="S497" i="1"/>
  <c r="Q498" i="1"/>
  <c r="R498" i="1"/>
  <c r="S498" i="1"/>
  <c r="Q499" i="1"/>
  <c r="R499" i="1"/>
  <c r="S499" i="1"/>
  <c r="Q500" i="1"/>
  <c r="R500" i="1"/>
  <c r="S500" i="1"/>
  <c r="Q501" i="1"/>
  <c r="R501" i="1"/>
  <c r="S501" i="1"/>
  <c r="Q502" i="1"/>
  <c r="R502" i="1"/>
  <c r="S502" i="1"/>
  <c r="Q503" i="1"/>
  <c r="R503" i="1"/>
  <c r="S503" i="1"/>
  <c r="Q504" i="1"/>
  <c r="R504" i="1"/>
  <c r="S504" i="1"/>
  <c r="Q505" i="1"/>
  <c r="R505" i="1"/>
  <c r="S505" i="1"/>
  <c r="Q506" i="1"/>
  <c r="R506" i="1"/>
  <c r="S506" i="1"/>
  <c r="Q507" i="1"/>
  <c r="R507" i="1"/>
  <c r="S507" i="1"/>
  <c r="Q508" i="1"/>
  <c r="R508" i="1"/>
  <c r="S508" i="1"/>
  <c r="Q509" i="1"/>
  <c r="R509" i="1"/>
  <c r="S509" i="1"/>
  <c r="Q510" i="1"/>
  <c r="R510" i="1"/>
  <c r="S510" i="1"/>
  <c r="Q511" i="1"/>
  <c r="R511" i="1"/>
  <c r="S511" i="1"/>
  <c r="Q512" i="1"/>
  <c r="R512" i="1"/>
  <c r="S512" i="1"/>
  <c r="Q513" i="1"/>
  <c r="R513" i="1"/>
  <c r="S513" i="1"/>
  <c r="Q514" i="1"/>
  <c r="R514" i="1"/>
  <c r="S514" i="1"/>
  <c r="Q515" i="1"/>
  <c r="R515" i="1"/>
  <c r="S515" i="1"/>
  <c r="Q516" i="1"/>
  <c r="R516" i="1"/>
  <c r="S516" i="1"/>
  <c r="Q517" i="1"/>
  <c r="R517" i="1"/>
  <c r="S517" i="1"/>
  <c r="Q518" i="1"/>
  <c r="R518" i="1"/>
  <c r="S518" i="1"/>
  <c r="Q519" i="1"/>
  <c r="R519" i="1"/>
  <c r="S519" i="1"/>
  <c r="Q520" i="1"/>
  <c r="R520" i="1"/>
  <c r="S520" i="1"/>
  <c r="Q521" i="1"/>
  <c r="R521" i="1"/>
  <c r="S521" i="1"/>
  <c r="Q522" i="1"/>
  <c r="R522" i="1"/>
  <c r="S522" i="1"/>
  <c r="Q523" i="1"/>
  <c r="R523" i="1"/>
  <c r="S523" i="1"/>
  <c r="Q524" i="1"/>
  <c r="R524" i="1"/>
  <c r="S524" i="1"/>
  <c r="Q525" i="1"/>
  <c r="R525" i="1"/>
  <c r="S525" i="1"/>
  <c r="Q526" i="1"/>
  <c r="R526" i="1"/>
  <c r="S526" i="1"/>
  <c r="Q527" i="1"/>
  <c r="R527" i="1"/>
  <c r="S527" i="1"/>
  <c r="Q528" i="1"/>
  <c r="R528" i="1"/>
  <c r="S528" i="1"/>
  <c r="Q529" i="1"/>
  <c r="R529" i="1"/>
  <c r="S529" i="1"/>
  <c r="Q530" i="1"/>
  <c r="R530" i="1"/>
  <c r="S530" i="1"/>
  <c r="Q531" i="1"/>
  <c r="R531" i="1"/>
  <c r="S531" i="1"/>
  <c r="Q532" i="1"/>
  <c r="R532" i="1"/>
  <c r="S532" i="1"/>
  <c r="Q533" i="1"/>
  <c r="R533" i="1"/>
  <c r="S533" i="1"/>
  <c r="Q534" i="1"/>
  <c r="R534" i="1"/>
  <c r="S534" i="1"/>
  <c r="Q535" i="1"/>
  <c r="R535" i="1"/>
  <c r="S535" i="1"/>
  <c r="Q536" i="1"/>
  <c r="R536" i="1"/>
  <c r="S536" i="1"/>
  <c r="Q537" i="1"/>
  <c r="R537" i="1"/>
  <c r="S537" i="1"/>
  <c r="Q538" i="1"/>
  <c r="R538" i="1"/>
  <c r="S538" i="1"/>
  <c r="Q539" i="1"/>
  <c r="R539" i="1"/>
  <c r="S539" i="1"/>
  <c r="Q540" i="1"/>
  <c r="R540" i="1"/>
  <c r="S540" i="1"/>
  <c r="Q541" i="1"/>
  <c r="R541" i="1"/>
  <c r="S541" i="1"/>
  <c r="Q542" i="1"/>
  <c r="R542" i="1"/>
  <c r="S542" i="1"/>
  <c r="Q543" i="1"/>
  <c r="R543" i="1"/>
  <c r="S543" i="1"/>
  <c r="Q544" i="1"/>
  <c r="R544" i="1"/>
  <c r="S544" i="1"/>
  <c r="Q545" i="1"/>
  <c r="R545" i="1"/>
  <c r="S545" i="1"/>
  <c r="Q546" i="1"/>
  <c r="R546" i="1"/>
  <c r="S546" i="1"/>
  <c r="Q547" i="1"/>
  <c r="R547" i="1"/>
  <c r="S547" i="1"/>
  <c r="Q548" i="1"/>
  <c r="R548" i="1"/>
  <c r="S548" i="1"/>
  <c r="Q549" i="1"/>
  <c r="R549" i="1"/>
  <c r="S549" i="1"/>
  <c r="Q550" i="1"/>
  <c r="R550" i="1"/>
  <c r="S550" i="1"/>
  <c r="Q551" i="1"/>
  <c r="R551" i="1"/>
  <c r="S551" i="1"/>
  <c r="Q552" i="1"/>
  <c r="R552" i="1"/>
  <c r="S552" i="1"/>
  <c r="Q553" i="1"/>
  <c r="R553" i="1"/>
  <c r="S553" i="1"/>
  <c r="Q554" i="1"/>
  <c r="R554" i="1"/>
  <c r="S554" i="1"/>
  <c r="Q555" i="1"/>
  <c r="R555" i="1"/>
  <c r="S555" i="1"/>
  <c r="Q556" i="1"/>
  <c r="R556" i="1"/>
  <c r="S556" i="1"/>
  <c r="Q557" i="1"/>
  <c r="R557" i="1"/>
  <c r="S557" i="1"/>
  <c r="Q558" i="1"/>
  <c r="R558" i="1"/>
  <c r="S558" i="1"/>
  <c r="Q559" i="1"/>
  <c r="R559" i="1"/>
  <c r="S559" i="1"/>
  <c r="Q560" i="1"/>
  <c r="R560" i="1"/>
  <c r="S560" i="1"/>
  <c r="Q561" i="1"/>
  <c r="R561" i="1"/>
  <c r="S561" i="1"/>
  <c r="Q562" i="1"/>
  <c r="R562" i="1"/>
  <c r="S562" i="1"/>
  <c r="Q563" i="1"/>
  <c r="R563" i="1"/>
  <c r="S563" i="1"/>
  <c r="Q564" i="1"/>
  <c r="R564" i="1"/>
  <c r="S564" i="1"/>
  <c r="Q565" i="1"/>
  <c r="R565" i="1"/>
  <c r="S565" i="1"/>
  <c r="Q566" i="1"/>
  <c r="R566" i="1"/>
  <c r="S566" i="1"/>
  <c r="Q567" i="1"/>
  <c r="R567" i="1"/>
  <c r="S567" i="1"/>
  <c r="Q568" i="1"/>
  <c r="R568" i="1"/>
  <c r="S568" i="1"/>
  <c r="Q569" i="1"/>
  <c r="R569" i="1"/>
  <c r="S569" i="1"/>
  <c r="Q570" i="1"/>
  <c r="R570" i="1"/>
  <c r="S570" i="1"/>
  <c r="Q571" i="1"/>
  <c r="R571" i="1"/>
  <c r="S571" i="1"/>
  <c r="Q572" i="1"/>
  <c r="R572" i="1"/>
  <c r="S572" i="1"/>
  <c r="Q573" i="1"/>
  <c r="R573" i="1"/>
  <c r="S573" i="1"/>
  <c r="Q574" i="1"/>
  <c r="R574" i="1"/>
  <c r="S574" i="1"/>
  <c r="Q575" i="1"/>
  <c r="R575" i="1"/>
  <c r="S575" i="1"/>
  <c r="Q576" i="1"/>
  <c r="R576" i="1"/>
  <c r="S576" i="1"/>
  <c r="Q577" i="1"/>
  <c r="R577" i="1"/>
  <c r="S577" i="1"/>
  <c r="Q578" i="1"/>
  <c r="R578" i="1"/>
  <c r="S578" i="1"/>
  <c r="Q579" i="1"/>
  <c r="R579" i="1"/>
  <c r="S579" i="1"/>
  <c r="Q580" i="1"/>
  <c r="R580" i="1"/>
  <c r="S580" i="1"/>
  <c r="Q581" i="1"/>
  <c r="R581" i="1"/>
  <c r="S581" i="1"/>
  <c r="Q582" i="1"/>
  <c r="R582" i="1"/>
  <c r="S582" i="1"/>
  <c r="Q583" i="1"/>
  <c r="R583" i="1"/>
  <c r="S583" i="1"/>
  <c r="Q584" i="1"/>
  <c r="R584" i="1"/>
  <c r="S584" i="1"/>
  <c r="Q585" i="1"/>
  <c r="R585" i="1"/>
  <c r="S585" i="1"/>
  <c r="Q586" i="1"/>
  <c r="R586" i="1"/>
  <c r="S586" i="1"/>
  <c r="Q587" i="1"/>
  <c r="R587" i="1"/>
  <c r="S587" i="1"/>
  <c r="Q588" i="1"/>
  <c r="R588" i="1"/>
  <c r="S588" i="1"/>
  <c r="Q589" i="1"/>
  <c r="R589" i="1"/>
  <c r="S589" i="1"/>
  <c r="Q590" i="1"/>
  <c r="R590" i="1"/>
  <c r="S590" i="1"/>
  <c r="Q591" i="1"/>
  <c r="R591" i="1"/>
  <c r="S591" i="1"/>
  <c r="Q592" i="1"/>
  <c r="R592" i="1"/>
  <c r="S592" i="1"/>
  <c r="Q593" i="1"/>
  <c r="R593" i="1"/>
  <c r="S593" i="1"/>
  <c r="Q594" i="1"/>
  <c r="R594" i="1"/>
  <c r="S594" i="1"/>
  <c r="Q595" i="1"/>
  <c r="R595" i="1"/>
  <c r="S595" i="1"/>
  <c r="Q596" i="1"/>
  <c r="R596" i="1"/>
  <c r="S596" i="1"/>
  <c r="Q597" i="1"/>
  <c r="R597" i="1"/>
  <c r="S597" i="1"/>
  <c r="Q598" i="1"/>
  <c r="R598" i="1"/>
  <c r="S598" i="1"/>
  <c r="Q599" i="1"/>
  <c r="R599" i="1"/>
  <c r="S599" i="1"/>
  <c r="Q600" i="1"/>
  <c r="R600" i="1"/>
  <c r="S600" i="1"/>
  <c r="Q601" i="1"/>
  <c r="R601" i="1"/>
  <c r="S601" i="1"/>
  <c r="Q602" i="1"/>
  <c r="R602" i="1"/>
  <c r="S602" i="1"/>
  <c r="Q603" i="1"/>
  <c r="R603" i="1"/>
  <c r="S603" i="1"/>
  <c r="Q604" i="1"/>
  <c r="R604" i="1"/>
  <c r="S604" i="1"/>
  <c r="Q605" i="1"/>
  <c r="R605" i="1"/>
  <c r="S605" i="1"/>
  <c r="Q606" i="1"/>
  <c r="R606" i="1"/>
  <c r="S606" i="1"/>
  <c r="Q607" i="1"/>
  <c r="R607" i="1"/>
  <c r="S607" i="1"/>
  <c r="Q608" i="1"/>
  <c r="R608" i="1"/>
  <c r="S608" i="1"/>
  <c r="Q609" i="1"/>
  <c r="R609" i="1"/>
  <c r="S609" i="1"/>
  <c r="Q610" i="1"/>
  <c r="R610" i="1"/>
  <c r="S610" i="1"/>
  <c r="Q611" i="1"/>
  <c r="R611" i="1"/>
  <c r="S611" i="1"/>
  <c r="Q612" i="1"/>
  <c r="R612" i="1"/>
  <c r="S612" i="1"/>
  <c r="Q613" i="1"/>
  <c r="R613" i="1"/>
  <c r="S613" i="1"/>
  <c r="Q614" i="1"/>
  <c r="R614" i="1"/>
  <c r="S614" i="1"/>
  <c r="Q615" i="1"/>
  <c r="R615" i="1"/>
  <c r="S615" i="1"/>
  <c r="Q616" i="1"/>
  <c r="R616" i="1"/>
  <c r="S616" i="1"/>
  <c r="Q617" i="1"/>
  <c r="R617" i="1"/>
  <c r="S617" i="1"/>
  <c r="Q618" i="1"/>
  <c r="R618" i="1"/>
  <c r="S618" i="1"/>
  <c r="Q619" i="1"/>
  <c r="R619" i="1"/>
  <c r="S619" i="1"/>
  <c r="Q620" i="1"/>
  <c r="R620" i="1"/>
  <c r="S620" i="1"/>
  <c r="Q621" i="1"/>
  <c r="R621" i="1"/>
  <c r="S621" i="1"/>
  <c r="Q622" i="1"/>
  <c r="R622" i="1"/>
  <c r="S622" i="1"/>
  <c r="Q623" i="1"/>
  <c r="R623" i="1"/>
  <c r="S623" i="1"/>
  <c r="Q624" i="1"/>
  <c r="R624" i="1"/>
  <c r="S624" i="1"/>
  <c r="Q625" i="1"/>
  <c r="R625" i="1"/>
  <c r="S625" i="1"/>
  <c r="Q626" i="1"/>
  <c r="R626" i="1"/>
  <c r="S626" i="1"/>
  <c r="Q627" i="1"/>
  <c r="R627" i="1"/>
  <c r="S627" i="1"/>
  <c r="Q628" i="1"/>
  <c r="R628" i="1"/>
  <c r="S628" i="1"/>
  <c r="Q629" i="1"/>
  <c r="R629" i="1"/>
  <c r="S629" i="1"/>
  <c r="Q630" i="1"/>
  <c r="R630" i="1"/>
  <c r="S630" i="1"/>
  <c r="Q631" i="1"/>
  <c r="R631" i="1"/>
  <c r="S631" i="1"/>
  <c r="Q632" i="1"/>
  <c r="R632" i="1"/>
  <c r="S632" i="1"/>
  <c r="Q633" i="1"/>
  <c r="R633" i="1"/>
  <c r="S633" i="1"/>
  <c r="Q634" i="1"/>
  <c r="R634" i="1"/>
  <c r="S634" i="1"/>
  <c r="Q635" i="1"/>
  <c r="R635" i="1"/>
  <c r="S635" i="1"/>
  <c r="Q636" i="1"/>
  <c r="R636" i="1"/>
  <c r="S636" i="1"/>
  <c r="Q637" i="1"/>
  <c r="R637" i="1"/>
  <c r="S637" i="1"/>
  <c r="Q638" i="1"/>
  <c r="R638" i="1"/>
  <c r="S638" i="1"/>
  <c r="Q639" i="1"/>
  <c r="R639" i="1"/>
  <c r="S639" i="1"/>
  <c r="Q640" i="1"/>
  <c r="R640" i="1"/>
  <c r="S640" i="1"/>
  <c r="Q641" i="1"/>
  <c r="R641" i="1"/>
  <c r="S641" i="1"/>
  <c r="Q642" i="1"/>
  <c r="R642" i="1"/>
  <c r="S642" i="1"/>
  <c r="Q643" i="1"/>
  <c r="R643" i="1"/>
  <c r="S643" i="1"/>
  <c r="Q644" i="1"/>
  <c r="R644" i="1"/>
  <c r="S644" i="1"/>
  <c r="Q645" i="1"/>
  <c r="R645" i="1"/>
  <c r="S645" i="1"/>
  <c r="Q646" i="1"/>
  <c r="R646" i="1"/>
  <c r="S646" i="1"/>
  <c r="Q647" i="1"/>
  <c r="R647" i="1"/>
  <c r="S647" i="1"/>
  <c r="Q648" i="1"/>
  <c r="R648" i="1"/>
  <c r="S648" i="1"/>
  <c r="Q649" i="1"/>
  <c r="R649" i="1"/>
  <c r="S649" i="1"/>
  <c r="Q650" i="1"/>
  <c r="R650" i="1"/>
  <c r="S650" i="1"/>
  <c r="Q651" i="1"/>
  <c r="R651" i="1"/>
  <c r="S651" i="1"/>
  <c r="Q652" i="1"/>
  <c r="R652" i="1"/>
  <c r="S652" i="1"/>
  <c r="Q653" i="1"/>
  <c r="R653" i="1"/>
  <c r="S653" i="1"/>
  <c r="Q654" i="1"/>
  <c r="R654" i="1"/>
  <c r="S654" i="1"/>
  <c r="Q655" i="1"/>
  <c r="R655" i="1"/>
  <c r="S655" i="1"/>
  <c r="Q656" i="1"/>
  <c r="R656" i="1"/>
  <c r="S656" i="1"/>
  <c r="Q657" i="1"/>
  <c r="R657" i="1"/>
  <c r="S657" i="1"/>
  <c r="Q658" i="1"/>
  <c r="R658" i="1"/>
  <c r="S658" i="1"/>
  <c r="Q659" i="1"/>
  <c r="R659" i="1"/>
  <c r="S659" i="1"/>
  <c r="Q660" i="1"/>
  <c r="R660" i="1"/>
  <c r="S660" i="1"/>
  <c r="Q661" i="1"/>
  <c r="R661" i="1"/>
  <c r="S661" i="1"/>
  <c r="Q662" i="1"/>
  <c r="R662" i="1"/>
  <c r="S662" i="1"/>
  <c r="Q663" i="1"/>
  <c r="R663" i="1"/>
  <c r="S663" i="1"/>
  <c r="Q664" i="1"/>
  <c r="R664" i="1"/>
  <c r="S664" i="1"/>
  <c r="Q665" i="1"/>
  <c r="R665" i="1"/>
  <c r="S665" i="1"/>
  <c r="Q666" i="1"/>
  <c r="R666" i="1"/>
  <c r="S666" i="1"/>
  <c r="Q667" i="1"/>
  <c r="R667" i="1"/>
  <c r="S667" i="1"/>
  <c r="Q668" i="1"/>
  <c r="R668" i="1"/>
  <c r="S668" i="1"/>
  <c r="Q669" i="1"/>
  <c r="R669" i="1"/>
  <c r="S669" i="1"/>
  <c r="Q670" i="1"/>
  <c r="R670" i="1"/>
  <c r="S670" i="1"/>
  <c r="Q671" i="1"/>
  <c r="R671" i="1"/>
  <c r="S671" i="1"/>
  <c r="Q672" i="1"/>
  <c r="R672" i="1"/>
  <c r="S672" i="1"/>
  <c r="Q673" i="1"/>
  <c r="R673" i="1"/>
  <c r="S673" i="1"/>
  <c r="Q674" i="1"/>
  <c r="R674" i="1"/>
  <c r="S674" i="1"/>
  <c r="Q675" i="1"/>
  <c r="R675" i="1"/>
  <c r="S675" i="1"/>
  <c r="Q676" i="1"/>
  <c r="R676" i="1"/>
  <c r="S676" i="1"/>
  <c r="Q677" i="1"/>
  <c r="R677" i="1"/>
  <c r="S677" i="1"/>
  <c r="Q678" i="1"/>
  <c r="R678" i="1"/>
  <c r="S678" i="1"/>
  <c r="Q679" i="1"/>
  <c r="R679" i="1"/>
  <c r="S679" i="1"/>
  <c r="Q680" i="1"/>
  <c r="R680" i="1"/>
  <c r="S680" i="1"/>
  <c r="Q681" i="1"/>
  <c r="R681" i="1"/>
  <c r="S681" i="1"/>
  <c r="Q682" i="1"/>
  <c r="R682" i="1"/>
  <c r="S682" i="1"/>
  <c r="Q683" i="1"/>
  <c r="R683" i="1"/>
  <c r="S683" i="1"/>
  <c r="Q684" i="1"/>
  <c r="R684" i="1"/>
  <c r="S684" i="1"/>
  <c r="Q685" i="1"/>
  <c r="R685" i="1"/>
  <c r="S685" i="1"/>
  <c r="Q686" i="1"/>
  <c r="R686" i="1"/>
  <c r="S686" i="1"/>
  <c r="Q687" i="1"/>
  <c r="R687" i="1"/>
  <c r="S687" i="1"/>
  <c r="Q688" i="1"/>
  <c r="R688" i="1"/>
  <c r="S688" i="1"/>
  <c r="Q689" i="1"/>
  <c r="R689" i="1"/>
  <c r="S689" i="1"/>
  <c r="Q690" i="1"/>
  <c r="R690" i="1"/>
  <c r="S690" i="1"/>
  <c r="Q691" i="1"/>
  <c r="R691" i="1"/>
  <c r="S691" i="1"/>
  <c r="Q692" i="1"/>
  <c r="R692" i="1"/>
  <c r="S692" i="1"/>
  <c r="Q693" i="1"/>
  <c r="R693" i="1"/>
  <c r="S693" i="1"/>
  <c r="Q694" i="1"/>
  <c r="R694" i="1"/>
  <c r="S694" i="1"/>
  <c r="Q695" i="1"/>
  <c r="R695" i="1"/>
  <c r="S695" i="1"/>
  <c r="Q696" i="1"/>
  <c r="R696" i="1"/>
  <c r="S696" i="1"/>
  <c r="Q697" i="1"/>
  <c r="R697" i="1"/>
  <c r="S697" i="1"/>
  <c r="Q698" i="1"/>
  <c r="R698" i="1"/>
  <c r="S698" i="1"/>
  <c r="Q699" i="1"/>
  <c r="R699" i="1"/>
  <c r="S699" i="1"/>
  <c r="Q700" i="1"/>
  <c r="R700" i="1"/>
  <c r="S700" i="1"/>
  <c r="Q701" i="1"/>
  <c r="R701" i="1"/>
  <c r="S701" i="1"/>
  <c r="Q702" i="1"/>
  <c r="R702" i="1"/>
  <c r="S702" i="1"/>
  <c r="Q703" i="1"/>
  <c r="R703" i="1"/>
  <c r="S703" i="1"/>
  <c r="Q704" i="1"/>
  <c r="R704" i="1"/>
  <c r="S704" i="1"/>
  <c r="Q705" i="1"/>
  <c r="R705" i="1"/>
  <c r="S705" i="1"/>
  <c r="Q706" i="1"/>
  <c r="R706" i="1"/>
  <c r="S706" i="1"/>
  <c r="Q707" i="1"/>
  <c r="R707" i="1"/>
  <c r="S707" i="1"/>
  <c r="Q708" i="1"/>
  <c r="R708" i="1"/>
  <c r="S708" i="1"/>
  <c r="Q709" i="1"/>
  <c r="R709" i="1"/>
  <c r="S709" i="1"/>
  <c r="Q710" i="1"/>
  <c r="R710" i="1"/>
  <c r="S710" i="1"/>
  <c r="Q711" i="1"/>
  <c r="R711" i="1"/>
  <c r="S711" i="1"/>
  <c r="Q712" i="1"/>
  <c r="R712" i="1"/>
  <c r="S712" i="1"/>
  <c r="Q713" i="1"/>
  <c r="R713" i="1"/>
  <c r="S713" i="1"/>
  <c r="Q714" i="1"/>
  <c r="R714" i="1"/>
  <c r="S714" i="1"/>
  <c r="Q715" i="1"/>
  <c r="R715" i="1"/>
  <c r="S715" i="1"/>
  <c r="Q716" i="1"/>
  <c r="R716" i="1"/>
  <c r="S716" i="1"/>
  <c r="Q717" i="1"/>
  <c r="R717" i="1"/>
  <c r="S717" i="1"/>
  <c r="Q718" i="1"/>
  <c r="R718" i="1"/>
  <c r="S718" i="1"/>
  <c r="Q719" i="1"/>
  <c r="R719" i="1"/>
  <c r="S719" i="1"/>
  <c r="Q720" i="1"/>
  <c r="R720" i="1"/>
  <c r="S720" i="1"/>
  <c r="Q721" i="1"/>
  <c r="R721" i="1"/>
  <c r="S721" i="1"/>
  <c r="Q722" i="1"/>
  <c r="R722" i="1"/>
  <c r="S722" i="1"/>
  <c r="Q723" i="1"/>
  <c r="R723" i="1"/>
  <c r="S723" i="1"/>
  <c r="Q724" i="1"/>
  <c r="R724" i="1"/>
  <c r="S724" i="1"/>
  <c r="Q725" i="1"/>
  <c r="R725" i="1"/>
  <c r="S725" i="1"/>
  <c r="Q726" i="1"/>
  <c r="R726" i="1"/>
  <c r="S726" i="1"/>
  <c r="Q727" i="1"/>
  <c r="R727" i="1"/>
  <c r="S727" i="1"/>
  <c r="Q728" i="1"/>
  <c r="R728" i="1"/>
  <c r="S728" i="1"/>
  <c r="Q729" i="1"/>
  <c r="R729" i="1"/>
  <c r="S729" i="1"/>
  <c r="Q730" i="1"/>
  <c r="R730" i="1"/>
  <c r="S730" i="1"/>
  <c r="Q731" i="1"/>
  <c r="R731" i="1"/>
  <c r="S731" i="1"/>
  <c r="Q732" i="1"/>
  <c r="R732" i="1"/>
  <c r="S732" i="1"/>
  <c r="Q733" i="1"/>
  <c r="R733" i="1"/>
  <c r="S733" i="1"/>
  <c r="Q734" i="1"/>
  <c r="R734" i="1"/>
  <c r="S734" i="1"/>
  <c r="Q735" i="1"/>
  <c r="R735" i="1"/>
  <c r="S735" i="1"/>
  <c r="Q736" i="1"/>
  <c r="R736" i="1"/>
  <c r="S736" i="1"/>
  <c r="Q737" i="1"/>
  <c r="R737" i="1"/>
  <c r="S737" i="1"/>
  <c r="Q738" i="1"/>
  <c r="R738" i="1"/>
  <c r="S738" i="1"/>
  <c r="Q739" i="1"/>
  <c r="R739" i="1"/>
  <c r="S739" i="1"/>
  <c r="Q740" i="1"/>
  <c r="R740" i="1"/>
  <c r="S740" i="1"/>
  <c r="Q741" i="1"/>
  <c r="R741" i="1"/>
  <c r="S741" i="1"/>
  <c r="Q742" i="1"/>
  <c r="R742" i="1"/>
  <c r="S742" i="1"/>
  <c r="Q743" i="1"/>
  <c r="R743" i="1"/>
  <c r="S743" i="1"/>
  <c r="Q744" i="1"/>
  <c r="R744" i="1"/>
  <c r="S744" i="1"/>
  <c r="Q745" i="1"/>
  <c r="R745" i="1"/>
  <c r="S745" i="1"/>
  <c r="Q746" i="1"/>
  <c r="R746" i="1"/>
  <c r="S746" i="1"/>
  <c r="Q747" i="1"/>
  <c r="R747" i="1"/>
  <c r="S747" i="1"/>
  <c r="Q748" i="1"/>
  <c r="R748" i="1"/>
  <c r="S748" i="1"/>
  <c r="Q749" i="1"/>
  <c r="R749" i="1"/>
  <c r="S749" i="1"/>
  <c r="Q750" i="1"/>
  <c r="R750" i="1"/>
  <c r="S750" i="1"/>
  <c r="Q751" i="1"/>
  <c r="R751" i="1"/>
  <c r="S751" i="1"/>
  <c r="Q752" i="1"/>
  <c r="R752" i="1"/>
  <c r="S752" i="1"/>
  <c r="Q753" i="1"/>
  <c r="R753" i="1"/>
  <c r="S753" i="1"/>
  <c r="Q754" i="1"/>
  <c r="R754" i="1"/>
  <c r="S754" i="1"/>
  <c r="Q755" i="1"/>
  <c r="R755" i="1"/>
  <c r="S755" i="1"/>
  <c r="Q756" i="1"/>
  <c r="R756" i="1"/>
  <c r="S756" i="1"/>
  <c r="Q757" i="1"/>
  <c r="R757" i="1"/>
  <c r="S757" i="1"/>
  <c r="Q758" i="1"/>
  <c r="R758" i="1"/>
  <c r="S758" i="1"/>
  <c r="Q759" i="1"/>
  <c r="R759" i="1"/>
  <c r="S759" i="1"/>
  <c r="Q760" i="1"/>
  <c r="R760" i="1"/>
  <c r="S760" i="1"/>
  <c r="Q761" i="1"/>
  <c r="R761" i="1"/>
  <c r="S761" i="1"/>
  <c r="Q762" i="1"/>
  <c r="R762" i="1"/>
  <c r="S762" i="1"/>
  <c r="Q763" i="1"/>
  <c r="R763" i="1"/>
  <c r="S763" i="1"/>
  <c r="Q764" i="1"/>
  <c r="R764" i="1"/>
  <c r="S764" i="1"/>
  <c r="Q765" i="1"/>
  <c r="R765" i="1"/>
  <c r="S765" i="1"/>
  <c r="Q766" i="1"/>
  <c r="R766" i="1"/>
  <c r="S766" i="1"/>
  <c r="Q767" i="1"/>
  <c r="R767" i="1"/>
  <c r="S767" i="1"/>
  <c r="Q768" i="1"/>
  <c r="R768" i="1"/>
  <c r="S768" i="1"/>
  <c r="Q769" i="1"/>
  <c r="R769" i="1"/>
  <c r="S769" i="1"/>
  <c r="Q770" i="1"/>
  <c r="R770" i="1"/>
  <c r="S770" i="1"/>
  <c r="Q771" i="1"/>
  <c r="R771" i="1"/>
  <c r="S771" i="1"/>
  <c r="Q772" i="1"/>
  <c r="R772" i="1"/>
  <c r="S772" i="1"/>
  <c r="Q773" i="1"/>
  <c r="R773" i="1"/>
  <c r="S773" i="1"/>
  <c r="Q774" i="1"/>
  <c r="R774" i="1"/>
  <c r="S774" i="1"/>
  <c r="Q775" i="1"/>
  <c r="R775" i="1"/>
  <c r="S775" i="1"/>
  <c r="Q776" i="1"/>
  <c r="R776" i="1"/>
  <c r="S776" i="1"/>
  <c r="Q777" i="1"/>
  <c r="R777" i="1"/>
  <c r="S777" i="1"/>
  <c r="Q778" i="1"/>
  <c r="R778" i="1"/>
  <c r="S778" i="1"/>
  <c r="Q779" i="1"/>
  <c r="R779" i="1"/>
  <c r="S779" i="1"/>
  <c r="Q780" i="1"/>
  <c r="R780" i="1"/>
  <c r="S780" i="1"/>
  <c r="Q781" i="1"/>
  <c r="R781" i="1"/>
  <c r="S781" i="1"/>
  <c r="Q782" i="1"/>
  <c r="R782" i="1"/>
  <c r="S782" i="1"/>
  <c r="Q783" i="1"/>
  <c r="R783" i="1"/>
  <c r="S783" i="1"/>
  <c r="Q784" i="1"/>
  <c r="R784" i="1"/>
  <c r="S784" i="1"/>
  <c r="Q785" i="1"/>
  <c r="R785" i="1"/>
  <c r="S785" i="1"/>
  <c r="Q786" i="1"/>
  <c r="R786" i="1"/>
  <c r="S786" i="1"/>
  <c r="Q787" i="1"/>
  <c r="R787" i="1"/>
  <c r="S787" i="1"/>
  <c r="Q788" i="1"/>
  <c r="R788" i="1"/>
  <c r="S788" i="1"/>
  <c r="Q789" i="1"/>
  <c r="R789" i="1"/>
  <c r="S789" i="1"/>
  <c r="Q790" i="1"/>
  <c r="R790" i="1"/>
  <c r="S790" i="1"/>
  <c r="Q791" i="1"/>
  <c r="R791" i="1"/>
  <c r="S791" i="1"/>
  <c r="Q792" i="1"/>
  <c r="R792" i="1"/>
  <c r="S792" i="1"/>
  <c r="Q793" i="1"/>
  <c r="R793" i="1"/>
  <c r="S793" i="1"/>
  <c r="Q794" i="1"/>
  <c r="R794" i="1"/>
  <c r="S794" i="1"/>
  <c r="Q795" i="1"/>
  <c r="R795" i="1"/>
  <c r="S795" i="1"/>
  <c r="Q796" i="1"/>
  <c r="R796" i="1"/>
  <c r="S796" i="1"/>
  <c r="Q797" i="1"/>
  <c r="R797" i="1"/>
  <c r="S797" i="1"/>
  <c r="Q798" i="1"/>
  <c r="R798" i="1"/>
  <c r="S798" i="1"/>
  <c r="Q799" i="1"/>
  <c r="R799" i="1"/>
  <c r="S799" i="1"/>
  <c r="Q800" i="1"/>
  <c r="R800" i="1"/>
  <c r="S800" i="1"/>
  <c r="Q801" i="1"/>
  <c r="R801" i="1"/>
  <c r="S801" i="1"/>
  <c r="Q802" i="1"/>
  <c r="R802" i="1"/>
  <c r="S802" i="1"/>
  <c r="Q803" i="1"/>
  <c r="R803" i="1"/>
  <c r="S803" i="1"/>
  <c r="Q804" i="1"/>
  <c r="R804" i="1"/>
  <c r="S804" i="1"/>
  <c r="Q805" i="1"/>
  <c r="R805" i="1"/>
  <c r="S805" i="1"/>
  <c r="Q806" i="1"/>
  <c r="R806" i="1"/>
  <c r="S806" i="1"/>
  <c r="Q807" i="1"/>
  <c r="R807" i="1"/>
  <c r="S807" i="1"/>
  <c r="Q808" i="1"/>
  <c r="R808" i="1"/>
  <c r="S808" i="1"/>
  <c r="Q809" i="1"/>
  <c r="R809" i="1"/>
  <c r="S809" i="1"/>
  <c r="Q810" i="1"/>
  <c r="R810" i="1"/>
  <c r="S810" i="1"/>
  <c r="Q811" i="1"/>
  <c r="R811" i="1"/>
  <c r="S811" i="1"/>
  <c r="Q812" i="1"/>
  <c r="R812" i="1"/>
  <c r="S812" i="1"/>
  <c r="Q813" i="1"/>
  <c r="R813" i="1"/>
  <c r="S813" i="1"/>
  <c r="Q814" i="1"/>
  <c r="R814" i="1"/>
  <c r="S814" i="1"/>
  <c r="Q815" i="1"/>
  <c r="R815" i="1"/>
  <c r="S815" i="1"/>
  <c r="Q816" i="1"/>
  <c r="R816" i="1"/>
  <c r="S816" i="1"/>
  <c r="Q817" i="1"/>
  <c r="R817" i="1"/>
  <c r="S817" i="1"/>
  <c r="Q818" i="1"/>
  <c r="R818" i="1"/>
  <c r="S818" i="1"/>
  <c r="Q819" i="1"/>
  <c r="R819" i="1"/>
  <c r="S819" i="1"/>
  <c r="Q820" i="1"/>
  <c r="R820" i="1"/>
  <c r="S820" i="1"/>
  <c r="Q821" i="1"/>
  <c r="R821" i="1"/>
  <c r="S821" i="1"/>
  <c r="Q822" i="1"/>
  <c r="R822" i="1"/>
  <c r="S822" i="1"/>
  <c r="Q823" i="1"/>
  <c r="R823" i="1"/>
  <c r="S823" i="1"/>
  <c r="Q824" i="1"/>
  <c r="R824" i="1"/>
  <c r="S824" i="1"/>
  <c r="Q825" i="1"/>
  <c r="R825" i="1"/>
  <c r="S825" i="1"/>
  <c r="Q826" i="1"/>
  <c r="R826" i="1"/>
  <c r="S826" i="1"/>
  <c r="Q827" i="1"/>
  <c r="R827" i="1"/>
  <c r="S827" i="1"/>
  <c r="Q828" i="1"/>
  <c r="R828" i="1"/>
  <c r="S828" i="1"/>
  <c r="Q829" i="1"/>
  <c r="R829" i="1"/>
  <c r="S829" i="1"/>
  <c r="Q830" i="1"/>
  <c r="R830" i="1"/>
  <c r="S830" i="1"/>
  <c r="Q831" i="1"/>
  <c r="R831" i="1"/>
  <c r="S831" i="1"/>
  <c r="Q832" i="1"/>
  <c r="R832" i="1"/>
  <c r="S832" i="1"/>
  <c r="Q833" i="1"/>
  <c r="R833" i="1"/>
  <c r="S833" i="1"/>
  <c r="Q834" i="1"/>
  <c r="R834" i="1"/>
  <c r="S834" i="1"/>
  <c r="Q835" i="1"/>
  <c r="R835" i="1"/>
  <c r="S835" i="1"/>
  <c r="Q836" i="1"/>
  <c r="R836" i="1"/>
  <c r="S836" i="1"/>
  <c r="Q837" i="1"/>
  <c r="R837" i="1"/>
  <c r="S837" i="1"/>
  <c r="Q838" i="1"/>
  <c r="R838" i="1"/>
  <c r="S838" i="1"/>
  <c r="Q839" i="1"/>
  <c r="R839" i="1"/>
  <c r="S839" i="1"/>
  <c r="Q840" i="1"/>
  <c r="R840" i="1"/>
  <c r="S840" i="1"/>
  <c r="Q841" i="1"/>
  <c r="R841" i="1"/>
  <c r="S841" i="1"/>
  <c r="Q842" i="1"/>
  <c r="R842" i="1"/>
  <c r="S842" i="1"/>
  <c r="Q843" i="1"/>
  <c r="R843" i="1"/>
  <c r="S843" i="1"/>
  <c r="Q844" i="1"/>
  <c r="R844" i="1"/>
  <c r="S844" i="1"/>
  <c r="Q845" i="1"/>
  <c r="R845" i="1"/>
  <c r="S845" i="1"/>
  <c r="Q846" i="1"/>
  <c r="R846" i="1"/>
  <c r="S846" i="1"/>
  <c r="Q847" i="1"/>
  <c r="R847" i="1"/>
  <c r="S847" i="1"/>
  <c r="Q848" i="1"/>
  <c r="R848" i="1"/>
  <c r="S848" i="1"/>
  <c r="Q849" i="1"/>
  <c r="R849" i="1"/>
  <c r="S849" i="1"/>
  <c r="Q850" i="1"/>
  <c r="R850" i="1"/>
  <c r="S850" i="1"/>
  <c r="Q851" i="1"/>
  <c r="R851" i="1"/>
  <c r="S851" i="1"/>
  <c r="Q852" i="1"/>
  <c r="R852" i="1"/>
  <c r="S852" i="1"/>
  <c r="Q853" i="1"/>
  <c r="R853" i="1"/>
  <c r="S853" i="1"/>
  <c r="Q854" i="1"/>
  <c r="R854" i="1"/>
  <c r="S854" i="1"/>
  <c r="Q855" i="1"/>
  <c r="R855" i="1"/>
  <c r="S855" i="1"/>
  <c r="Q856" i="1"/>
  <c r="R856" i="1"/>
  <c r="S856" i="1"/>
  <c r="Q857" i="1"/>
  <c r="R857" i="1"/>
  <c r="S857" i="1"/>
  <c r="Q858" i="1"/>
  <c r="R858" i="1"/>
  <c r="S858" i="1"/>
  <c r="Q859" i="1"/>
  <c r="R859" i="1"/>
  <c r="S859" i="1"/>
  <c r="Q860" i="1"/>
  <c r="R860" i="1"/>
  <c r="S860" i="1"/>
  <c r="Q861" i="1"/>
  <c r="R861" i="1"/>
  <c r="S861" i="1"/>
  <c r="Q862" i="1"/>
  <c r="R862" i="1"/>
  <c r="S862" i="1"/>
  <c r="Q863" i="1"/>
  <c r="R863" i="1"/>
  <c r="S863" i="1"/>
  <c r="Q864" i="1"/>
  <c r="R864" i="1"/>
  <c r="S864" i="1"/>
  <c r="Q865" i="1"/>
  <c r="R865" i="1"/>
  <c r="S865" i="1"/>
  <c r="Q866" i="1"/>
  <c r="R866" i="1"/>
  <c r="S866" i="1"/>
  <c r="Q867" i="1"/>
  <c r="R867" i="1"/>
  <c r="S867" i="1"/>
  <c r="Q868" i="1"/>
  <c r="R868" i="1"/>
  <c r="S868" i="1"/>
  <c r="Q869" i="1"/>
  <c r="R869" i="1"/>
  <c r="S869" i="1"/>
  <c r="Q870" i="1"/>
  <c r="R870" i="1"/>
  <c r="S870" i="1"/>
  <c r="Q871" i="1"/>
  <c r="R871" i="1"/>
  <c r="S871" i="1"/>
  <c r="Q872" i="1"/>
  <c r="R872" i="1"/>
  <c r="S872" i="1"/>
  <c r="Q873" i="1"/>
  <c r="R873" i="1"/>
  <c r="S873" i="1"/>
  <c r="Q874" i="1"/>
  <c r="R874" i="1"/>
  <c r="S874" i="1"/>
  <c r="Q875" i="1"/>
  <c r="R875" i="1"/>
  <c r="S875" i="1"/>
  <c r="Q876" i="1"/>
  <c r="R876" i="1"/>
  <c r="S876" i="1"/>
  <c r="Q877" i="1"/>
  <c r="R877" i="1"/>
  <c r="S877" i="1"/>
  <c r="Q878" i="1"/>
  <c r="R878" i="1"/>
  <c r="S878" i="1"/>
  <c r="Q879" i="1"/>
  <c r="R879" i="1"/>
  <c r="S879" i="1"/>
  <c r="Q880" i="1"/>
  <c r="R880" i="1"/>
  <c r="S880" i="1"/>
  <c r="Q881" i="1"/>
  <c r="R881" i="1"/>
  <c r="S881" i="1"/>
  <c r="Q882" i="1"/>
  <c r="R882" i="1"/>
  <c r="S882" i="1"/>
  <c r="Q883" i="1"/>
  <c r="R883" i="1"/>
  <c r="S883" i="1"/>
  <c r="Q884" i="1"/>
  <c r="R884" i="1"/>
  <c r="S884" i="1"/>
  <c r="Q885" i="1"/>
  <c r="R885" i="1"/>
  <c r="S885" i="1"/>
  <c r="Q886" i="1"/>
  <c r="R886" i="1"/>
  <c r="S886" i="1"/>
  <c r="Q887" i="1"/>
  <c r="R887" i="1"/>
  <c r="S887" i="1"/>
  <c r="Q888" i="1"/>
  <c r="R888" i="1"/>
  <c r="S888" i="1"/>
  <c r="Q889" i="1"/>
  <c r="R889" i="1"/>
  <c r="S889" i="1"/>
  <c r="Q890" i="1"/>
  <c r="R890" i="1"/>
  <c r="S890" i="1"/>
  <c r="Q891" i="1"/>
  <c r="R891" i="1"/>
  <c r="S891" i="1"/>
  <c r="Q892" i="1"/>
  <c r="R892" i="1"/>
  <c r="S892" i="1"/>
  <c r="Q893" i="1"/>
  <c r="R893" i="1"/>
  <c r="S893" i="1"/>
  <c r="Q894" i="1"/>
  <c r="R894" i="1"/>
  <c r="S894" i="1"/>
  <c r="Q895" i="1"/>
  <c r="R895" i="1"/>
  <c r="S895" i="1"/>
  <c r="Q896" i="1"/>
  <c r="R896" i="1"/>
  <c r="S896" i="1"/>
  <c r="Q897" i="1"/>
  <c r="R897" i="1"/>
  <c r="S897" i="1"/>
  <c r="Q898" i="1"/>
  <c r="R898" i="1"/>
  <c r="S898" i="1"/>
  <c r="Q899" i="1"/>
  <c r="R899" i="1"/>
  <c r="S899" i="1"/>
  <c r="Q900" i="1"/>
  <c r="R900" i="1"/>
  <c r="S900" i="1"/>
  <c r="Q901" i="1"/>
  <c r="R901" i="1"/>
  <c r="S901" i="1"/>
  <c r="Q902" i="1"/>
  <c r="R902" i="1"/>
  <c r="S902" i="1"/>
  <c r="Q903" i="1"/>
  <c r="R903" i="1"/>
  <c r="S903" i="1"/>
  <c r="Q904" i="1"/>
  <c r="R904" i="1"/>
  <c r="S904" i="1"/>
  <c r="Q905" i="1"/>
  <c r="R905" i="1"/>
  <c r="S905" i="1"/>
  <c r="Q906" i="1"/>
  <c r="R906" i="1"/>
  <c r="S906" i="1"/>
  <c r="Q907" i="1"/>
  <c r="R907" i="1"/>
  <c r="S907" i="1"/>
  <c r="Q908" i="1"/>
  <c r="R908" i="1"/>
  <c r="S908" i="1"/>
  <c r="Q909" i="1"/>
  <c r="R909" i="1"/>
  <c r="S909" i="1"/>
  <c r="Q910" i="1"/>
  <c r="R910" i="1"/>
  <c r="S910" i="1"/>
  <c r="Q911" i="1"/>
  <c r="R911" i="1"/>
  <c r="S911" i="1"/>
  <c r="Q912" i="1"/>
  <c r="R912" i="1"/>
  <c r="S912" i="1"/>
  <c r="Q913" i="1"/>
  <c r="R913" i="1"/>
  <c r="S913" i="1"/>
  <c r="Q914" i="1"/>
  <c r="R914" i="1"/>
  <c r="S914" i="1"/>
  <c r="Q915" i="1"/>
  <c r="R915" i="1"/>
  <c r="S915" i="1"/>
  <c r="Q916" i="1"/>
  <c r="R916" i="1"/>
  <c r="S916" i="1"/>
  <c r="Q917" i="1"/>
  <c r="R917" i="1"/>
  <c r="S917" i="1"/>
  <c r="Q918" i="1"/>
  <c r="R918" i="1"/>
  <c r="S918" i="1"/>
  <c r="Q919" i="1"/>
  <c r="R919" i="1"/>
  <c r="S919" i="1"/>
  <c r="Q920" i="1"/>
  <c r="R920" i="1"/>
  <c r="S920" i="1"/>
  <c r="Q921" i="1"/>
  <c r="R921" i="1"/>
  <c r="S921" i="1"/>
  <c r="Q922" i="1"/>
  <c r="R922" i="1"/>
  <c r="S922" i="1"/>
  <c r="Q923" i="1"/>
  <c r="R923" i="1"/>
  <c r="S923" i="1"/>
  <c r="Q924" i="1"/>
  <c r="R924" i="1"/>
  <c r="S924" i="1"/>
  <c r="Q925" i="1"/>
  <c r="R925" i="1"/>
  <c r="S925" i="1"/>
  <c r="Q926" i="1"/>
  <c r="R926" i="1"/>
  <c r="S926" i="1"/>
  <c r="Q927" i="1"/>
  <c r="R927" i="1"/>
  <c r="S927" i="1"/>
  <c r="Q928" i="1"/>
  <c r="R928" i="1"/>
  <c r="S928" i="1"/>
  <c r="Q929" i="1"/>
  <c r="R929" i="1"/>
  <c r="S929" i="1"/>
  <c r="Q930" i="1"/>
  <c r="R930" i="1"/>
  <c r="S930" i="1"/>
  <c r="Q931" i="1"/>
  <c r="R931" i="1"/>
  <c r="S931" i="1"/>
  <c r="Q932" i="1"/>
  <c r="R932" i="1"/>
  <c r="S932" i="1"/>
  <c r="Q933" i="1"/>
  <c r="R933" i="1"/>
  <c r="S933" i="1"/>
  <c r="Q934" i="1"/>
  <c r="R934" i="1"/>
  <c r="S934" i="1"/>
  <c r="Q935" i="1"/>
  <c r="R935" i="1"/>
  <c r="S935" i="1"/>
  <c r="Q936" i="1"/>
  <c r="R936" i="1"/>
  <c r="S936" i="1"/>
  <c r="Q937" i="1"/>
  <c r="R937" i="1"/>
  <c r="S937" i="1"/>
  <c r="Q938" i="1"/>
  <c r="R938" i="1"/>
  <c r="S938" i="1"/>
  <c r="Q939" i="1"/>
  <c r="R939" i="1"/>
  <c r="S939" i="1"/>
  <c r="Q940" i="1"/>
  <c r="R940" i="1"/>
  <c r="S940" i="1"/>
  <c r="Q941" i="1"/>
  <c r="R941" i="1"/>
  <c r="S941" i="1"/>
  <c r="Q942" i="1"/>
  <c r="R942" i="1"/>
  <c r="S942" i="1"/>
  <c r="Q943" i="1"/>
  <c r="R943" i="1"/>
  <c r="S943" i="1"/>
  <c r="Q944" i="1"/>
  <c r="R944" i="1"/>
  <c r="S944" i="1"/>
  <c r="Q945" i="1"/>
  <c r="R945" i="1"/>
  <c r="S945" i="1"/>
  <c r="Q946" i="1"/>
  <c r="R946" i="1"/>
  <c r="S946" i="1"/>
  <c r="Q947" i="1"/>
  <c r="R947" i="1"/>
  <c r="S947" i="1"/>
  <c r="Q948" i="1"/>
  <c r="R948" i="1"/>
  <c r="S948" i="1"/>
  <c r="Q949" i="1"/>
  <c r="R949" i="1"/>
  <c r="S949" i="1"/>
  <c r="Q950" i="1"/>
  <c r="R950" i="1"/>
  <c r="S950" i="1"/>
  <c r="Q951" i="1"/>
  <c r="R951" i="1"/>
  <c r="S951" i="1"/>
  <c r="Q952" i="1"/>
  <c r="R952" i="1"/>
  <c r="S952" i="1"/>
  <c r="Q953" i="1"/>
  <c r="R953" i="1"/>
  <c r="S953" i="1"/>
  <c r="Q954" i="1"/>
  <c r="R954" i="1"/>
  <c r="S954" i="1"/>
  <c r="Q955" i="1"/>
  <c r="R955" i="1"/>
  <c r="S955" i="1"/>
  <c r="Q956" i="1"/>
  <c r="R956" i="1"/>
  <c r="S956" i="1"/>
  <c r="Q957" i="1"/>
  <c r="R957" i="1"/>
  <c r="S957" i="1"/>
  <c r="Q958" i="1"/>
  <c r="R958" i="1"/>
  <c r="S958" i="1"/>
  <c r="Q959" i="1"/>
  <c r="R959" i="1"/>
  <c r="S959" i="1"/>
  <c r="Q960" i="1"/>
  <c r="R960" i="1"/>
  <c r="S960" i="1"/>
  <c r="Q961" i="1"/>
  <c r="R961" i="1"/>
  <c r="S961" i="1"/>
  <c r="Q962" i="1"/>
  <c r="R962" i="1"/>
  <c r="S962" i="1"/>
  <c r="Q963" i="1"/>
  <c r="R963" i="1"/>
  <c r="S963" i="1"/>
  <c r="Q964" i="1"/>
  <c r="R964" i="1"/>
  <c r="S964" i="1"/>
  <c r="Q965" i="1"/>
  <c r="R965" i="1"/>
  <c r="S965" i="1"/>
  <c r="Q966" i="1"/>
  <c r="R966" i="1"/>
  <c r="S966" i="1"/>
  <c r="Q967" i="1"/>
  <c r="R967" i="1"/>
  <c r="S967" i="1"/>
  <c r="Q968" i="1"/>
  <c r="R968" i="1"/>
  <c r="S968" i="1"/>
  <c r="Q969" i="1"/>
  <c r="R969" i="1"/>
  <c r="S969" i="1"/>
  <c r="Q970" i="1"/>
  <c r="R970" i="1"/>
  <c r="S970" i="1"/>
  <c r="Q971" i="1"/>
  <c r="R971" i="1"/>
  <c r="S971" i="1"/>
  <c r="Q972" i="1"/>
  <c r="R972" i="1"/>
  <c r="S972" i="1"/>
  <c r="Q973" i="1"/>
  <c r="R973" i="1"/>
  <c r="S973" i="1"/>
  <c r="Q974" i="1"/>
  <c r="R974" i="1"/>
  <c r="S974" i="1"/>
  <c r="Q975" i="1"/>
  <c r="R975" i="1"/>
  <c r="S975" i="1"/>
  <c r="Q976" i="1"/>
  <c r="R976" i="1"/>
  <c r="S976" i="1"/>
  <c r="Q977" i="1"/>
  <c r="R977" i="1"/>
  <c r="S977" i="1"/>
  <c r="Q978" i="1"/>
  <c r="R978" i="1"/>
  <c r="S978" i="1"/>
  <c r="Q979" i="1"/>
  <c r="R979" i="1"/>
  <c r="S979" i="1"/>
  <c r="Q980" i="1"/>
  <c r="R980" i="1"/>
  <c r="S980" i="1"/>
  <c r="Q981" i="1"/>
  <c r="R981" i="1"/>
  <c r="S981" i="1"/>
  <c r="Q982" i="1"/>
  <c r="R982" i="1"/>
  <c r="S982" i="1"/>
  <c r="Q983" i="1"/>
  <c r="R983" i="1"/>
  <c r="S983" i="1"/>
  <c r="Q984" i="1"/>
  <c r="R984" i="1"/>
  <c r="S984" i="1"/>
  <c r="Q985" i="1"/>
  <c r="R985" i="1"/>
  <c r="S985" i="1"/>
  <c r="Q986" i="1"/>
  <c r="R986" i="1"/>
  <c r="S986" i="1"/>
  <c r="Q987" i="1"/>
  <c r="R987" i="1"/>
  <c r="S987" i="1"/>
  <c r="Q988" i="1"/>
  <c r="R988" i="1"/>
  <c r="S988" i="1"/>
  <c r="Q989" i="1"/>
  <c r="R989" i="1"/>
  <c r="S989" i="1"/>
  <c r="Q990" i="1"/>
  <c r="R990" i="1"/>
  <c r="S990" i="1"/>
  <c r="Q991" i="1"/>
  <c r="R991" i="1"/>
  <c r="S991" i="1"/>
  <c r="Q992" i="1"/>
  <c r="R992" i="1"/>
  <c r="S992" i="1"/>
  <c r="Q993" i="1"/>
  <c r="R993" i="1"/>
  <c r="S993" i="1"/>
  <c r="Q994" i="1"/>
  <c r="R994" i="1"/>
  <c r="S994" i="1"/>
  <c r="Q995" i="1"/>
  <c r="R995" i="1"/>
  <c r="S995" i="1"/>
  <c r="Q996" i="1"/>
  <c r="R996" i="1"/>
  <c r="S996" i="1"/>
  <c r="Q997" i="1"/>
  <c r="R997" i="1"/>
  <c r="S997" i="1"/>
  <c r="Q998" i="1"/>
  <c r="R998" i="1"/>
  <c r="S998" i="1"/>
  <c r="Q999" i="1"/>
  <c r="R999" i="1"/>
  <c r="S999" i="1"/>
  <c r="Q1000" i="1"/>
  <c r="R1000" i="1"/>
  <c r="S1000" i="1"/>
  <c r="Q1001" i="1"/>
  <c r="R1001" i="1"/>
  <c r="S1001" i="1"/>
  <c r="Q85" i="1"/>
  <c r="Q84" i="1"/>
  <c r="A56" i="1"/>
  <c r="A63" i="1"/>
  <c r="A64" i="1"/>
  <c r="A65" i="1"/>
  <c r="A67" i="1"/>
  <c r="A68" i="1"/>
  <c r="A69" i="1"/>
  <c r="A70" i="1"/>
  <c r="A71" i="1"/>
  <c r="A72" i="1"/>
  <c r="A74" i="1"/>
  <c r="A75" i="1"/>
  <c r="A76" i="1"/>
  <c r="A77" i="1"/>
  <c r="A78" i="1"/>
  <c r="A80" i="1"/>
  <c r="A81" i="1"/>
  <c r="A82" i="1"/>
  <c r="A83" i="1"/>
  <c r="A84" i="1"/>
  <c r="A87" i="1"/>
  <c r="A88" i="1"/>
  <c r="A89" i="1"/>
  <c r="A90" i="1"/>
  <c r="A126" i="1"/>
  <c r="A127" i="1"/>
  <c r="A128" i="1"/>
  <c r="A129" i="1"/>
  <c r="A130" i="1"/>
  <c r="A131" i="1"/>
  <c r="A132" i="1"/>
  <c r="Q26" i="1"/>
  <c r="R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H75" i="5"/>
  <c r="E1" i="7"/>
  <c r="E3" i="7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25" i="1"/>
  <c r="A27" i="1"/>
  <c r="A3" i="8"/>
  <c r="B3" i="8"/>
  <c r="A28" i="1"/>
  <c r="A4" i="8"/>
  <c r="B4" i="8"/>
  <c r="A29" i="1"/>
  <c r="A5" i="8"/>
  <c r="B5" i="8"/>
  <c r="A30" i="1"/>
  <c r="A6" i="8"/>
  <c r="B6" i="8"/>
  <c r="A31" i="1"/>
  <c r="A7" i="8"/>
  <c r="B7" i="8"/>
  <c r="A32" i="1"/>
  <c r="A8" i="8"/>
  <c r="B8" i="8"/>
  <c r="A33" i="1"/>
  <c r="A9" i="8"/>
  <c r="B9" i="8"/>
  <c r="A34" i="1"/>
  <c r="A10" i="8"/>
  <c r="B10" i="8"/>
  <c r="A35" i="1"/>
  <c r="A11" i="8"/>
  <c r="B11" i="8"/>
  <c r="A36" i="1"/>
  <c r="A12" i="8"/>
  <c r="B12" i="8"/>
  <c r="A37" i="1"/>
  <c r="A13" i="8"/>
  <c r="B13" i="8"/>
  <c r="A38" i="1"/>
  <c r="A14" i="8"/>
  <c r="B14" i="8"/>
  <c r="A39" i="1"/>
  <c r="A15" i="8"/>
  <c r="B15" i="8"/>
  <c r="A40" i="1"/>
  <c r="A16" i="8"/>
  <c r="B16" i="8"/>
  <c r="A41" i="1"/>
  <c r="A17" i="8"/>
  <c r="B17" i="8"/>
  <c r="A42" i="1"/>
  <c r="A18" i="8"/>
  <c r="B18" i="8"/>
  <c r="A43" i="1"/>
  <c r="A19" i="8"/>
  <c r="B19" i="8"/>
  <c r="A44" i="1"/>
  <c r="A20" i="8"/>
  <c r="B20" i="8"/>
  <c r="A45" i="1"/>
  <c r="A21" i="8"/>
  <c r="B21" i="8"/>
  <c r="A46" i="1"/>
  <c r="A22" i="8"/>
  <c r="B22" i="8"/>
  <c r="A47" i="1"/>
  <c r="A23" i="8"/>
  <c r="B23" i="8"/>
  <c r="A48" i="1"/>
  <c r="A24" i="8"/>
  <c r="B24" i="8"/>
  <c r="A49" i="1"/>
  <c r="A25" i="8"/>
  <c r="B25" i="8"/>
  <c r="A50" i="1"/>
  <c r="A26" i="8"/>
  <c r="B26" i="8"/>
  <c r="A51" i="1"/>
  <c r="A27" i="8"/>
  <c r="B27" i="8"/>
  <c r="A52" i="1"/>
  <c r="A28" i="8"/>
  <c r="B28" i="8"/>
  <c r="A53" i="1"/>
  <c r="A29" i="8"/>
  <c r="B29" i="8"/>
  <c r="A54" i="1"/>
  <c r="A30" i="8"/>
  <c r="B30" i="8"/>
  <c r="A55" i="1"/>
  <c r="A31" i="8"/>
  <c r="B31" i="8"/>
  <c r="A32" i="8"/>
  <c r="B32" i="8"/>
  <c r="A57" i="1"/>
  <c r="A33" i="8"/>
  <c r="B33" i="8"/>
  <c r="A58" i="1"/>
  <c r="A34" i="8"/>
  <c r="B34" i="8"/>
  <c r="A59" i="1"/>
  <c r="A35" i="8"/>
  <c r="B35" i="8"/>
  <c r="A60" i="1"/>
  <c r="A36" i="8"/>
  <c r="B36" i="8"/>
  <c r="A61" i="1"/>
  <c r="A37" i="8"/>
  <c r="B37" i="8"/>
  <c r="A62" i="1"/>
  <c r="A38" i="8"/>
  <c r="B38" i="8"/>
  <c r="A39" i="8"/>
  <c r="B39" i="8"/>
  <c r="A40" i="8"/>
  <c r="B40" i="8"/>
  <c r="A41" i="8"/>
  <c r="B41" i="8"/>
  <c r="A66" i="1"/>
  <c r="A42" i="8"/>
  <c r="B42" i="8"/>
  <c r="A43" i="8"/>
  <c r="B43" i="8"/>
  <c r="A44" i="8"/>
  <c r="B44" i="8"/>
  <c r="A45" i="8"/>
  <c r="B45" i="8"/>
  <c r="A46" i="8"/>
  <c r="B46" i="8"/>
  <c r="A47" i="8"/>
  <c r="B47" i="8"/>
  <c r="A48" i="8"/>
  <c r="B48" i="8"/>
  <c r="A49" i="8"/>
  <c r="B49" i="8"/>
  <c r="A50" i="8"/>
  <c r="B50" i="8"/>
  <c r="A51" i="8"/>
  <c r="B51" i="8"/>
  <c r="A52" i="8"/>
  <c r="B52" i="8"/>
  <c r="A53" i="8"/>
  <c r="B53" i="8"/>
  <c r="A54" i="8"/>
  <c r="B54" i="8"/>
  <c r="A55" i="8"/>
  <c r="B55" i="8"/>
  <c r="A79" i="1"/>
  <c r="A56" i="8"/>
  <c r="B56" i="8"/>
  <c r="A57" i="8"/>
  <c r="B57" i="8"/>
  <c r="A58" i="8"/>
  <c r="B58" i="8"/>
  <c r="A59" i="8"/>
  <c r="B59" i="8"/>
  <c r="A60" i="8"/>
  <c r="B60" i="8"/>
  <c r="A61" i="8"/>
  <c r="B61" i="8"/>
  <c r="A85" i="1"/>
  <c r="A62" i="8"/>
  <c r="B62" i="8"/>
  <c r="A86" i="1"/>
  <c r="A63" i="8"/>
  <c r="B63" i="8"/>
  <c r="A64" i="8"/>
  <c r="B64" i="8"/>
  <c r="A65" i="8"/>
  <c r="B65" i="8"/>
  <c r="A66" i="8"/>
  <c r="B66" i="8"/>
  <c r="A67" i="8"/>
  <c r="B67" i="8"/>
  <c r="A91" i="1"/>
  <c r="A68" i="8"/>
  <c r="B68" i="8"/>
  <c r="A92" i="1"/>
  <c r="A69" i="8"/>
  <c r="B69" i="8"/>
  <c r="A93" i="1"/>
  <c r="A70" i="8"/>
  <c r="B70" i="8"/>
  <c r="A94" i="1"/>
  <c r="A71" i="8"/>
  <c r="B71" i="8"/>
  <c r="A95" i="1"/>
  <c r="A72" i="8"/>
  <c r="B72" i="8"/>
  <c r="A96" i="1"/>
  <c r="A73" i="8"/>
  <c r="B73" i="8"/>
  <c r="A97" i="1"/>
  <c r="A74" i="8"/>
  <c r="B74" i="8"/>
  <c r="A98" i="1"/>
  <c r="A75" i="8"/>
  <c r="B75" i="8"/>
  <c r="A99" i="1"/>
  <c r="A76" i="8"/>
  <c r="B76" i="8"/>
  <c r="A100" i="1"/>
  <c r="A77" i="8"/>
  <c r="B77" i="8"/>
  <c r="A101" i="1"/>
  <c r="A78" i="8"/>
  <c r="B78" i="8"/>
  <c r="A102" i="1"/>
  <c r="A79" i="8"/>
  <c r="B79" i="8"/>
  <c r="A103" i="1"/>
  <c r="A80" i="8"/>
  <c r="B80" i="8"/>
  <c r="A104" i="1"/>
  <c r="A81" i="8"/>
  <c r="B81" i="8"/>
  <c r="A105" i="1"/>
  <c r="A82" i="8"/>
  <c r="B82" i="8"/>
  <c r="A106" i="1"/>
  <c r="A83" i="8"/>
  <c r="B83" i="8"/>
  <c r="A107" i="1"/>
  <c r="A84" i="8"/>
  <c r="B84" i="8"/>
  <c r="A108" i="1"/>
  <c r="A85" i="8"/>
  <c r="B85" i="8"/>
  <c r="A86" i="8"/>
  <c r="B86" i="8"/>
  <c r="A87" i="8"/>
  <c r="B87" i="8"/>
  <c r="A88" i="8"/>
  <c r="B88" i="8"/>
  <c r="A89" i="8"/>
  <c r="B89" i="8"/>
  <c r="A90" i="8"/>
  <c r="B90" i="8"/>
  <c r="A91" i="8"/>
  <c r="B91" i="8"/>
  <c r="A92" i="8"/>
  <c r="B92" i="8"/>
  <c r="A93" i="8"/>
  <c r="B93" i="8"/>
  <c r="A94" i="8"/>
  <c r="B94" i="8"/>
  <c r="A95" i="8"/>
  <c r="B95" i="8"/>
  <c r="A96" i="8"/>
  <c r="B96" i="8"/>
  <c r="A97" i="8"/>
  <c r="B97" i="8"/>
  <c r="A98" i="8"/>
  <c r="B98" i="8"/>
  <c r="A99" i="8"/>
  <c r="B99" i="8"/>
  <c r="A100" i="8"/>
  <c r="B100" i="8"/>
  <c r="A101" i="8"/>
  <c r="B101" i="8"/>
  <c r="A102" i="8"/>
  <c r="B102" i="8"/>
  <c r="A103" i="8"/>
  <c r="B103" i="8"/>
  <c r="A104" i="8"/>
  <c r="B104" i="8"/>
  <c r="A105" i="8"/>
  <c r="B105" i="8"/>
  <c r="A106" i="8"/>
  <c r="B106" i="8"/>
  <c r="A107" i="8"/>
  <c r="B107" i="8"/>
  <c r="A108" i="8"/>
  <c r="B108" i="8"/>
  <c r="A109" i="8"/>
  <c r="B109" i="8"/>
  <c r="A133" i="1"/>
  <c r="A110" i="8"/>
  <c r="B110" i="8"/>
  <c r="A134" i="1"/>
  <c r="A111" i="8"/>
  <c r="B111" i="8"/>
  <c r="A135" i="1"/>
  <c r="A112" i="8"/>
  <c r="B112" i="8"/>
  <c r="A136" i="1"/>
  <c r="A113" i="8"/>
  <c r="B113" i="8"/>
  <c r="A137" i="1"/>
  <c r="A114" i="8"/>
  <c r="B114" i="8"/>
  <c r="A138" i="1"/>
  <c r="A115" i="8"/>
  <c r="B115" i="8"/>
  <c r="A139" i="1"/>
  <c r="A116" i="8"/>
  <c r="B116" i="8"/>
  <c r="A140" i="1"/>
  <c r="A117" i="8"/>
  <c r="B117" i="8"/>
  <c r="A141" i="1"/>
  <c r="A118" i="8"/>
  <c r="B118" i="8"/>
  <c r="A142" i="1"/>
  <c r="A119" i="8"/>
  <c r="B119" i="8"/>
  <c r="A143" i="1"/>
  <c r="A120" i="8"/>
  <c r="B120" i="8"/>
  <c r="A144" i="1"/>
  <c r="A121" i="8"/>
  <c r="B121" i="8"/>
  <c r="A145" i="1"/>
  <c r="A122" i="8"/>
  <c r="B122" i="8"/>
  <c r="A146" i="1"/>
  <c r="A123" i="8"/>
  <c r="B123" i="8"/>
  <c r="A147" i="1"/>
  <c r="A124" i="8"/>
  <c r="B124" i="8"/>
  <c r="A148" i="1"/>
  <c r="A125" i="8"/>
  <c r="B125" i="8"/>
  <c r="A149" i="1"/>
  <c r="A126" i="8"/>
  <c r="B126" i="8"/>
  <c r="A150" i="1"/>
  <c r="A127" i="8"/>
  <c r="B127" i="8"/>
  <c r="A151" i="1"/>
  <c r="A128" i="8"/>
  <c r="B128" i="8"/>
  <c r="A152" i="1"/>
  <c r="A129" i="8"/>
  <c r="B129" i="8"/>
  <c r="A153" i="1"/>
  <c r="A130" i="8"/>
  <c r="B130" i="8"/>
  <c r="A154" i="1"/>
  <c r="A131" i="8"/>
  <c r="B131" i="8"/>
  <c r="A155" i="1"/>
  <c r="A132" i="8"/>
  <c r="B132" i="8"/>
  <c r="A156" i="1"/>
  <c r="A133" i="8"/>
  <c r="B133" i="8"/>
  <c r="A157" i="1"/>
  <c r="A134" i="8"/>
  <c r="B134" i="8"/>
  <c r="A158" i="1"/>
  <c r="A135" i="8"/>
  <c r="B135" i="8"/>
  <c r="A159" i="1"/>
  <c r="A136" i="8"/>
  <c r="B136" i="8"/>
  <c r="A160" i="1"/>
  <c r="A137" i="8"/>
  <c r="B137" i="8"/>
  <c r="A161" i="1"/>
  <c r="A138" i="8"/>
  <c r="B138" i="8"/>
  <c r="A162" i="1"/>
  <c r="A139" i="8"/>
  <c r="B139" i="8"/>
  <c r="A163" i="1"/>
  <c r="A140" i="8"/>
  <c r="B140" i="8"/>
  <c r="A164" i="1"/>
  <c r="A141" i="8"/>
  <c r="B141" i="8"/>
  <c r="A165" i="1"/>
  <c r="A142" i="8"/>
  <c r="B142" i="8"/>
  <c r="A166" i="1"/>
  <c r="A143" i="8"/>
  <c r="B143" i="8"/>
  <c r="A167" i="1"/>
  <c r="A144" i="8"/>
  <c r="B144" i="8"/>
  <c r="A168" i="1"/>
  <c r="A145" i="8"/>
  <c r="B145" i="8"/>
  <c r="A169" i="1"/>
  <c r="A146" i="8"/>
  <c r="B146" i="8"/>
  <c r="A170" i="1"/>
  <c r="A147" i="8"/>
  <c r="B147" i="8"/>
  <c r="A171" i="1"/>
  <c r="A148" i="8"/>
  <c r="B148" i="8"/>
  <c r="A172" i="1"/>
  <c r="A149" i="8"/>
  <c r="B149" i="8"/>
  <c r="A173" i="1"/>
  <c r="A150" i="8"/>
  <c r="B150" i="8"/>
  <c r="A174" i="1"/>
  <c r="A151" i="8"/>
  <c r="B151" i="8"/>
  <c r="A175" i="1"/>
  <c r="A152" i="8"/>
  <c r="B152" i="8"/>
  <c r="A176" i="1"/>
  <c r="A153" i="8"/>
  <c r="B153" i="8"/>
  <c r="A177" i="1"/>
  <c r="A154" i="8"/>
  <c r="B154" i="8"/>
  <c r="A178" i="1"/>
  <c r="A155" i="8"/>
  <c r="B155" i="8"/>
  <c r="A179" i="1"/>
  <c r="A156" i="8"/>
  <c r="B156" i="8"/>
  <c r="A180" i="1"/>
  <c r="A157" i="8"/>
  <c r="B157" i="8"/>
  <c r="A181" i="1"/>
  <c r="A158" i="8"/>
  <c r="B158" i="8"/>
  <c r="A182" i="1"/>
  <c r="A159" i="8"/>
  <c r="B159" i="8"/>
  <c r="A183" i="1"/>
  <c r="A160" i="8"/>
  <c r="B160" i="8"/>
  <c r="A184" i="1"/>
  <c r="A161" i="8"/>
  <c r="B161" i="8"/>
  <c r="A185" i="1"/>
  <c r="A162" i="8"/>
  <c r="B162" i="8"/>
  <c r="A186" i="1"/>
  <c r="A163" i="8"/>
  <c r="B163" i="8"/>
  <c r="A187" i="1"/>
  <c r="A164" i="8"/>
  <c r="B164" i="8"/>
  <c r="A188" i="1"/>
  <c r="A165" i="8"/>
  <c r="B165" i="8"/>
  <c r="A189" i="1"/>
  <c r="A166" i="8"/>
  <c r="B166" i="8"/>
  <c r="A190" i="1"/>
  <c r="A167" i="8"/>
  <c r="B167" i="8"/>
  <c r="A191" i="1"/>
  <c r="A168" i="8"/>
  <c r="B168" i="8"/>
  <c r="A192" i="1"/>
  <c r="A169" i="8"/>
  <c r="B169" i="8"/>
  <c r="A193" i="1"/>
  <c r="A170" i="8"/>
  <c r="B170" i="8"/>
  <c r="A194" i="1"/>
  <c r="A171" i="8"/>
  <c r="B171" i="8"/>
  <c r="A195" i="1"/>
  <c r="A172" i="8"/>
  <c r="B172" i="8"/>
  <c r="A196" i="1"/>
  <c r="A173" i="8"/>
  <c r="B173" i="8"/>
  <c r="A197" i="1"/>
  <c r="A174" i="8"/>
  <c r="B174" i="8"/>
  <c r="A198" i="1"/>
  <c r="A175" i="8"/>
  <c r="B175" i="8"/>
  <c r="A199" i="1"/>
  <c r="A176" i="8"/>
  <c r="B176" i="8"/>
  <c r="A200" i="1"/>
  <c r="A177" i="8"/>
  <c r="B177" i="8"/>
  <c r="A201" i="1"/>
  <c r="A178" i="8"/>
  <c r="B178" i="8"/>
  <c r="A202" i="1"/>
  <c r="A179" i="8"/>
  <c r="B179" i="8"/>
  <c r="A203" i="1"/>
  <c r="A180" i="8"/>
  <c r="B180" i="8"/>
  <c r="A204" i="1"/>
  <c r="A181" i="8"/>
  <c r="B181" i="8"/>
  <c r="A205" i="1"/>
  <c r="A182" i="8"/>
  <c r="B182" i="8"/>
  <c r="A206" i="1"/>
  <c r="A183" i="8"/>
  <c r="B183" i="8"/>
  <c r="A207" i="1"/>
  <c r="A184" i="8"/>
  <c r="B184" i="8"/>
  <c r="A208" i="1"/>
  <c r="A185" i="8"/>
  <c r="B185" i="8"/>
  <c r="A209" i="1"/>
  <c r="A186" i="8"/>
  <c r="B186" i="8"/>
  <c r="A210" i="1"/>
  <c r="A187" i="8"/>
  <c r="B187" i="8"/>
  <c r="A211" i="1"/>
  <c r="A188" i="8"/>
  <c r="B188" i="8"/>
  <c r="A212" i="1"/>
  <c r="A189" i="8"/>
  <c r="B189" i="8"/>
  <c r="A213" i="1"/>
  <c r="A190" i="8"/>
  <c r="B190" i="8"/>
  <c r="A214" i="1"/>
  <c r="A191" i="8"/>
  <c r="B191" i="8"/>
  <c r="A215" i="1"/>
  <c r="A192" i="8"/>
  <c r="B192" i="8"/>
  <c r="A216" i="1"/>
  <c r="A193" i="8"/>
  <c r="B193" i="8"/>
  <c r="A217" i="1"/>
  <c r="A194" i="8"/>
  <c r="B194" i="8"/>
  <c r="A218" i="1"/>
  <c r="A195" i="8"/>
  <c r="B195" i="8"/>
  <c r="A219" i="1"/>
  <c r="A196" i="8"/>
  <c r="B196" i="8"/>
  <c r="A220" i="1"/>
  <c r="A197" i="8"/>
  <c r="B197" i="8"/>
  <c r="A221" i="1"/>
  <c r="A198" i="8"/>
  <c r="B198" i="8"/>
  <c r="A222" i="1"/>
  <c r="A199" i="8"/>
  <c r="B199" i="8"/>
  <c r="A223" i="1"/>
  <c r="A200" i="8"/>
  <c r="B200" i="8"/>
  <c r="A224" i="1"/>
  <c r="A201" i="8"/>
  <c r="B201" i="8"/>
  <c r="A225" i="1"/>
  <c r="A202" i="8"/>
  <c r="B202" i="8"/>
  <c r="A226" i="1"/>
  <c r="A203" i="8"/>
  <c r="B203" i="8"/>
  <c r="A227" i="1"/>
  <c r="A204" i="8"/>
  <c r="B204" i="8"/>
  <c r="A228" i="1"/>
  <c r="A205" i="8"/>
  <c r="B205" i="8"/>
  <c r="A229" i="1"/>
  <c r="A206" i="8"/>
  <c r="B206" i="8"/>
  <c r="A230" i="1"/>
  <c r="A207" i="8"/>
  <c r="B207" i="8"/>
  <c r="A231" i="1"/>
  <c r="A208" i="8"/>
  <c r="B208" i="8"/>
  <c r="A232" i="1"/>
  <c r="A209" i="8"/>
  <c r="B209" i="8"/>
  <c r="A233" i="1"/>
  <c r="A210" i="8"/>
  <c r="B210" i="8"/>
  <c r="A234" i="1"/>
  <c r="A211" i="8"/>
  <c r="B211" i="8"/>
  <c r="A235" i="1"/>
  <c r="A212" i="8"/>
  <c r="B212" i="8"/>
  <c r="A236" i="1"/>
  <c r="A213" i="8"/>
  <c r="B213" i="8"/>
  <c r="A237" i="1"/>
  <c r="A214" i="8"/>
  <c r="B214" i="8"/>
  <c r="A238" i="1"/>
  <c r="A215" i="8"/>
  <c r="B215" i="8"/>
  <c r="A239" i="1"/>
  <c r="A216" i="8"/>
  <c r="B216" i="8"/>
  <c r="A240" i="1"/>
  <c r="A217" i="8"/>
  <c r="B217" i="8"/>
  <c r="A241" i="1"/>
  <c r="A218" i="8"/>
  <c r="B218" i="8"/>
  <c r="A242" i="1"/>
  <c r="A219" i="8"/>
  <c r="B219" i="8"/>
  <c r="A243" i="1"/>
  <c r="A220" i="8"/>
  <c r="B220" i="8"/>
  <c r="A244" i="1"/>
  <c r="A221" i="8"/>
  <c r="B221" i="8"/>
  <c r="A245" i="1"/>
  <c r="A222" i="8"/>
  <c r="B222" i="8"/>
  <c r="A246" i="1"/>
  <c r="A223" i="8"/>
  <c r="B223" i="8"/>
  <c r="A247" i="1"/>
  <c r="A224" i="8"/>
  <c r="B224" i="8"/>
  <c r="A248" i="1"/>
  <c r="A225" i="8"/>
  <c r="B225" i="8"/>
  <c r="A249" i="1"/>
  <c r="A226" i="8"/>
  <c r="B226" i="8"/>
  <c r="A250" i="1"/>
  <c r="A227" i="8"/>
  <c r="B227" i="8"/>
  <c r="A251" i="1"/>
  <c r="A228" i="8"/>
  <c r="B228" i="8"/>
  <c r="A252" i="1"/>
  <c r="A229" i="8"/>
  <c r="B229" i="8"/>
  <c r="A253" i="1"/>
  <c r="A230" i="8"/>
  <c r="B230" i="8"/>
  <c r="A254" i="1"/>
  <c r="A231" i="8"/>
  <c r="B231" i="8"/>
  <c r="A255" i="1"/>
  <c r="A232" i="8"/>
  <c r="B232" i="8"/>
  <c r="A256" i="1"/>
  <c r="A233" i="8"/>
  <c r="B233" i="8"/>
  <c r="A257" i="1"/>
  <c r="A234" i="8"/>
  <c r="B234" i="8"/>
  <c r="A258" i="1"/>
  <c r="A235" i="8"/>
  <c r="B235" i="8"/>
  <c r="A259" i="1"/>
  <c r="A236" i="8"/>
  <c r="B236" i="8"/>
  <c r="A260" i="1"/>
  <c r="A237" i="8"/>
  <c r="B237" i="8"/>
  <c r="A261" i="1"/>
  <c r="A238" i="8"/>
  <c r="B238" i="8"/>
  <c r="A262" i="1"/>
  <c r="A239" i="8"/>
  <c r="B239" i="8"/>
  <c r="A263" i="1"/>
  <c r="A240" i="8"/>
  <c r="B240" i="8"/>
  <c r="A264" i="1"/>
  <c r="A241" i="8"/>
  <c r="B241" i="8"/>
  <c r="A265" i="1"/>
  <c r="A242" i="8"/>
  <c r="B242" i="8"/>
  <c r="A266" i="1"/>
  <c r="A243" i="8"/>
  <c r="B243" i="8"/>
  <c r="A267" i="1"/>
  <c r="A244" i="8"/>
  <c r="B244" i="8"/>
  <c r="A268" i="1"/>
  <c r="A245" i="8"/>
  <c r="B245" i="8"/>
  <c r="A269" i="1"/>
  <c r="A246" i="8"/>
  <c r="B246" i="8"/>
  <c r="A270" i="1"/>
  <c r="A247" i="8"/>
  <c r="B247" i="8"/>
  <c r="A271" i="1"/>
  <c r="A248" i="8"/>
  <c r="B248" i="8"/>
  <c r="A272" i="1"/>
  <c r="A249" i="8"/>
  <c r="B249" i="8"/>
  <c r="A273" i="1"/>
  <c r="A250" i="8"/>
  <c r="B250" i="8"/>
  <c r="A274" i="1"/>
  <c r="A251" i="8"/>
  <c r="B251" i="8"/>
  <c r="A275" i="1"/>
  <c r="A252" i="8"/>
  <c r="B252" i="8"/>
  <c r="A276" i="1"/>
  <c r="A253" i="8"/>
  <c r="B253" i="8"/>
  <c r="A277" i="1"/>
  <c r="A254" i="8"/>
  <c r="B254" i="8"/>
  <c r="A278" i="1"/>
  <c r="A255" i="8"/>
  <c r="B255" i="8"/>
  <c r="A279" i="1"/>
  <c r="A256" i="8"/>
  <c r="B256" i="8"/>
  <c r="A280" i="1"/>
  <c r="A257" i="8"/>
  <c r="B257" i="8"/>
  <c r="A281" i="1"/>
  <c r="A258" i="8"/>
  <c r="B258" i="8"/>
  <c r="A282" i="1"/>
  <c r="A259" i="8"/>
  <c r="B259" i="8"/>
  <c r="A283" i="1"/>
  <c r="A260" i="8"/>
  <c r="B260" i="8"/>
  <c r="A284" i="1"/>
  <c r="A261" i="8"/>
  <c r="B261" i="8"/>
  <c r="A285" i="1"/>
  <c r="A262" i="8"/>
  <c r="B262" i="8"/>
  <c r="A286" i="1"/>
  <c r="A263" i="8"/>
  <c r="B263" i="8"/>
  <c r="A287" i="1"/>
  <c r="A264" i="8"/>
  <c r="B264" i="8"/>
  <c r="A288" i="1"/>
  <c r="A265" i="8"/>
  <c r="B265" i="8"/>
  <c r="A289" i="1"/>
  <c r="A266" i="8"/>
  <c r="B266" i="8"/>
  <c r="A290" i="1"/>
  <c r="A267" i="8"/>
  <c r="B267" i="8"/>
  <c r="A291" i="1"/>
  <c r="A268" i="8"/>
  <c r="B268" i="8"/>
  <c r="A292" i="1"/>
  <c r="A269" i="8"/>
  <c r="B269" i="8"/>
  <c r="A293" i="1"/>
  <c r="A270" i="8"/>
  <c r="B270" i="8"/>
  <c r="A294" i="1"/>
  <c r="A271" i="8"/>
  <c r="B271" i="8"/>
  <c r="A295" i="1"/>
  <c r="A272" i="8"/>
  <c r="B272" i="8"/>
  <c r="A296" i="1"/>
  <c r="A273" i="8"/>
  <c r="B273" i="8"/>
  <c r="A297" i="1"/>
  <c r="A274" i="8"/>
  <c r="B274" i="8"/>
  <c r="A298" i="1"/>
  <c r="A275" i="8"/>
  <c r="B275" i="8"/>
  <c r="A299" i="1"/>
  <c r="A276" i="8"/>
  <c r="B276" i="8"/>
  <c r="A300" i="1"/>
  <c r="A277" i="8"/>
  <c r="B277" i="8"/>
  <c r="A301" i="1"/>
  <c r="A278" i="8"/>
  <c r="B278" i="8"/>
  <c r="A302" i="1"/>
  <c r="A279" i="8"/>
  <c r="B279" i="8"/>
  <c r="A303" i="1"/>
  <c r="A280" i="8"/>
  <c r="B280" i="8"/>
  <c r="A304" i="1"/>
  <c r="A281" i="8"/>
  <c r="B281" i="8"/>
  <c r="A305" i="1"/>
  <c r="A282" i="8"/>
  <c r="B282" i="8"/>
  <c r="A306" i="1"/>
  <c r="A283" i="8"/>
  <c r="B283" i="8"/>
  <c r="A307" i="1"/>
  <c r="A284" i="8"/>
  <c r="B284" i="8"/>
  <c r="A308" i="1"/>
  <c r="A285" i="8"/>
  <c r="B285" i="8"/>
  <c r="A309" i="1"/>
  <c r="A286" i="8"/>
  <c r="B286" i="8"/>
  <c r="A310" i="1"/>
  <c r="A287" i="8"/>
  <c r="B287" i="8"/>
  <c r="A311" i="1"/>
  <c r="A288" i="8"/>
  <c r="B288" i="8"/>
  <c r="A312" i="1"/>
  <c r="A289" i="8"/>
  <c r="B289" i="8"/>
  <c r="A313" i="1"/>
  <c r="A290" i="8"/>
  <c r="B290" i="8"/>
  <c r="A314" i="1"/>
  <c r="A291" i="8"/>
  <c r="B291" i="8"/>
  <c r="A315" i="1"/>
  <c r="A292" i="8"/>
  <c r="B292" i="8"/>
  <c r="A316" i="1"/>
  <c r="A293" i="8"/>
  <c r="B293" i="8"/>
  <c r="A317" i="1"/>
  <c r="A294" i="8"/>
  <c r="B294" i="8"/>
  <c r="A318" i="1"/>
  <c r="A295" i="8"/>
  <c r="B295" i="8"/>
  <c r="A319" i="1"/>
  <c r="A296" i="8"/>
  <c r="B296" i="8"/>
  <c r="A320" i="1"/>
  <c r="A297" i="8"/>
  <c r="B297" i="8"/>
  <c r="A321" i="1"/>
  <c r="A298" i="8"/>
  <c r="B298" i="8"/>
  <c r="A322" i="1"/>
  <c r="A299" i="8"/>
  <c r="B299" i="8"/>
  <c r="A323" i="1"/>
  <c r="A300" i="8"/>
  <c r="B300" i="8"/>
  <c r="A324" i="1"/>
  <c r="A301" i="8"/>
  <c r="B301" i="8"/>
  <c r="A325" i="1"/>
  <c r="A302" i="8"/>
  <c r="B302" i="8"/>
  <c r="A326" i="1"/>
  <c r="A303" i="8"/>
  <c r="B303" i="8"/>
  <c r="A327" i="1"/>
  <c r="A304" i="8"/>
  <c r="B304" i="8"/>
  <c r="A328" i="1"/>
  <c r="A305" i="8"/>
  <c r="B305" i="8"/>
  <c r="A329" i="1"/>
  <c r="A306" i="8"/>
  <c r="B306" i="8"/>
  <c r="A330" i="1"/>
  <c r="A307" i="8"/>
  <c r="B307" i="8"/>
  <c r="A331" i="1"/>
  <c r="A308" i="8"/>
  <c r="B308" i="8"/>
  <c r="A332" i="1"/>
  <c r="A309" i="8"/>
  <c r="B309" i="8"/>
  <c r="A333" i="1"/>
  <c r="A310" i="8"/>
  <c r="B310" i="8"/>
  <c r="A334" i="1"/>
  <c r="A311" i="8"/>
  <c r="B311" i="8"/>
  <c r="A335" i="1"/>
  <c r="A312" i="8"/>
  <c r="B312" i="8"/>
  <c r="A336" i="1"/>
  <c r="A313" i="8"/>
  <c r="B313" i="8"/>
  <c r="A337" i="1"/>
  <c r="A314" i="8"/>
  <c r="B314" i="8"/>
  <c r="A338" i="1"/>
  <c r="A315" i="8"/>
  <c r="B315" i="8"/>
  <c r="A339" i="1"/>
  <c r="A316" i="8"/>
  <c r="B316" i="8"/>
  <c r="A340" i="1"/>
  <c r="A317" i="8"/>
  <c r="B317" i="8"/>
  <c r="A341" i="1"/>
  <c r="A318" i="8"/>
  <c r="B318" i="8"/>
  <c r="A342" i="1"/>
  <c r="A319" i="8"/>
  <c r="B319" i="8"/>
  <c r="A343" i="1"/>
  <c r="A320" i="8"/>
  <c r="B320" i="8"/>
  <c r="A344" i="1"/>
  <c r="A321" i="8"/>
  <c r="B321" i="8"/>
  <c r="A345" i="1"/>
  <c r="A322" i="8"/>
  <c r="B322" i="8"/>
  <c r="A346" i="1"/>
  <c r="A323" i="8"/>
  <c r="B323" i="8"/>
  <c r="A347" i="1"/>
  <c r="A324" i="8"/>
  <c r="B324" i="8"/>
  <c r="A348" i="1"/>
  <c r="A325" i="8"/>
  <c r="B325" i="8"/>
  <c r="A349" i="1"/>
  <c r="A326" i="8"/>
  <c r="B326" i="8"/>
  <c r="A350" i="1"/>
  <c r="A327" i="8"/>
  <c r="B327" i="8"/>
  <c r="A351" i="1"/>
  <c r="A328" i="8"/>
  <c r="B328" i="8"/>
  <c r="A352" i="1"/>
  <c r="A329" i="8"/>
  <c r="B329" i="8"/>
  <c r="A353" i="1"/>
  <c r="A330" i="8"/>
  <c r="B330" i="8"/>
  <c r="A354" i="1"/>
  <c r="A331" i="8"/>
  <c r="B331" i="8"/>
  <c r="A355" i="1"/>
  <c r="A332" i="8"/>
  <c r="B332" i="8"/>
  <c r="A356" i="1"/>
  <c r="A333" i="8"/>
  <c r="B333" i="8"/>
  <c r="A357" i="1"/>
  <c r="A334" i="8"/>
  <c r="B334" i="8"/>
  <c r="A358" i="1"/>
  <c r="A335" i="8"/>
  <c r="B335" i="8"/>
  <c r="A359" i="1"/>
  <c r="A336" i="8"/>
  <c r="B336" i="8"/>
  <c r="A360" i="1"/>
  <c r="A337" i="8"/>
  <c r="B337" i="8"/>
  <c r="A361" i="1"/>
  <c r="A338" i="8"/>
  <c r="B338" i="8"/>
  <c r="A362" i="1"/>
  <c r="A339" i="8"/>
  <c r="B339" i="8"/>
  <c r="A363" i="1"/>
  <c r="A340" i="8"/>
  <c r="B340" i="8"/>
  <c r="A364" i="1"/>
  <c r="A341" i="8"/>
  <c r="B341" i="8"/>
  <c r="A365" i="1"/>
  <c r="A342" i="8"/>
  <c r="B342" i="8"/>
  <c r="A366" i="1"/>
  <c r="A343" i="8"/>
  <c r="B343" i="8"/>
  <c r="A367" i="1"/>
  <c r="A344" i="8"/>
  <c r="B344" i="8"/>
  <c r="A368" i="1"/>
  <c r="A345" i="8"/>
  <c r="B345" i="8"/>
  <c r="A369" i="1"/>
  <c r="A346" i="8"/>
  <c r="B346" i="8"/>
  <c r="A370" i="1"/>
  <c r="A347" i="8"/>
  <c r="B347" i="8"/>
  <c r="A371" i="1"/>
  <c r="A348" i="8"/>
  <c r="B348" i="8"/>
  <c r="A372" i="1"/>
  <c r="A349" i="8"/>
  <c r="B349" i="8"/>
  <c r="A373" i="1"/>
  <c r="A350" i="8"/>
  <c r="B350" i="8"/>
  <c r="A374" i="1"/>
  <c r="A351" i="8"/>
  <c r="B351" i="8"/>
  <c r="A375" i="1"/>
  <c r="A352" i="8"/>
  <c r="B352" i="8"/>
  <c r="A376" i="1"/>
  <c r="A353" i="8"/>
  <c r="B353" i="8"/>
  <c r="A377" i="1"/>
  <c r="A354" i="8"/>
  <c r="B354" i="8"/>
  <c r="A378" i="1"/>
  <c r="A355" i="8"/>
  <c r="B355" i="8"/>
  <c r="A379" i="1"/>
  <c r="A356" i="8"/>
  <c r="B356" i="8"/>
  <c r="A380" i="1"/>
  <c r="A357" i="8"/>
  <c r="B357" i="8"/>
  <c r="A381" i="1"/>
  <c r="A358" i="8"/>
  <c r="B358" i="8"/>
  <c r="A382" i="1"/>
  <c r="A359" i="8"/>
  <c r="B359" i="8"/>
  <c r="A383" i="1"/>
  <c r="A360" i="8"/>
  <c r="B360" i="8"/>
  <c r="A384" i="1"/>
  <c r="A361" i="8"/>
  <c r="B361" i="8"/>
  <c r="A385" i="1"/>
  <c r="A362" i="8"/>
  <c r="B362" i="8"/>
  <c r="A386" i="1"/>
  <c r="A363" i="8"/>
  <c r="B363" i="8"/>
  <c r="A387" i="1"/>
  <c r="A364" i="8"/>
  <c r="B364" i="8"/>
  <c r="A388" i="1"/>
  <c r="A365" i="8"/>
  <c r="B365" i="8"/>
  <c r="A389" i="1"/>
  <c r="A366" i="8"/>
  <c r="B366" i="8"/>
  <c r="A390" i="1"/>
  <c r="A367" i="8"/>
  <c r="B367" i="8"/>
  <c r="A391" i="1"/>
  <c r="A368" i="8"/>
  <c r="B368" i="8"/>
  <c r="A392" i="1"/>
  <c r="A369" i="8"/>
  <c r="B369" i="8"/>
  <c r="A393" i="1"/>
  <c r="A370" i="8"/>
  <c r="B370" i="8"/>
  <c r="A394" i="1"/>
  <c r="A371" i="8"/>
  <c r="B371" i="8"/>
  <c r="A395" i="1"/>
  <c r="A372" i="8"/>
  <c r="B372" i="8"/>
  <c r="A396" i="1"/>
  <c r="A373" i="8"/>
  <c r="B373" i="8"/>
  <c r="A397" i="1"/>
  <c r="A374" i="8"/>
  <c r="B374" i="8"/>
  <c r="A398" i="1"/>
  <c r="A375" i="8"/>
  <c r="B375" i="8"/>
  <c r="A399" i="1"/>
  <c r="A376" i="8"/>
  <c r="B376" i="8"/>
  <c r="A400" i="1"/>
  <c r="A377" i="8"/>
  <c r="B377" i="8"/>
  <c r="A401" i="1"/>
  <c r="A378" i="8"/>
  <c r="B378" i="8"/>
  <c r="A402" i="1"/>
  <c r="A379" i="8"/>
  <c r="B379" i="8"/>
  <c r="A403" i="1"/>
  <c r="A380" i="8"/>
  <c r="B380" i="8"/>
  <c r="A404" i="1"/>
  <c r="A381" i="8"/>
  <c r="B381" i="8"/>
  <c r="A405" i="1"/>
  <c r="A382" i="8"/>
  <c r="B382" i="8"/>
  <c r="A406" i="1"/>
  <c r="A383" i="8"/>
  <c r="B383" i="8"/>
  <c r="A407" i="1"/>
  <c r="A384" i="8"/>
  <c r="B384" i="8"/>
  <c r="A408" i="1"/>
  <c r="A385" i="8"/>
  <c r="B385" i="8"/>
  <c r="A409" i="1"/>
  <c r="A386" i="8"/>
  <c r="B386" i="8"/>
  <c r="A410" i="1"/>
  <c r="A387" i="8"/>
  <c r="B387" i="8"/>
  <c r="A411" i="1"/>
  <c r="A388" i="8"/>
  <c r="B388" i="8"/>
  <c r="A412" i="1"/>
  <c r="A389" i="8"/>
  <c r="B389" i="8"/>
  <c r="A413" i="1"/>
  <c r="A390" i="8"/>
  <c r="B390" i="8"/>
  <c r="A414" i="1"/>
  <c r="A391" i="8"/>
  <c r="B391" i="8"/>
  <c r="A415" i="1"/>
  <c r="A392" i="8"/>
  <c r="B392" i="8"/>
  <c r="A416" i="1"/>
  <c r="A393" i="8"/>
  <c r="B393" i="8"/>
  <c r="A417" i="1"/>
  <c r="A394" i="8"/>
  <c r="B394" i="8"/>
  <c r="A418" i="1"/>
  <c r="A395" i="8"/>
  <c r="B395" i="8"/>
  <c r="A419" i="1"/>
  <c r="A396" i="8"/>
  <c r="B396" i="8"/>
  <c r="A420" i="1"/>
  <c r="A397" i="8"/>
  <c r="B397" i="8"/>
  <c r="A421" i="1"/>
  <c r="A398" i="8"/>
  <c r="B398" i="8"/>
  <c r="A422" i="1"/>
  <c r="A399" i="8"/>
  <c r="B399" i="8"/>
  <c r="A423" i="1"/>
  <c r="A400" i="8"/>
  <c r="B400" i="8"/>
  <c r="A424" i="1"/>
  <c r="A401" i="8"/>
  <c r="B401" i="8"/>
  <c r="A425" i="1"/>
  <c r="A402" i="8"/>
  <c r="B402" i="8"/>
  <c r="A426" i="1"/>
  <c r="A403" i="8"/>
  <c r="B403" i="8"/>
  <c r="A427" i="1"/>
  <c r="A404" i="8"/>
  <c r="B404" i="8"/>
  <c r="A428" i="1"/>
  <c r="A405" i="8"/>
  <c r="B405" i="8"/>
  <c r="A429" i="1"/>
  <c r="A406" i="8"/>
  <c r="B406" i="8"/>
  <c r="A430" i="1"/>
  <c r="A407" i="8"/>
  <c r="B407" i="8"/>
  <c r="A431" i="1"/>
  <c r="A408" i="8"/>
  <c r="B408" i="8"/>
  <c r="A432" i="1"/>
  <c r="A409" i="8"/>
  <c r="B409" i="8"/>
  <c r="A433" i="1"/>
  <c r="A410" i="8"/>
  <c r="B410" i="8"/>
  <c r="A434" i="1"/>
  <c r="A411" i="8"/>
  <c r="B411" i="8"/>
  <c r="A435" i="1"/>
  <c r="A412" i="8"/>
  <c r="B412" i="8"/>
  <c r="A436" i="1"/>
  <c r="A413" i="8"/>
  <c r="B413" i="8"/>
  <c r="A437" i="1"/>
  <c r="A414" i="8"/>
  <c r="B414" i="8"/>
  <c r="A438" i="1"/>
  <c r="A415" i="8"/>
  <c r="B415" i="8"/>
  <c r="A439" i="1"/>
  <c r="A416" i="8"/>
  <c r="B416" i="8"/>
  <c r="A440" i="1"/>
  <c r="A417" i="8"/>
  <c r="B417" i="8"/>
  <c r="A441" i="1"/>
  <c r="A418" i="8"/>
  <c r="B418" i="8"/>
  <c r="A442" i="1"/>
  <c r="A419" i="8"/>
  <c r="B419" i="8"/>
  <c r="A443" i="1"/>
  <c r="A420" i="8"/>
  <c r="B420" i="8"/>
  <c r="A444" i="1"/>
  <c r="A421" i="8"/>
  <c r="B421" i="8"/>
  <c r="A445" i="1"/>
  <c r="A422" i="8"/>
  <c r="B422" i="8"/>
  <c r="A446" i="1"/>
  <c r="A423" i="8"/>
  <c r="B423" i="8"/>
  <c r="A447" i="1"/>
  <c r="A424" i="8"/>
  <c r="B424" i="8"/>
  <c r="A448" i="1"/>
  <c r="A425" i="8"/>
  <c r="B425" i="8"/>
  <c r="A449" i="1"/>
  <c r="A426" i="8"/>
  <c r="B426" i="8"/>
  <c r="A450" i="1"/>
  <c r="A427" i="8"/>
  <c r="B427" i="8"/>
  <c r="A451" i="1"/>
  <c r="A428" i="8"/>
  <c r="B428" i="8"/>
  <c r="A452" i="1"/>
  <c r="A429" i="8"/>
  <c r="B429" i="8"/>
  <c r="A453" i="1"/>
  <c r="A430" i="8"/>
  <c r="B430" i="8"/>
  <c r="A454" i="1"/>
  <c r="A431" i="8"/>
  <c r="B431" i="8"/>
  <c r="A455" i="1"/>
  <c r="A432" i="8"/>
  <c r="B432" i="8"/>
  <c r="A456" i="1"/>
  <c r="A433" i="8"/>
  <c r="B433" i="8"/>
  <c r="A457" i="1"/>
  <c r="A434" i="8"/>
  <c r="B434" i="8"/>
  <c r="A458" i="1"/>
  <c r="A435" i="8"/>
  <c r="B435" i="8"/>
  <c r="A459" i="1"/>
  <c r="A436" i="8"/>
  <c r="B436" i="8"/>
  <c r="A460" i="1"/>
  <c r="A437" i="8"/>
  <c r="B437" i="8"/>
  <c r="A461" i="1"/>
  <c r="A438" i="8"/>
  <c r="B438" i="8"/>
  <c r="A462" i="1"/>
  <c r="A439" i="8"/>
  <c r="B439" i="8"/>
  <c r="A463" i="1"/>
  <c r="A440" i="8"/>
  <c r="B440" i="8"/>
  <c r="A464" i="1"/>
  <c r="A441" i="8"/>
  <c r="B441" i="8"/>
  <c r="A465" i="1"/>
  <c r="A442" i="8"/>
  <c r="B442" i="8"/>
  <c r="A466" i="1"/>
  <c r="A443" i="8"/>
  <c r="B443" i="8"/>
  <c r="A467" i="1"/>
  <c r="A444" i="8"/>
  <c r="B444" i="8"/>
  <c r="A468" i="1"/>
  <c r="A445" i="8"/>
  <c r="B445" i="8"/>
  <c r="A469" i="1"/>
  <c r="A446" i="8"/>
  <c r="B446" i="8"/>
  <c r="A470" i="1"/>
  <c r="A447" i="8"/>
  <c r="B447" i="8"/>
  <c r="A471" i="1"/>
  <c r="A448" i="8"/>
  <c r="B448" i="8"/>
  <c r="A472" i="1"/>
  <c r="A449" i="8"/>
  <c r="B449" i="8"/>
  <c r="A473" i="1"/>
  <c r="A450" i="8"/>
  <c r="B450" i="8"/>
  <c r="A474" i="1"/>
  <c r="A451" i="8"/>
  <c r="B451" i="8"/>
  <c r="A475" i="1"/>
  <c r="A452" i="8"/>
  <c r="B452" i="8"/>
  <c r="A476" i="1"/>
  <c r="A453" i="8"/>
  <c r="B453" i="8"/>
  <c r="A477" i="1"/>
  <c r="A454" i="8"/>
  <c r="B454" i="8"/>
  <c r="A478" i="1"/>
  <c r="A455" i="8"/>
  <c r="B455" i="8"/>
  <c r="A479" i="1"/>
  <c r="A456" i="8"/>
  <c r="B456" i="8"/>
  <c r="A480" i="1"/>
  <c r="A457" i="8"/>
  <c r="B457" i="8"/>
  <c r="A481" i="1"/>
  <c r="A458" i="8"/>
  <c r="B458" i="8"/>
  <c r="A482" i="1"/>
  <c r="A459" i="8"/>
  <c r="B459" i="8"/>
  <c r="A483" i="1"/>
  <c r="A460" i="8"/>
  <c r="B460" i="8"/>
  <c r="A484" i="1"/>
  <c r="A461" i="8"/>
  <c r="B461" i="8"/>
  <c r="A485" i="1"/>
  <c r="A462" i="8"/>
  <c r="B462" i="8"/>
  <c r="A486" i="1"/>
  <c r="A463" i="8"/>
  <c r="B463" i="8"/>
  <c r="A487" i="1"/>
  <c r="A464" i="8"/>
  <c r="B464" i="8"/>
  <c r="A488" i="1"/>
  <c r="A465" i="8"/>
  <c r="B465" i="8"/>
  <c r="A489" i="1"/>
  <c r="A466" i="8"/>
  <c r="B466" i="8"/>
  <c r="A490" i="1"/>
  <c r="A467" i="8"/>
  <c r="B467" i="8"/>
  <c r="A491" i="1"/>
  <c r="A468" i="8"/>
  <c r="B468" i="8"/>
  <c r="A492" i="1"/>
  <c r="A469" i="8"/>
  <c r="B469" i="8"/>
  <c r="A493" i="1"/>
  <c r="A470" i="8"/>
  <c r="B470" i="8"/>
  <c r="A494" i="1"/>
  <c r="A471" i="8"/>
  <c r="B471" i="8"/>
  <c r="A495" i="1"/>
  <c r="A472" i="8"/>
  <c r="B472" i="8"/>
  <c r="A496" i="1"/>
  <c r="A473" i="8"/>
  <c r="B473" i="8"/>
  <c r="A497" i="1"/>
  <c r="A474" i="8"/>
  <c r="B474" i="8"/>
  <c r="A498" i="1"/>
  <c r="A475" i="8"/>
  <c r="B475" i="8"/>
  <c r="A499" i="1"/>
  <c r="A476" i="8"/>
  <c r="B476" i="8"/>
  <c r="A500" i="1"/>
  <c r="A477" i="8"/>
  <c r="B477" i="8"/>
  <c r="A501" i="1"/>
  <c r="A478" i="8"/>
  <c r="B478" i="8"/>
  <c r="A502" i="1"/>
  <c r="A479" i="8"/>
  <c r="B479" i="8"/>
  <c r="A503" i="1"/>
  <c r="A480" i="8"/>
  <c r="B480" i="8"/>
  <c r="A504" i="1"/>
  <c r="A481" i="8"/>
  <c r="B481" i="8"/>
  <c r="A505" i="1"/>
  <c r="A482" i="8"/>
  <c r="B482" i="8"/>
  <c r="A506" i="1"/>
  <c r="A483" i="8"/>
  <c r="B483" i="8"/>
  <c r="A507" i="1"/>
  <c r="A484" i="8"/>
  <c r="B484" i="8"/>
  <c r="A508" i="1"/>
  <c r="A485" i="8"/>
  <c r="B485" i="8"/>
  <c r="A509" i="1"/>
  <c r="A486" i="8"/>
  <c r="B486" i="8"/>
  <c r="A510" i="1"/>
  <c r="A487" i="8"/>
  <c r="B487" i="8"/>
  <c r="A511" i="1"/>
  <c r="A488" i="8"/>
  <c r="B488" i="8"/>
  <c r="A512" i="1"/>
  <c r="A489" i="8"/>
  <c r="B489" i="8"/>
  <c r="A513" i="1"/>
  <c r="A490" i="8"/>
  <c r="B490" i="8"/>
  <c r="A514" i="1"/>
  <c r="A491" i="8"/>
  <c r="B491" i="8"/>
  <c r="A515" i="1"/>
  <c r="A492" i="8"/>
  <c r="B492" i="8"/>
  <c r="A516" i="1"/>
  <c r="A493" i="8"/>
  <c r="B493" i="8"/>
  <c r="A517" i="1"/>
  <c r="A494" i="8"/>
  <c r="B494" i="8"/>
  <c r="A518" i="1"/>
  <c r="A495" i="8"/>
  <c r="B495" i="8"/>
  <c r="A519" i="1"/>
  <c r="A496" i="8"/>
  <c r="B496" i="8"/>
  <c r="A520" i="1"/>
  <c r="A497" i="8"/>
  <c r="B497" i="8"/>
  <c r="A521" i="1"/>
  <c r="A498" i="8"/>
  <c r="B498" i="8"/>
  <c r="A522" i="1"/>
  <c r="A499" i="8"/>
  <c r="B499" i="8"/>
  <c r="A523" i="1"/>
  <c r="A500" i="8"/>
  <c r="B500" i="8"/>
  <c r="A524" i="1"/>
  <c r="A501" i="8"/>
  <c r="B501" i="8"/>
  <c r="A525" i="1"/>
  <c r="A502" i="8"/>
  <c r="B502" i="8"/>
  <c r="A526" i="1"/>
  <c r="A503" i="8"/>
  <c r="B503" i="8"/>
  <c r="A527" i="1"/>
  <c r="A504" i="8"/>
  <c r="B504" i="8"/>
  <c r="A528" i="1"/>
  <c r="A505" i="8"/>
  <c r="B505" i="8"/>
  <c r="A529" i="1"/>
  <c r="A506" i="8"/>
  <c r="B506" i="8"/>
  <c r="A530" i="1"/>
  <c r="A507" i="8"/>
  <c r="B507" i="8"/>
  <c r="A531" i="1"/>
  <c r="A508" i="8"/>
  <c r="B508" i="8"/>
  <c r="A532" i="1"/>
  <c r="A509" i="8"/>
  <c r="B509" i="8"/>
  <c r="A533" i="1"/>
  <c r="A510" i="8"/>
  <c r="B510" i="8"/>
  <c r="A534" i="1"/>
  <c r="A511" i="8"/>
  <c r="B511" i="8"/>
  <c r="A535" i="1"/>
  <c r="A512" i="8"/>
  <c r="B512" i="8"/>
  <c r="A536" i="1"/>
  <c r="A513" i="8"/>
  <c r="B513" i="8"/>
  <c r="A537" i="1"/>
  <c r="A514" i="8"/>
  <c r="B514" i="8"/>
  <c r="A538" i="1"/>
  <c r="A515" i="8"/>
  <c r="B515" i="8"/>
  <c r="A539" i="1"/>
  <c r="A516" i="8"/>
  <c r="B516" i="8"/>
  <c r="A540" i="1"/>
  <c r="A517" i="8"/>
  <c r="B517" i="8"/>
  <c r="A541" i="1"/>
  <c r="A518" i="8"/>
  <c r="B518" i="8"/>
  <c r="A542" i="1"/>
  <c r="A519" i="8"/>
  <c r="B519" i="8"/>
  <c r="A543" i="1"/>
  <c r="A520" i="8"/>
  <c r="B520" i="8"/>
  <c r="A544" i="1"/>
  <c r="A521" i="8"/>
  <c r="B521" i="8"/>
  <c r="A545" i="1"/>
  <c r="A522" i="8"/>
  <c r="B522" i="8"/>
  <c r="A546" i="1"/>
  <c r="A523" i="8"/>
  <c r="B523" i="8"/>
  <c r="A547" i="1"/>
  <c r="A524" i="8"/>
  <c r="B524" i="8"/>
  <c r="A548" i="1"/>
  <c r="A525" i="8"/>
  <c r="B525" i="8"/>
  <c r="A549" i="1"/>
  <c r="A526" i="8"/>
  <c r="B526" i="8"/>
  <c r="A550" i="1"/>
  <c r="A527" i="8"/>
  <c r="B527" i="8"/>
  <c r="A551" i="1"/>
  <c r="A528" i="8"/>
  <c r="B528" i="8"/>
  <c r="A552" i="1"/>
  <c r="A529" i="8"/>
  <c r="B529" i="8"/>
  <c r="A553" i="1"/>
  <c r="A530" i="8"/>
  <c r="B530" i="8"/>
  <c r="A554" i="1"/>
  <c r="A531" i="8"/>
  <c r="B531" i="8"/>
  <c r="A555" i="1"/>
  <c r="A532" i="8"/>
  <c r="B532" i="8"/>
  <c r="A556" i="1"/>
  <c r="A533" i="8"/>
  <c r="B533" i="8"/>
  <c r="A557" i="1"/>
  <c r="A534" i="8"/>
  <c r="B534" i="8"/>
  <c r="A558" i="1"/>
  <c r="A535" i="8"/>
  <c r="B535" i="8"/>
  <c r="A559" i="1"/>
  <c r="A536" i="8"/>
  <c r="B536" i="8"/>
  <c r="A560" i="1"/>
  <c r="A537" i="8"/>
  <c r="B537" i="8"/>
  <c r="A561" i="1"/>
  <c r="A538" i="8"/>
  <c r="B538" i="8"/>
  <c r="A562" i="1"/>
  <c r="A539" i="8"/>
  <c r="B539" i="8"/>
  <c r="A563" i="1"/>
  <c r="A540" i="8"/>
  <c r="B540" i="8"/>
  <c r="A564" i="1"/>
  <c r="A541" i="8"/>
  <c r="B541" i="8"/>
  <c r="A565" i="1"/>
  <c r="A542" i="8"/>
  <c r="B542" i="8"/>
  <c r="A566" i="1"/>
  <c r="A543" i="8"/>
  <c r="B543" i="8"/>
  <c r="A567" i="1"/>
  <c r="A544" i="8"/>
  <c r="B544" i="8"/>
  <c r="A568" i="1"/>
  <c r="A545" i="8"/>
  <c r="B545" i="8"/>
  <c r="A569" i="1"/>
  <c r="A546" i="8"/>
  <c r="B546" i="8"/>
  <c r="A570" i="1"/>
  <c r="A547" i="8"/>
  <c r="B547" i="8"/>
  <c r="A571" i="1"/>
  <c r="A548" i="8"/>
  <c r="B548" i="8"/>
  <c r="A572" i="1"/>
  <c r="A549" i="8"/>
  <c r="B549" i="8"/>
  <c r="A573" i="1"/>
  <c r="A550" i="8"/>
  <c r="B550" i="8"/>
  <c r="A574" i="1"/>
  <c r="A551" i="8"/>
  <c r="B551" i="8"/>
  <c r="A575" i="1"/>
  <c r="A552" i="8"/>
  <c r="B552" i="8"/>
  <c r="A576" i="1"/>
  <c r="A553" i="8"/>
  <c r="B553" i="8"/>
  <c r="A577" i="1"/>
  <c r="A554" i="8"/>
  <c r="B554" i="8"/>
  <c r="A578" i="1"/>
  <c r="A555" i="8"/>
  <c r="B555" i="8"/>
  <c r="A579" i="1"/>
  <c r="A556" i="8"/>
  <c r="B556" i="8"/>
  <c r="A580" i="1"/>
  <c r="A557" i="8"/>
  <c r="B557" i="8"/>
  <c r="A581" i="1"/>
  <c r="A558" i="8"/>
  <c r="B558" i="8"/>
  <c r="A582" i="1"/>
  <c r="A559" i="8"/>
  <c r="B559" i="8"/>
  <c r="A583" i="1"/>
  <c r="A560" i="8"/>
  <c r="B560" i="8"/>
  <c r="A584" i="1"/>
  <c r="A561" i="8"/>
  <c r="B561" i="8"/>
  <c r="A585" i="1"/>
  <c r="A562" i="8"/>
  <c r="B562" i="8"/>
  <c r="A586" i="1"/>
  <c r="A563" i="8"/>
  <c r="B563" i="8"/>
  <c r="A587" i="1"/>
  <c r="A564" i="8"/>
  <c r="B564" i="8"/>
  <c r="A588" i="1"/>
  <c r="A565" i="8"/>
  <c r="B565" i="8"/>
  <c r="A589" i="1"/>
  <c r="A566" i="8"/>
  <c r="B566" i="8"/>
  <c r="A590" i="1"/>
  <c r="A567" i="8"/>
  <c r="B567" i="8"/>
  <c r="A591" i="1"/>
  <c r="A568" i="8"/>
  <c r="B568" i="8"/>
  <c r="A592" i="1"/>
  <c r="A569" i="8"/>
  <c r="B569" i="8"/>
  <c r="A593" i="1"/>
  <c r="A570" i="8"/>
  <c r="B570" i="8"/>
  <c r="A594" i="1"/>
  <c r="A571" i="8"/>
  <c r="B571" i="8"/>
  <c r="A595" i="1"/>
  <c r="A572" i="8"/>
  <c r="B572" i="8"/>
  <c r="A596" i="1"/>
  <c r="A573" i="8"/>
  <c r="B573" i="8"/>
  <c r="A597" i="1"/>
  <c r="A574" i="8"/>
  <c r="B574" i="8"/>
  <c r="A598" i="1"/>
  <c r="A575" i="8"/>
  <c r="B575" i="8"/>
  <c r="A599" i="1"/>
  <c r="A576" i="8"/>
  <c r="B576" i="8"/>
  <c r="A600" i="1"/>
  <c r="A577" i="8"/>
  <c r="B577" i="8"/>
  <c r="A601" i="1"/>
  <c r="A578" i="8"/>
  <c r="B578" i="8"/>
  <c r="A602" i="1"/>
  <c r="A579" i="8"/>
  <c r="B579" i="8"/>
  <c r="A603" i="1"/>
  <c r="A580" i="8"/>
  <c r="B580" i="8"/>
  <c r="A604" i="1"/>
  <c r="A581" i="8"/>
  <c r="B581" i="8"/>
  <c r="A605" i="1"/>
  <c r="A582" i="8"/>
  <c r="B582" i="8"/>
  <c r="A606" i="1"/>
  <c r="A583" i="8"/>
  <c r="B583" i="8"/>
  <c r="A607" i="1"/>
  <c r="A584" i="8"/>
  <c r="B584" i="8"/>
  <c r="A608" i="1"/>
  <c r="A585" i="8"/>
  <c r="B585" i="8"/>
  <c r="A609" i="1"/>
  <c r="A586" i="8"/>
  <c r="B586" i="8"/>
  <c r="A610" i="1"/>
  <c r="A587" i="8"/>
  <c r="B587" i="8"/>
  <c r="A611" i="1"/>
  <c r="A588" i="8"/>
  <c r="B588" i="8"/>
  <c r="A612" i="1"/>
  <c r="A589" i="8"/>
  <c r="B589" i="8"/>
  <c r="A613" i="1"/>
  <c r="A590" i="8"/>
  <c r="B590" i="8"/>
  <c r="A614" i="1"/>
  <c r="A591" i="8"/>
  <c r="B591" i="8"/>
  <c r="A615" i="1"/>
  <c r="A592" i="8"/>
  <c r="B592" i="8"/>
  <c r="A616" i="1"/>
  <c r="A593" i="8"/>
  <c r="B593" i="8"/>
  <c r="A617" i="1"/>
  <c r="A594" i="8"/>
  <c r="B594" i="8"/>
  <c r="A618" i="1"/>
  <c r="A595" i="8"/>
  <c r="B595" i="8"/>
  <c r="A619" i="1"/>
  <c r="A596" i="8"/>
  <c r="B596" i="8"/>
  <c r="A620" i="1"/>
  <c r="A597" i="8"/>
  <c r="B597" i="8"/>
  <c r="A621" i="1"/>
  <c r="A598" i="8"/>
  <c r="B598" i="8"/>
  <c r="A622" i="1"/>
  <c r="A599" i="8"/>
  <c r="B599" i="8"/>
  <c r="A623" i="1"/>
  <c r="A600" i="8"/>
  <c r="B600" i="8"/>
  <c r="A624" i="1"/>
  <c r="A601" i="8"/>
  <c r="B601" i="8"/>
  <c r="A625" i="1"/>
  <c r="A602" i="8"/>
  <c r="B602" i="8"/>
  <c r="A626" i="1"/>
  <c r="A603" i="8"/>
  <c r="B603" i="8"/>
  <c r="A627" i="1"/>
  <c r="A604" i="8"/>
  <c r="B604" i="8"/>
  <c r="A628" i="1"/>
  <c r="A605" i="8"/>
  <c r="B605" i="8"/>
  <c r="A629" i="1"/>
  <c r="A606" i="8"/>
  <c r="B606" i="8"/>
  <c r="A630" i="1"/>
  <c r="A607" i="8"/>
  <c r="B607" i="8"/>
  <c r="A631" i="1"/>
  <c r="A608" i="8"/>
  <c r="B608" i="8"/>
  <c r="A632" i="1"/>
  <c r="A609" i="8"/>
  <c r="B609" i="8"/>
  <c r="A633" i="1"/>
  <c r="A610" i="8"/>
  <c r="B610" i="8"/>
  <c r="A634" i="1"/>
  <c r="A611" i="8"/>
  <c r="B611" i="8"/>
  <c r="A635" i="1"/>
  <c r="A612" i="8"/>
  <c r="B612" i="8"/>
  <c r="A636" i="1"/>
  <c r="A613" i="8"/>
  <c r="B613" i="8"/>
  <c r="A637" i="1"/>
  <c r="A614" i="8"/>
  <c r="B614" i="8"/>
  <c r="A638" i="1"/>
  <c r="A615" i="8"/>
  <c r="B615" i="8"/>
  <c r="A639" i="1"/>
  <c r="A616" i="8"/>
  <c r="B616" i="8"/>
  <c r="A640" i="1"/>
  <c r="A617" i="8"/>
  <c r="B617" i="8"/>
  <c r="A641" i="1"/>
  <c r="A618" i="8"/>
  <c r="B618" i="8"/>
  <c r="A642" i="1"/>
  <c r="A619" i="8"/>
  <c r="B619" i="8"/>
  <c r="A643" i="1"/>
  <c r="A620" i="8"/>
  <c r="B620" i="8"/>
  <c r="A644" i="1"/>
  <c r="A621" i="8"/>
  <c r="B621" i="8"/>
  <c r="A645" i="1"/>
  <c r="A622" i="8"/>
  <c r="B622" i="8"/>
  <c r="A646" i="1"/>
  <c r="A623" i="8"/>
  <c r="B623" i="8"/>
  <c r="A647" i="1"/>
  <c r="A624" i="8"/>
  <c r="B624" i="8"/>
  <c r="A648" i="1"/>
  <c r="A625" i="8"/>
  <c r="B625" i="8"/>
  <c r="A649" i="1"/>
  <c r="A626" i="8"/>
  <c r="B626" i="8"/>
  <c r="A650" i="1"/>
  <c r="A627" i="8"/>
  <c r="B627" i="8"/>
  <c r="A651" i="1"/>
  <c r="A628" i="8"/>
  <c r="B628" i="8"/>
  <c r="A652" i="1"/>
  <c r="A629" i="8"/>
  <c r="B629" i="8"/>
  <c r="A653" i="1"/>
  <c r="A630" i="8"/>
  <c r="B630" i="8"/>
  <c r="A654" i="1"/>
  <c r="A631" i="8"/>
  <c r="B631" i="8"/>
  <c r="A655" i="1"/>
  <c r="A632" i="8"/>
  <c r="B632" i="8"/>
  <c r="A656" i="1"/>
  <c r="A633" i="8"/>
  <c r="B633" i="8"/>
  <c r="A657" i="1"/>
  <c r="A634" i="8"/>
  <c r="B634" i="8"/>
  <c r="A658" i="1"/>
  <c r="A635" i="8"/>
  <c r="B635" i="8"/>
  <c r="A659" i="1"/>
  <c r="A636" i="8"/>
  <c r="B636" i="8"/>
  <c r="A660" i="1"/>
  <c r="A637" i="8"/>
  <c r="B637" i="8"/>
  <c r="A661" i="1"/>
  <c r="A638" i="8"/>
  <c r="B638" i="8"/>
  <c r="A662" i="1"/>
  <c r="A639" i="8"/>
  <c r="B639" i="8"/>
  <c r="A663" i="1"/>
  <c r="A640" i="8"/>
  <c r="B640" i="8"/>
  <c r="A664" i="1"/>
  <c r="A641" i="8"/>
  <c r="B641" i="8"/>
  <c r="A665" i="1"/>
  <c r="A642" i="8"/>
  <c r="B642" i="8"/>
  <c r="A666" i="1"/>
  <c r="A643" i="8"/>
  <c r="B643" i="8"/>
  <c r="A667" i="1"/>
  <c r="A644" i="8"/>
  <c r="B644" i="8"/>
  <c r="A668" i="1"/>
  <c r="A645" i="8"/>
  <c r="B645" i="8"/>
  <c r="A669" i="1"/>
  <c r="A646" i="8"/>
  <c r="B646" i="8"/>
  <c r="A670" i="1"/>
  <c r="A647" i="8"/>
  <c r="B647" i="8"/>
  <c r="A671" i="1"/>
  <c r="A648" i="8"/>
  <c r="B648" i="8"/>
  <c r="A672" i="1"/>
  <c r="A649" i="8"/>
  <c r="B649" i="8"/>
  <c r="A673" i="1"/>
  <c r="A650" i="8"/>
  <c r="B650" i="8"/>
  <c r="A674" i="1"/>
  <c r="A651" i="8"/>
  <c r="B651" i="8"/>
  <c r="A675" i="1"/>
  <c r="A652" i="8"/>
  <c r="B652" i="8"/>
  <c r="A676" i="1"/>
  <c r="A653" i="8"/>
  <c r="B653" i="8"/>
  <c r="A677" i="1"/>
  <c r="A654" i="8"/>
  <c r="B654" i="8"/>
  <c r="A678" i="1"/>
  <c r="A655" i="8"/>
  <c r="B655" i="8"/>
  <c r="A679" i="1"/>
  <c r="A656" i="8"/>
  <c r="B656" i="8"/>
  <c r="A680" i="1"/>
  <c r="A657" i="8"/>
  <c r="B657" i="8"/>
  <c r="A681" i="1"/>
  <c r="A658" i="8"/>
  <c r="B658" i="8"/>
  <c r="A682" i="1"/>
  <c r="A659" i="8"/>
  <c r="B659" i="8"/>
  <c r="A683" i="1"/>
  <c r="A660" i="8"/>
  <c r="B660" i="8"/>
  <c r="A684" i="1"/>
  <c r="A661" i="8"/>
  <c r="B661" i="8"/>
  <c r="A685" i="1"/>
  <c r="A662" i="8"/>
  <c r="B662" i="8"/>
  <c r="A686" i="1"/>
  <c r="A663" i="8"/>
  <c r="B663" i="8"/>
  <c r="A687" i="1"/>
  <c r="A664" i="8"/>
  <c r="B664" i="8"/>
  <c r="A688" i="1"/>
  <c r="A665" i="8"/>
  <c r="B665" i="8"/>
  <c r="A689" i="1"/>
  <c r="A666" i="8"/>
  <c r="B666" i="8"/>
  <c r="A690" i="1"/>
  <c r="A667" i="8"/>
  <c r="B667" i="8"/>
  <c r="A691" i="1"/>
  <c r="A668" i="8"/>
  <c r="B668" i="8"/>
  <c r="A692" i="1"/>
  <c r="A669" i="8"/>
  <c r="B669" i="8"/>
  <c r="A693" i="1"/>
  <c r="A670" i="8"/>
  <c r="B670" i="8"/>
  <c r="A694" i="1"/>
  <c r="A671" i="8"/>
  <c r="B671" i="8"/>
  <c r="A695" i="1"/>
  <c r="A672" i="8"/>
  <c r="B672" i="8"/>
  <c r="A696" i="1"/>
  <c r="A673" i="8"/>
  <c r="B673" i="8"/>
  <c r="A697" i="1"/>
  <c r="A674" i="8"/>
  <c r="B674" i="8"/>
  <c r="A698" i="1"/>
  <c r="A675" i="8"/>
  <c r="B675" i="8"/>
  <c r="A699" i="1"/>
  <c r="A676" i="8"/>
  <c r="B676" i="8"/>
  <c r="A700" i="1"/>
  <c r="A677" i="8"/>
  <c r="B677" i="8"/>
  <c r="A701" i="1"/>
  <c r="A678" i="8"/>
  <c r="B678" i="8"/>
  <c r="A702" i="1"/>
  <c r="A679" i="8"/>
  <c r="B679" i="8"/>
  <c r="A703" i="1"/>
  <c r="A680" i="8"/>
  <c r="B680" i="8"/>
  <c r="A704" i="1"/>
  <c r="A681" i="8"/>
  <c r="B681" i="8"/>
  <c r="A705" i="1"/>
  <c r="A682" i="8"/>
  <c r="B682" i="8"/>
  <c r="A706" i="1"/>
  <c r="A683" i="8"/>
  <c r="B683" i="8"/>
  <c r="A707" i="1"/>
  <c r="A684" i="8"/>
  <c r="B684" i="8"/>
  <c r="A708" i="1"/>
  <c r="A685" i="8"/>
  <c r="B685" i="8"/>
  <c r="A709" i="1"/>
  <c r="A686" i="8"/>
  <c r="B686" i="8"/>
  <c r="A710" i="1"/>
  <c r="A687" i="8"/>
  <c r="B687" i="8"/>
  <c r="A711" i="1"/>
  <c r="A688" i="8"/>
  <c r="B688" i="8"/>
  <c r="A712" i="1"/>
  <c r="A689" i="8"/>
  <c r="B689" i="8"/>
  <c r="A713" i="1"/>
  <c r="A690" i="8"/>
  <c r="B690" i="8"/>
  <c r="A714" i="1"/>
  <c r="A691" i="8"/>
  <c r="B691" i="8"/>
  <c r="A715" i="1"/>
  <c r="A692" i="8"/>
  <c r="B692" i="8"/>
  <c r="A716" i="1"/>
  <c r="A693" i="8"/>
  <c r="B693" i="8"/>
  <c r="A717" i="1"/>
  <c r="A694" i="8"/>
  <c r="B694" i="8"/>
  <c r="A718" i="1"/>
  <c r="A695" i="8"/>
  <c r="B695" i="8"/>
  <c r="A719" i="1"/>
  <c r="A696" i="8"/>
  <c r="B696" i="8"/>
  <c r="A720" i="1"/>
  <c r="A697" i="8"/>
  <c r="B697" i="8"/>
  <c r="A721" i="1"/>
  <c r="A698" i="8"/>
  <c r="B698" i="8"/>
  <c r="A722" i="1"/>
  <c r="A699" i="8"/>
  <c r="B699" i="8"/>
  <c r="A723" i="1"/>
  <c r="A700" i="8"/>
  <c r="B700" i="8"/>
  <c r="A724" i="1"/>
  <c r="A701" i="8"/>
  <c r="B701" i="8"/>
  <c r="A725" i="1"/>
  <c r="A702" i="8"/>
  <c r="B702" i="8"/>
  <c r="A726" i="1"/>
  <c r="A703" i="8"/>
  <c r="B703" i="8"/>
  <c r="A727" i="1"/>
  <c r="A704" i="8"/>
  <c r="B704" i="8"/>
  <c r="A728" i="1"/>
  <c r="A705" i="8"/>
  <c r="B705" i="8"/>
  <c r="A729" i="1"/>
  <c r="A706" i="8"/>
  <c r="B706" i="8"/>
  <c r="A730" i="1"/>
  <c r="A707" i="8"/>
  <c r="B707" i="8"/>
  <c r="A731" i="1"/>
  <c r="A708" i="8"/>
  <c r="B708" i="8"/>
  <c r="A732" i="1"/>
  <c r="A709" i="8"/>
  <c r="B709" i="8"/>
  <c r="A733" i="1"/>
  <c r="A710" i="8"/>
  <c r="B710" i="8"/>
  <c r="A734" i="1"/>
  <c r="A711" i="8"/>
  <c r="B711" i="8"/>
  <c r="A735" i="1"/>
  <c r="A712" i="8"/>
  <c r="B712" i="8"/>
  <c r="A736" i="1"/>
  <c r="A713" i="8"/>
  <c r="B713" i="8"/>
  <c r="A737" i="1"/>
  <c r="A714" i="8"/>
  <c r="B714" i="8"/>
  <c r="A738" i="1"/>
  <c r="A715" i="8"/>
  <c r="B715" i="8"/>
  <c r="A739" i="1"/>
  <c r="A716" i="8"/>
  <c r="B716" i="8"/>
  <c r="A740" i="1"/>
  <c r="A717" i="8"/>
  <c r="B717" i="8"/>
  <c r="A741" i="1"/>
  <c r="A718" i="8"/>
  <c r="B718" i="8"/>
  <c r="A742" i="1"/>
  <c r="A719" i="8"/>
  <c r="B719" i="8"/>
  <c r="A743" i="1"/>
  <c r="A720" i="8"/>
  <c r="B720" i="8"/>
  <c r="A744" i="1"/>
  <c r="A721" i="8"/>
  <c r="B721" i="8"/>
  <c r="A745" i="1"/>
  <c r="A722" i="8"/>
  <c r="B722" i="8"/>
  <c r="A746" i="1"/>
  <c r="A723" i="8"/>
  <c r="B723" i="8"/>
  <c r="A747" i="1"/>
  <c r="A724" i="8"/>
  <c r="B724" i="8"/>
  <c r="A748" i="1"/>
  <c r="A725" i="8"/>
  <c r="B725" i="8"/>
  <c r="A749" i="1"/>
  <c r="A726" i="8"/>
  <c r="B726" i="8"/>
  <c r="A750" i="1"/>
  <c r="A727" i="8"/>
  <c r="B727" i="8"/>
  <c r="A751" i="1"/>
  <c r="A728" i="8"/>
  <c r="B728" i="8"/>
  <c r="A752" i="1"/>
  <c r="A729" i="8"/>
  <c r="B729" i="8"/>
  <c r="A753" i="1"/>
  <c r="A730" i="8"/>
  <c r="B730" i="8"/>
  <c r="A754" i="1"/>
  <c r="A731" i="8"/>
  <c r="B731" i="8"/>
  <c r="A755" i="1"/>
  <c r="A732" i="8"/>
  <c r="B732" i="8"/>
  <c r="A756" i="1"/>
  <c r="A733" i="8"/>
  <c r="B733" i="8"/>
  <c r="A757" i="1"/>
  <c r="A734" i="8"/>
  <c r="B734" i="8"/>
  <c r="A758" i="1"/>
  <c r="A735" i="8"/>
  <c r="B735" i="8"/>
  <c r="A759" i="1"/>
  <c r="A736" i="8"/>
  <c r="B736" i="8"/>
  <c r="A760" i="1"/>
  <c r="A737" i="8"/>
  <c r="B737" i="8"/>
  <c r="A761" i="1"/>
  <c r="A738" i="8"/>
  <c r="B738" i="8"/>
  <c r="A762" i="1"/>
  <c r="A739" i="8"/>
  <c r="B739" i="8"/>
  <c r="A763" i="1"/>
  <c r="A740" i="8"/>
  <c r="B740" i="8"/>
  <c r="A764" i="1"/>
  <c r="A741" i="8"/>
  <c r="B741" i="8"/>
  <c r="A765" i="1"/>
  <c r="A742" i="8"/>
  <c r="B742" i="8"/>
  <c r="A766" i="1"/>
  <c r="A743" i="8"/>
  <c r="B743" i="8"/>
  <c r="A767" i="1"/>
  <c r="A744" i="8"/>
  <c r="B744" i="8"/>
  <c r="A768" i="1"/>
  <c r="A745" i="8"/>
  <c r="B745" i="8"/>
  <c r="A769" i="1"/>
  <c r="A746" i="8"/>
  <c r="B746" i="8"/>
  <c r="A770" i="1"/>
  <c r="A747" i="8"/>
  <c r="B747" i="8"/>
  <c r="A771" i="1"/>
  <c r="A748" i="8"/>
  <c r="B748" i="8"/>
  <c r="A772" i="1"/>
  <c r="A749" i="8"/>
  <c r="B749" i="8"/>
  <c r="A773" i="1"/>
  <c r="A750" i="8"/>
  <c r="B750" i="8"/>
  <c r="A774" i="1"/>
  <c r="A751" i="8"/>
  <c r="B751" i="8"/>
  <c r="A775" i="1"/>
  <c r="A752" i="8"/>
  <c r="B752" i="8"/>
  <c r="A776" i="1"/>
  <c r="A753" i="8"/>
  <c r="B753" i="8"/>
  <c r="A777" i="1"/>
  <c r="A754" i="8"/>
  <c r="B754" i="8"/>
  <c r="A778" i="1"/>
  <c r="A755" i="8"/>
  <c r="B755" i="8"/>
  <c r="A779" i="1"/>
  <c r="A756" i="8"/>
  <c r="B756" i="8"/>
  <c r="A780" i="1"/>
  <c r="A757" i="8"/>
  <c r="B757" i="8"/>
  <c r="A781" i="1"/>
  <c r="A758" i="8"/>
  <c r="B758" i="8"/>
  <c r="A782" i="1"/>
  <c r="A759" i="8"/>
  <c r="B759" i="8"/>
  <c r="A783" i="1"/>
  <c r="A760" i="8"/>
  <c r="B760" i="8"/>
  <c r="A784" i="1"/>
  <c r="A761" i="8"/>
  <c r="B761" i="8"/>
  <c r="A785" i="1"/>
  <c r="A762" i="8"/>
  <c r="B762" i="8"/>
  <c r="A786" i="1"/>
  <c r="A763" i="8"/>
  <c r="B763" i="8"/>
  <c r="A787" i="1"/>
  <c r="A764" i="8"/>
  <c r="B764" i="8"/>
  <c r="A788" i="1"/>
  <c r="A765" i="8"/>
  <c r="B765" i="8"/>
  <c r="A789" i="1"/>
  <c r="A766" i="8"/>
  <c r="B766" i="8"/>
  <c r="A790" i="1"/>
  <c r="A767" i="8"/>
  <c r="B767" i="8"/>
  <c r="A791" i="1"/>
  <c r="A768" i="8"/>
  <c r="B768" i="8"/>
  <c r="A792" i="1"/>
  <c r="A769" i="8"/>
  <c r="B769" i="8"/>
  <c r="A793" i="1"/>
  <c r="A770" i="8"/>
  <c r="B770" i="8"/>
  <c r="A794" i="1"/>
  <c r="A771" i="8"/>
  <c r="B771" i="8"/>
  <c r="A795" i="1"/>
  <c r="A772" i="8"/>
  <c r="B772" i="8"/>
  <c r="A796" i="1"/>
  <c r="A773" i="8"/>
  <c r="B773" i="8"/>
  <c r="A797" i="1"/>
  <c r="A774" i="8"/>
  <c r="B774" i="8"/>
  <c r="A798" i="1"/>
  <c r="A775" i="8"/>
  <c r="B775" i="8"/>
  <c r="A799" i="1"/>
  <c r="A776" i="8"/>
  <c r="B776" i="8"/>
  <c r="A800" i="1"/>
  <c r="A777" i="8"/>
  <c r="B777" i="8"/>
  <c r="A801" i="1"/>
  <c r="A778" i="8"/>
  <c r="B778" i="8"/>
  <c r="A802" i="1"/>
  <c r="A779" i="8"/>
  <c r="B779" i="8"/>
  <c r="A803" i="1"/>
  <c r="A780" i="8"/>
  <c r="B780" i="8"/>
  <c r="A804" i="1"/>
  <c r="A781" i="8"/>
  <c r="B781" i="8"/>
  <c r="A805" i="1"/>
  <c r="A782" i="8"/>
  <c r="B782" i="8"/>
  <c r="A806" i="1"/>
  <c r="A783" i="8"/>
  <c r="B783" i="8"/>
  <c r="A807" i="1"/>
  <c r="A784" i="8"/>
  <c r="B784" i="8"/>
  <c r="A808" i="1"/>
  <c r="A785" i="8"/>
  <c r="B785" i="8"/>
  <c r="A809" i="1"/>
  <c r="A786" i="8"/>
  <c r="B786" i="8"/>
  <c r="A810" i="1"/>
  <c r="A787" i="8"/>
  <c r="B787" i="8"/>
  <c r="A811" i="1"/>
  <c r="A788" i="8"/>
  <c r="B788" i="8"/>
  <c r="A812" i="1"/>
  <c r="A789" i="8"/>
  <c r="B789" i="8"/>
  <c r="A813" i="1"/>
  <c r="A790" i="8"/>
  <c r="B790" i="8"/>
  <c r="A814" i="1"/>
  <c r="A791" i="8"/>
  <c r="B791" i="8"/>
  <c r="A815" i="1"/>
  <c r="A792" i="8"/>
  <c r="B792" i="8"/>
  <c r="A816" i="1"/>
  <c r="A793" i="8"/>
  <c r="B793" i="8"/>
  <c r="A817" i="1"/>
  <c r="A794" i="8"/>
  <c r="B794" i="8"/>
  <c r="A818" i="1"/>
  <c r="A795" i="8"/>
  <c r="B795" i="8"/>
  <c r="A819" i="1"/>
  <c r="A796" i="8"/>
  <c r="B796" i="8"/>
  <c r="A820" i="1"/>
  <c r="A797" i="8"/>
  <c r="B797" i="8"/>
  <c r="A821" i="1"/>
  <c r="A798" i="8"/>
  <c r="B798" i="8"/>
  <c r="A822" i="1"/>
  <c r="A799" i="8"/>
  <c r="B799" i="8"/>
  <c r="A823" i="1"/>
  <c r="A800" i="8"/>
  <c r="B800" i="8"/>
  <c r="A824" i="1"/>
  <c r="A801" i="8"/>
  <c r="B801" i="8"/>
  <c r="A825" i="1"/>
  <c r="A802" i="8"/>
  <c r="B802" i="8"/>
  <c r="A826" i="1"/>
  <c r="A803" i="8"/>
  <c r="B803" i="8"/>
  <c r="A827" i="1"/>
  <c r="A804" i="8"/>
  <c r="B804" i="8"/>
  <c r="A828" i="1"/>
  <c r="A805" i="8"/>
  <c r="B805" i="8"/>
  <c r="A829" i="1"/>
  <c r="A806" i="8"/>
  <c r="B806" i="8"/>
  <c r="A830" i="1"/>
  <c r="A807" i="8"/>
  <c r="B807" i="8"/>
  <c r="A831" i="1"/>
  <c r="A808" i="8"/>
  <c r="B808" i="8"/>
  <c r="A832" i="1"/>
  <c r="A809" i="8"/>
  <c r="B809" i="8"/>
  <c r="A833" i="1"/>
  <c r="A810" i="8"/>
  <c r="B810" i="8"/>
  <c r="A834" i="1"/>
  <c r="A811" i="8"/>
  <c r="B811" i="8"/>
  <c r="A835" i="1"/>
  <c r="A812" i="8"/>
  <c r="B812" i="8"/>
  <c r="A836" i="1"/>
  <c r="A813" i="8"/>
  <c r="B813" i="8"/>
  <c r="A837" i="1"/>
  <c r="A814" i="8"/>
  <c r="B814" i="8"/>
  <c r="A838" i="1"/>
  <c r="A815" i="8"/>
  <c r="B815" i="8"/>
  <c r="A839" i="1"/>
  <c r="A816" i="8"/>
  <c r="B816" i="8"/>
  <c r="A840" i="1"/>
  <c r="A817" i="8"/>
  <c r="B817" i="8"/>
  <c r="A841" i="1"/>
  <c r="A818" i="8"/>
  <c r="B818" i="8"/>
  <c r="A842" i="1"/>
  <c r="A819" i="8"/>
  <c r="B819" i="8"/>
  <c r="A843" i="1"/>
  <c r="A820" i="8"/>
  <c r="B820" i="8"/>
  <c r="A844" i="1"/>
  <c r="A821" i="8"/>
  <c r="B821" i="8"/>
  <c r="A845" i="1"/>
  <c r="A822" i="8"/>
  <c r="B822" i="8"/>
  <c r="A846" i="1"/>
  <c r="A823" i="8"/>
  <c r="B823" i="8"/>
  <c r="A847" i="1"/>
  <c r="A824" i="8"/>
  <c r="B824" i="8"/>
  <c r="A848" i="1"/>
  <c r="A825" i="8"/>
  <c r="B825" i="8"/>
  <c r="A849" i="1"/>
  <c r="A826" i="8"/>
  <c r="B826" i="8"/>
  <c r="A850" i="1"/>
  <c r="A827" i="8"/>
  <c r="B827" i="8"/>
  <c r="A851" i="1"/>
  <c r="A828" i="8"/>
  <c r="B828" i="8"/>
  <c r="A852" i="1"/>
  <c r="A829" i="8"/>
  <c r="B829" i="8"/>
  <c r="A853" i="1"/>
  <c r="A830" i="8"/>
  <c r="B830" i="8"/>
  <c r="A854" i="1"/>
  <c r="A831" i="8"/>
  <c r="B831" i="8"/>
  <c r="A855" i="1"/>
  <c r="A832" i="8"/>
  <c r="B832" i="8"/>
  <c r="A856" i="1"/>
  <c r="A833" i="8"/>
  <c r="B833" i="8"/>
  <c r="A857" i="1"/>
  <c r="A834" i="8"/>
  <c r="B834" i="8"/>
  <c r="A858" i="1"/>
  <c r="A835" i="8"/>
  <c r="B835" i="8"/>
  <c r="A859" i="1"/>
  <c r="A836" i="8"/>
  <c r="B836" i="8"/>
  <c r="A860" i="1"/>
  <c r="A837" i="8"/>
  <c r="B837" i="8"/>
  <c r="A861" i="1"/>
  <c r="A838" i="8"/>
  <c r="B838" i="8"/>
  <c r="A862" i="1"/>
  <c r="A839" i="8"/>
  <c r="B839" i="8"/>
  <c r="A863" i="1"/>
  <c r="A840" i="8"/>
  <c r="B840" i="8"/>
  <c r="A864" i="1"/>
  <c r="A841" i="8"/>
  <c r="B841" i="8"/>
  <c r="A865" i="1"/>
  <c r="A842" i="8"/>
  <c r="B842" i="8"/>
  <c r="A866" i="1"/>
  <c r="A843" i="8"/>
  <c r="B843" i="8"/>
  <c r="A867" i="1"/>
  <c r="A844" i="8"/>
  <c r="B844" i="8"/>
  <c r="A868" i="1"/>
  <c r="A845" i="8"/>
  <c r="B845" i="8"/>
  <c r="A869" i="1"/>
  <c r="A846" i="8"/>
  <c r="B846" i="8"/>
  <c r="A870" i="1"/>
  <c r="A847" i="8"/>
  <c r="B847" i="8"/>
  <c r="A871" i="1"/>
  <c r="A848" i="8"/>
  <c r="B848" i="8"/>
  <c r="A872" i="1"/>
  <c r="A849" i="8"/>
  <c r="B849" i="8"/>
  <c r="A873" i="1"/>
  <c r="A850" i="8"/>
  <c r="B850" i="8"/>
  <c r="A874" i="1"/>
  <c r="A851" i="8"/>
  <c r="B851" i="8"/>
  <c r="A875" i="1"/>
  <c r="A852" i="8"/>
  <c r="B852" i="8"/>
  <c r="A876" i="1"/>
  <c r="A853" i="8"/>
  <c r="B853" i="8"/>
  <c r="A877" i="1"/>
  <c r="A854" i="8"/>
  <c r="B854" i="8"/>
  <c r="A878" i="1"/>
  <c r="A855" i="8"/>
  <c r="B855" i="8"/>
  <c r="A879" i="1"/>
  <c r="A856" i="8"/>
  <c r="B856" i="8"/>
  <c r="A880" i="1"/>
  <c r="A857" i="8"/>
  <c r="B857" i="8"/>
  <c r="A881" i="1"/>
  <c r="A858" i="8"/>
  <c r="B858" i="8"/>
  <c r="A882" i="1"/>
  <c r="A859" i="8"/>
  <c r="B859" i="8"/>
  <c r="A883" i="1"/>
  <c r="A860" i="8"/>
  <c r="B860" i="8"/>
  <c r="A884" i="1"/>
  <c r="A861" i="8"/>
  <c r="B861" i="8"/>
  <c r="A885" i="1"/>
  <c r="A862" i="8"/>
  <c r="B862" i="8"/>
  <c r="A886" i="1"/>
  <c r="A863" i="8"/>
  <c r="B863" i="8"/>
  <c r="A887" i="1"/>
  <c r="A864" i="8"/>
  <c r="B864" i="8"/>
  <c r="A888" i="1"/>
  <c r="A865" i="8"/>
  <c r="B865" i="8"/>
  <c r="A889" i="1"/>
  <c r="A866" i="8"/>
  <c r="B866" i="8"/>
  <c r="A890" i="1"/>
  <c r="A867" i="8"/>
  <c r="B867" i="8"/>
  <c r="A891" i="1"/>
  <c r="A868" i="8"/>
  <c r="B868" i="8"/>
  <c r="A892" i="1"/>
  <c r="A869" i="8"/>
  <c r="B869" i="8"/>
  <c r="A893" i="1"/>
  <c r="A870" i="8"/>
  <c r="B870" i="8"/>
  <c r="A894" i="1"/>
  <c r="A871" i="8"/>
  <c r="B871" i="8"/>
  <c r="A895" i="1"/>
  <c r="A872" i="8"/>
  <c r="B872" i="8"/>
  <c r="A896" i="1"/>
  <c r="A873" i="8"/>
  <c r="B873" i="8"/>
  <c r="A897" i="1"/>
  <c r="A874" i="8"/>
  <c r="B874" i="8"/>
  <c r="A898" i="1"/>
  <c r="A875" i="8"/>
  <c r="B875" i="8"/>
  <c r="A899" i="1"/>
  <c r="A876" i="8"/>
  <c r="B876" i="8"/>
  <c r="A900" i="1"/>
  <c r="A877" i="8"/>
  <c r="B877" i="8"/>
  <c r="A901" i="1"/>
  <c r="A878" i="8"/>
  <c r="B878" i="8"/>
  <c r="A902" i="1"/>
  <c r="A879" i="8"/>
  <c r="B879" i="8"/>
  <c r="A903" i="1"/>
  <c r="A880" i="8"/>
  <c r="B880" i="8"/>
  <c r="A904" i="1"/>
  <c r="A881" i="8"/>
  <c r="B881" i="8"/>
  <c r="A905" i="1"/>
  <c r="A882" i="8"/>
  <c r="B882" i="8"/>
  <c r="A906" i="1"/>
  <c r="A883" i="8"/>
  <c r="B883" i="8"/>
  <c r="A907" i="1"/>
  <c r="A884" i="8"/>
  <c r="B884" i="8"/>
  <c r="A908" i="1"/>
  <c r="A885" i="8"/>
  <c r="B885" i="8"/>
  <c r="A909" i="1"/>
  <c r="A886" i="8"/>
  <c r="B886" i="8"/>
  <c r="A910" i="1"/>
  <c r="A887" i="8"/>
  <c r="B887" i="8"/>
  <c r="A911" i="1"/>
  <c r="A888" i="8"/>
  <c r="B888" i="8"/>
  <c r="A912" i="1"/>
  <c r="A889" i="8"/>
  <c r="B889" i="8"/>
  <c r="A913" i="1"/>
  <c r="A890" i="8"/>
  <c r="B890" i="8"/>
  <c r="A914" i="1"/>
  <c r="A891" i="8"/>
  <c r="B891" i="8"/>
  <c r="A915" i="1"/>
  <c r="A892" i="8"/>
  <c r="B892" i="8"/>
  <c r="A916" i="1"/>
  <c r="A893" i="8"/>
  <c r="B893" i="8"/>
  <c r="A917" i="1"/>
  <c r="A894" i="8"/>
  <c r="B894" i="8"/>
  <c r="A918" i="1"/>
  <c r="A895" i="8"/>
  <c r="B895" i="8"/>
  <c r="A919" i="1"/>
  <c r="A896" i="8"/>
  <c r="B896" i="8"/>
  <c r="A920" i="1"/>
  <c r="A897" i="8"/>
  <c r="B897" i="8"/>
  <c r="A921" i="1"/>
  <c r="A898" i="8"/>
  <c r="B898" i="8"/>
  <c r="A922" i="1"/>
  <c r="A899" i="8"/>
  <c r="B899" i="8"/>
  <c r="A923" i="1"/>
  <c r="A900" i="8"/>
  <c r="B900" i="8"/>
  <c r="A924" i="1"/>
  <c r="A901" i="8"/>
  <c r="B901" i="8"/>
  <c r="A925" i="1"/>
  <c r="A902" i="8"/>
  <c r="B902" i="8"/>
  <c r="A926" i="1"/>
  <c r="A903" i="8"/>
  <c r="B903" i="8"/>
  <c r="A927" i="1"/>
  <c r="A904" i="8"/>
  <c r="B904" i="8"/>
  <c r="A928" i="1"/>
  <c r="A905" i="8"/>
  <c r="B905" i="8"/>
  <c r="A929" i="1"/>
  <c r="A906" i="8"/>
  <c r="B906" i="8"/>
  <c r="A930" i="1"/>
  <c r="A907" i="8"/>
  <c r="B907" i="8"/>
  <c r="A931" i="1"/>
  <c r="A908" i="8"/>
  <c r="B908" i="8"/>
  <c r="A932" i="1"/>
  <c r="A909" i="8"/>
  <c r="B909" i="8"/>
  <c r="A933" i="1"/>
  <c r="A910" i="8"/>
  <c r="B910" i="8"/>
  <c r="A934" i="1"/>
  <c r="A911" i="8"/>
  <c r="B911" i="8"/>
  <c r="A935" i="1"/>
  <c r="A912" i="8"/>
  <c r="B912" i="8"/>
  <c r="A936" i="1"/>
  <c r="A913" i="8"/>
  <c r="B913" i="8"/>
  <c r="A937" i="1"/>
  <c r="A914" i="8"/>
  <c r="B914" i="8"/>
  <c r="A938" i="1"/>
  <c r="A915" i="8"/>
  <c r="B915" i="8"/>
  <c r="A939" i="1"/>
  <c r="A916" i="8"/>
  <c r="B916" i="8"/>
  <c r="A940" i="1"/>
  <c r="A917" i="8"/>
  <c r="B917" i="8"/>
  <c r="A941" i="1"/>
  <c r="A918" i="8"/>
  <c r="B918" i="8"/>
  <c r="A942" i="1"/>
  <c r="A919" i="8"/>
  <c r="B919" i="8"/>
  <c r="A943" i="1"/>
  <c r="A920" i="8"/>
  <c r="B920" i="8"/>
  <c r="A944" i="1"/>
  <c r="A921" i="8"/>
  <c r="B921" i="8"/>
  <c r="A945" i="1"/>
  <c r="A922" i="8"/>
  <c r="B922" i="8"/>
  <c r="A946" i="1"/>
  <c r="A923" i="8"/>
  <c r="B923" i="8"/>
  <c r="A947" i="1"/>
  <c r="A924" i="8"/>
  <c r="B924" i="8"/>
  <c r="A948" i="1"/>
  <c r="A925" i="8"/>
  <c r="B925" i="8"/>
  <c r="A949" i="1"/>
  <c r="A926" i="8"/>
  <c r="B926" i="8"/>
  <c r="A950" i="1"/>
  <c r="A927" i="8"/>
  <c r="B927" i="8"/>
  <c r="A951" i="1"/>
  <c r="A928" i="8"/>
  <c r="B928" i="8"/>
  <c r="A952" i="1"/>
  <c r="A929" i="8"/>
  <c r="B929" i="8"/>
  <c r="A953" i="1"/>
  <c r="A930" i="8"/>
  <c r="B930" i="8"/>
  <c r="A954" i="1"/>
  <c r="A931" i="8"/>
  <c r="B931" i="8"/>
  <c r="A955" i="1"/>
  <c r="A932" i="8"/>
  <c r="B932" i="8"/>
  <c r="A956" i="1"/>
  <c r="A933" i="8"/>
  <c r="B933" i="8"/>
  <c r="A957" i="1"/>
  <c r="A934" i="8"/>
  <c r="B934" i="8"/>
  <c r="A958" i="1"/>
  <c r="A935" i="8"/>
  <c r="B935" i="8"/>
  <c r="A959" i="1"/>
  <c r="A936" i="8"/>
  <c r="B936" i="8"/>
  <c r="A960" i="1"/>
  <c r="A937" i="8"/>
  <c r="B937" i="8"/>
  <c r="A961" i="1"/>
  <c r="A938" i="8"/>
  <c r="B938" i="8"/>
  <c r="A962" i="1"/>
  <c r="A939" i="8"/>
  <c r="B939" i="8"/>
  <c r="A963" i="1"/>
  <c r="A940" i="8"/>
  <c r="B940" i="8"/>
  <c r="A964" i="1"/>
  <c r="A941" i="8"/>
  <c r="B941" i="8"/>
  <c r="A965" i="1"/>
  <c r="A942" i="8"/>
  <c r="B942" i="8"/>
  <c r="A966" i="1"/>
  <c r="A943" i="8"/>
  <c r="B943" i="8"/>
  <c r="A967" i="1"/>
  <c r="A944" i="8"/>
  <c r="B944" i="8"/>
  <c r="A968" i="1"/>
  <c r="A945" i="8"/>
  <c r="B945" i="8"/>
  <c r="A969" i="1"/>
  <c r="A946" i="8"/>
  <c r="B946" i="8"/>
  <c r="A970" i="1"/>
  <c r="A947" i="8"/>
  <c r="B947" i="8"/>
  <c r="A971" i="1"/>
  <c r="A948" i="8"/>
  <c r="B948" i="8"/>
  <c r="A972" i="1"/>
  <c r="A949" i="8"/>
  <c r="B949" i="8"/>
  <c r="A973" i="1"/>
  <c r="A950" i="8"/>
  <c r="B950" i="8"/>
  <c r="A974" i="1"/>
  <c r="A951" i="8"/>
  <c r="B951" i="8"/>
  <c r="A975" i="1"/>
  <c r="A952" i="8"/>
  <c r="B952" i="8"/>
  <c r="A976" i="1"/>
  <c r="A953" i="8"/>
  <c r="B953" i="8"/>
  <c r="A977" i="1"/>
  <c r="A954" i="8"/>
  <c r="B954" i="8"/>
  <c r="A978" i="1"/>
  <c r="A955" i="8"/>
  <c r="B955" i="8"/>
  <c r="A979" i="1"/>
  <c r="A956" i="8"/>
  <c r="B956" i="8"/>
  <c r="A980" i="1"/>
  <c r="A957" i="8"/>
  <c r="B957" i="8"/>
  <c r="A981" i="1"/>
  <c r="A958" i="8"/>
  <c r="B958" i="8"/>
  <c r="A982" i="1"/>
  <c r="A959" i="8"/>
  <c r="B959" i="8"/>
  <c r="A983" i="1"/>
  <c r="A960" i="8"/>
  <c r="B960" i="8"/>
  <c r="A984" i="1"/>
  <c r="A961" i="8"/>
  <c r="B961" i="8"/>
  <c r="A985" i="1"/>
  <c r="A962" i="8"/>
  <c r="B962" i="8"/>
  <c r="A986" i="1"/>
  <c r="A963" i="8"/>
  <c r="B963" i="8"/>
  <c r="A987" i="1"/>
  <c r="A964" i="8"/>
  <c r="B964" i="8"/>
  <c r="A988" i="1"/>
  <c r="A965" i="8"/>
  <c r="B965" i="8"/>
  <c r="A989" i="1"/>
  <c r="A966" i="8"/>
  <c r="B966" i="8"/>
  <c r="A990" i="1"/>
  <c r="A967" i="8"/>
  <c r="B967" i="8"/>
  <c r="A991" i="1"/>
  <c r="A968" i="8"/>
  <c r="B968" i="8"/>
  <c r="A992" i="1"/>
  <c r="A969" i="8"/>
  <c r="B969" i="8"/>
  <c r="A993" i="1"/>
  <c r="A970" i="8"/>
  <c r="B970" i="8"/>
  <c r="A994" i="1"/>
  <c r="A971" i="8"/>
  <c r="B971" i="8"/>
  <c r="A995" i="1"/>
  <c r="A972" i="8"/>
  <c r="B972" i="8"/>
  <c r="A996" i="1"/>
  <c r="A973" i="8"/>
  <c r="B973" i="8"/>
  <c r="A997" i="1"/>
  <c r="A974" i="8"/>
  <c r="B974" i="8"/>
  <c r="A998" i="1"/>
  <c r="A975" i="8"/>
  <c r="B975" i="8"/>
  <c r="A999" i="1"/>
  <c r="A976" i="8"/>
  <c r="B976" i="8"/>
  <c r="A1000" i="1"/>
  <c r="A977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2" i="8"/>
  <c r="A26" i="1"/>
  <c r="A2" i="8"/>
  <c r="B1" i="8"/>
  <c r="A1" i="8"/>
  <c r="R76" i="1"/>
  <c r="S76" i="1"/>
  <c r="D11" i="1"/>
  <c r="G11" i="1"/>
  <c r="F11" i="1"/>
  <c r="D12" i="1"/>
  <c r="G12" i="1"/>
  <c r="F12" i="1"/>
  <c r="AJ24" i="1"/>
  <c r="G74" i="5"/>
  <c r="G63" i="5"/>
  <c r="G69" i="5"/>
  <c r="G70" i="5"/>
  <c r="G71" i="5"/>
  <c r="G72" i="5"/>
  <c r="G73" i="5"/>
  <c r="G13" i="1"/>
  <c r="F13" i="1"/>
  <c r="G16" i="1"/>
  <c r="F16" i="1"/>
  <c r="N12" i="1"/>
  <c r="N11" i="1"/>
  <c r="G14" i="1"/>
  <c r="F14" i="1"/>
  <c r="A62" i="5"/>
  <c r="B62" i="5"/>
  <c r="C62" i="5"/>
  <c r="D62" i="5"/>
  <c r="E62" i="5"/>
  <c r="F62" i="5"/>
  <c r="G62" i="5"/>
  <c r="H62" i="5"/>
  <c r="A63" i="5"/>
  <c r="B63" i="5"/>
  <c r="C63" i="5"/>
  <c r="D63" i="5"/>
  <c r="E63" i="5"/>
  <c r="F63" i="5"/>
  <c r="H63" i="5"/>
  <c r="A64" i="5"/>
  <c r="B64" i="5"/>
  <c r="C64" i="5"/>
  <c r="D64" i="5"/>
  <c r="E64" i="5"/>
  <c r="F64" i="5"/>
  <c r="G64" i="5"/>
  <c r="H64" i="5"/>
  <c r="A65" i="5"/>
  <c r="B65" i="5"/>
  <c r="C65" i="5"/>
  <c r="D65" i="5"/>
  <c r="E65" i="5"/>
  <c r="F65" i="5"/>
  <c r="G65" i="5"/>
  <c r="H65" i="5"/>
  <c r="A66" i="5"/>
  <c r="B66" i="5"/>
  <c r="C66" i="5"/>
  <c r="D66" i="5"/>
  <c r="E66" i="5"/>
  <c r="F66" i="5"/>
  <c r="G66" i="5"/>
  <c r="H66" i="5"/>
  <c r="A67" i="5"/>
  <c r="B67" i="5"/>
  <c r="C67" i="5"/>
  <c r="D67" i="5"/>
  <c r="E67" i="5"/>
  <c r="F67" i="5"/>
  <c r="G67" i="5"/>
  <c r="H67" i="5"/>
  <c r="A68" i="5"/>
  <c r="B68" i="5"/>
  <c r="C68" i="5"/>
  <c r="D68" i="5"/>
  <c r="E68" i="5"/>
  <c r="F68" i="5"/>
  <c r="G68" i="5"/>
  <c r="H68" i="5"/>
  <c r="V19" i="1"/>
  <c r="S19" i="1"/>
  <c r="V20" i="1"/>
  <c r="S20" i="1"/>
  <c r="D18" i="1"/>
  <c r="D19" i="1"/>
  <c r="S85" i="1"/>
  <c r="R85" i="1"/>
  <c r="N13" i="1"/>
  <c r="N14" i="1"/>
  <c r="G15" i="1"/>
  <c r="F15" i="1"/>
  <c r="N15" i="1"/>
  <c r="N16" i="1"/>
  <c r="G17" i="1"/>
  <c r="F17" i="1"/>
  <c r="N17" i="1"/>
  <c r="G18" i="1"/>
  <c r="F18" i="1"/>
  <c r="N18" i="1"/>
  <c r="G19" i="1"/>
  <c r="F19" i="1"/>
  <c r="N19" i="1"/>
  <c r="G20" i="1"/>
  <c r="F20" i="1"/>
  <c r="N20" i="1"/>
  <c r="D16" i="1"/>
  <c r="D17" i="1"/>
  <c r="G18" i="5"/>
  <c r="G19" i="5"/>
  <c r="R27" i="1"/>
  <c r="S27" i="1"/>
  <c r="R28" i="1"/>
  <c r="S28" i="1"/>
  <c r="R29" i="1"/>
  <c r="S29" i="1"/>
  <c r="R30" i="1"/>
  <c r="S30" i="1"/>
  <c r="R31" i="1"/>
  <c r="S31" i="1"/>
  <c r="R32" i="1"/>
  <c r="S32" i="1"/>
  <c r="R33" i="1"/>
  <c r="S33" i="1"/>
  <c r="R34" i="1"/>
  <c r="S34" i="1"/>
  <c r="R35" i="1"/>
  <c r="S35" i="1"/>
  <c r="R36" i="1"/>
  <c r="S36" i="1"/>
  <c r="R37" i="1"/>
  <c r="S37" i="1"/>
  <c r="R38" i="1"/>
  <c r="S38" i="1"/>
  <c r="R39" i="1"/>
  <c r="S39" i="1"/>
  <c r="R40" i="1"/>
  <c r="S40" i="1"/>
  <c r="R41" i="1"/>
  <c r="S41" i="1"/>
  <c r="R42" i="1"/>
  <c r="S42" i="1"/>
  <c r="R43" i="1"/>
  <c r="S43" i="1"/>
  <c r="R44" i="1"/>
  <c r="S44" i="1"/>
  <c r="R45" i="1"/>
  <c r="S45" i="1"/>
  <c r="R46" i="1"/>
  <c r="S46" i="1"/>
  <c r="R47" i="1"/>
  <c r="S47" i="1"/>
  <c r="R48" i="1"/>
  <c r="S48" i="1"/>
  <c r="R49" i="1"/>
  <c r="S49" i="1"/>
  <c r="R50" i="1"/>
  <c r="S50" i="1"/>
  <c r="R51" i="1"/>
  <c r="S51" i="1"/>
  <c r="R52" i="1"/>
  <c r="S52" i="1"/>
  <c r="R53" i="1"/>
  <c r="S53" i="1"/>
  <c r="R54" i="1"/>
  <c r="S54" i="1"/>
  <c r="R55" i="1"/>
  <c r="S55" i="1"/>
  <c r="R56" i="1"/>
  <c r="S56" i="1"/>
  <c r="R57" i="1"/>
  <c r="S57" i="1"/>
  <c r="R58" i="1"/>
  <c r="S58" i="1"/>
  <c r="R59" i="1"/>
  <c r="S59" i="1"/>
  <c r="R60" i="1"/>
  <c r="S60" i="1"/>
  <c r="R61" i="1"/>
  <c r="S61" i="1"/>
  <c r="R62" i="1"/>
  <c r="S62" i="1"/>
  <c r="R63" i="1"/>
  <c r="S63" i="1"/>
  <c r="R64" i="1"/>
  <c r="S64" i="1"/>
  <c r="R65" i="1"/>
  <c r="S65" i="1"/>
  <c r="R66" i="1"/>
  <c r="S66" i="1"/>
  <c r="R67" i="1"/>
  <c r="S67" i="1"/>
  <c r="R68" i="1"/>
  <c r="S68" i="1"/>
  <c r="R69" i="1"/>
  <c r="S69" i="1"/>
  <c r="R70" i="1"/>
  <c r="S70" i="1"/>
  <c r="R71" i="1"/>
  <c r="S71" i="1"/>
  <c r="R72" i="1"/>
  <c r="S72" i="1"/>
  <c r="R73" i="1"/>
  <c r="S73" i="1"/>
  <c r="R74" i="1"/>
  <c r="S74" i="1"/>
  <c r="R75" i="1"/>
  <c r="S75" i="1"/>
  <c r="R77" i="1"/>
  <c r="S77" i="1"/>
  <c r="R78" i="1"/>
  <c r="S78" i="1"/>
  <c r="R79" i="1"/>
  <c r="S79" i="1"/>
  <c r="R80" i="1"/>
  <c r="S80" i="1"/>
  <c r="R81" i="1"/>
  <c r="S81" i="1"/>
  <c r="R82" i="1"/>
  <c r="S82" i="1"/>
  <c r="R83" i="1"/>
  <c r="S83" i="1"/>
  <c r="R84" i="1"/>
  <c r="S84" i="1"/>
  <c r="W23" i="1"/>
  <c r="D14" i="1"/>
  <c r="V15" i="1"/>
  <c r="V16" i="1"/>
  <c r="V17" i="1"/>
  <c r="V18" i="1"/>
  <c r="S12" i="1"/>
  <c r="S13" i="1"/>
  <c r="S14" i="1"/>
  <c r="S15" i="1"/>
  <c r="S16" i="1"/>
  <c r="S17" i="1"/>
  <c r="S18" i="1"/>
  <c r="S11" i="1"/>
  <c r="G37" i="5"/>
  <c r="A4" i="5" a="1"/>
  <c r="A4" i="5"/>
  <c r="F6" i="7"/>
  <c r="G35" i="5"/>
  <c r="G36" i="5"/>
  <c r="G38" i="5"/>
  <c r="G39" i="5"/>
  <c r="G10" i="5"/>
  <c r="G3" i="5"/>
  <c r="G4" i="5"/>
  <c r="P3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A355" i="5"/>
  <c r="A356" i="5"/>
  <c r="A357" i="5"/>
  <c r="A358" i="5"/>
  <c r="A359" i="5"/>
  <c r="A360" i="5"/>
  <c r="A361" i="5"/>
  <c r="A362" i="5"/>
  <c r="A363" i="5"/>
  <c r="A364" i="5"/>
  <c r="A365" i="5"/>
  <c r="A366" i="5"/>
  <c r="A367" i="5"/>
  <c r="A368" i="5"/>
  <c r="A369" i="5"/>
  <c r="A370" i="5"/>
  <c r="A371" i="5"/>
  <c r="A372" i="5"/>
  <c r="A373" i="5"/>
  <c r="A374" i="5"/>
  <c r="A375" i="5"/>
  <c r="A376" i="5"/>
  <c r="A377" i="5"/>
  <c r="A378" i="5"/>
  <c r="A379" i="5"/>
  <c r="A380" i="5"/>
  <c r="A381" i="5"/>
  <c r="A382" i="5"/>
  <c r="A383" i="5"/>
  <c r="A384" i="5"/>
  <c r="A385" i="5"/>
  <c r="A386" i="5"/>
  <c r="A387" i="5"/>
  <c r="A388" i="5"/>
  <c r="A389" i="5"/>
  <c r="A390" i="5"/>
  <c r="A391" i="5"/>
  <c r="A392" i="5"/>
  <c r="A393" i="5"/>
  <c r="A394" i="5"/>
  <c r="A395" i="5"/>
  <c r="A396" i="5"/>
  <c r="A397" i="5"/>
  <c r="A398" i="5"/>
  <c r="A399" i="5"/>
  <c r="A400" i="5"/>
  <c r="A401" i="5"/>
  <c r="A402" i="5"/>
  <c r="A403" i="5"/>
  <c r="A404" i="5"/>
  <c r="A405" i="5"/>
  <c r="A406" i="5"/>
  <c r="A407" i="5"/>
  <c r="A408" i="5"/>
  <c r="A409" i="5"/>
  <c r="A410" i="5"/>
  <c r="A411" i="5"/>
  <c r="A412" i="5"/>
  <c r="A413" i="5"/>
  <c r="A414" i="5"/>
  <c r="A415" i="5"/>
  <c r="A416" i="5"/>
  <c r="A417" i="5"/>
  <c r="A418" i="5"/>
  <c r="A419" i="5"/>
  <c r="A420" i="5"/>
  <c r="A421" i="5"/>
  <c r="A422" i="5"/>
  <c r="A423" i="5"/>
  <c r="A424" i="5"/>
  <c r="A425" i="5"/>
  <c r="A426" i="5"/>
  <c r="A427" i="5"/>
  <c r="A428" i="5"/>
  <c r="A429" i="5"/>
  <c r="A430" i="5"/>
  <c r="A431" i="5"/>
  <c r="A432" i="5"/>
  <c r="A433" i="5"/>
  <c r="A434" i="5"/>
  <c r="A435" i="5"/>
  <c r="A436" i="5"/>
  <c r="A437" i="5"/>
  <c r="A438" i="5"/>
  <c r="A439" i="5"/>
  <c r="A440" i="5"/>
  <c r="A441" i="5"/>
  <c r="A442" i="5"/>
  <c r="A443" i="5"/>
  <c r="A444" i="5"/>
  <c r="A445" i="5"/>
  <c r="A446" i="5"/>
  <c r="A447" i="5"/>
  <c r="A448" i="5"/>
  <c r="A449" i="5"/>
  <c r="A450" i="5"/>
  <c r="A451" i="5"/>
  <c r="A452" i="5"/>
  <c r="A453" i="5"/>
  <c r="A454" i="5"/>
  <c r="A455" i="5"/>
  <c r="A456" i="5"/>
  <c r="A457" i="5"/>
  <c r="A458" i="5"/>
  <c r="A459" i="5"/>
  <c r="A460" i="5"/>
  <c r="A461" i="5"/>
  <c r="A462" i="5"/>
  <c r="A463" i="5"/>
  <c r="A464" i="5"/>
  <c r="A465" i="5"/>
  <c r="A466" i="5"/>
  <c r="A467" i="5"/>
  <c r="A468" i="5"/>
  <c r="A469" i="5"/>
  <c r="A470" i="5"/>
  <c r="A471" i="5"/>
  <c r="A472" i="5"/>
  <c r="A473" i="5"/>
  <c r="A474" i="5"/>
  <c r="A475" i="5"/>
  <c r="A476" i="5"/>
  <c r="A477" i="5"/>
  <c r="A478" i="5"/>
  <c r="A479" i="5"/>
  <c r="A480" i="5"/>
  <c r="A481" i="5"/>
  <c r="A482" i="5"/>
  <c r="A483" i="5"/>
  <c r="A484" i="5"/>
  <c r="A485" i="5"/>
  <c r="A486" i="5"/>
  <c r="A487" i="5"/>
  <c r="A488" i="5"/>
  <c r="A489" i="5"/>
  <c r="A490" i="5"/>
  <c r="A491" i="5"/>
  <c r="A492" i="5"/>
  <c r="A493" i="5"/>
  <c r="A494" i="5"/>
  <c r="A495" i="5"/>
  <c r="A496" i="5"/>
  <c r="A497" i="5"/>
  <c r="A498" i="5"/>
  <c r="A499" i="5"/>
  <c r="Z3" i="5"/>
  <c r="AB3" i="5"/>
  <c r="AD3" i="5"/>
  <c r="AF3" i="5"/>
  <c r="AH3" i="5"/>
  <c r="R3" i="5"/>
  <c r="T3" i="5"/>
  <c r="H3" i="5"/>
  <c r="E11" i="5"/>
  <c r="E21" i="5"/>
  <c r="E26" i="5"/>
  <c r="E32" i="5"/>
  <c r="E35" i="5"/>
  <c r="F3" i="5"/>
  <c r="D3" i="5"/>
  <c r="V3" i="5"/>
  <c r="E4" i="5"/>
  <c r="E5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9" i="5"/>
  <c r="H70" i="5"/>
  <c r="H71" i="5"/>
  <c r="H72" i="5"/>
  <c r="H73" i="5"/>
  <c r="H74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F35" i="5"/>
  <c r="H35" i="5"/>
  <c r="E36" i="5"/>
  <c r="F36" i="5"/>
  <c r="H36" i="5"/>
  <c r="E37" i="5"/>
  <c r="F37" i="5"/>
  <c r="H37" i="5"/>
  <c r="E38" i="5"/>
  <c r="F38" i="5"/>
  <c r="H38" i="5"/>
  <c r="E39" i="5"/>
  <c r="F39" i="5"/>
  <c r="H39" i="5"/>
  <c r="E40" i="5"/>
  <c r="F40" i="5"/>
  <c r="G40" i="5"/>
  <c r="H40" i="5"/>
  <c r="E41" i="5"/>
  <c r="F41" i="5"/>
  <c r="G41" i="5"/>
  <c r="H41" i="5"/>
  <c r="E42" i="5"/>
  <c r="F42" i="5"/>
  <c r="G42" i="5"/>
  <c r="H42" i="5"/>
  <c r="E43" i="5"/>
  <c r="F43" i="5"/>
  <c r="G43" i="5"/>
  <c r="H43" i="5"/>
  <c r="F5" i="5"/>
  <c r="G5" i="5"/>
  <c r="H5" i="5"/>
  <c r="E6" i="5"/>
  <c r="F6" i="5"/>
  <c r="G6" i="5"/>
  <c r="H6" i="5"/>
  <c r="E7" i="5"/>
  <c r="F7" i="5"/>
  <c r="G7" i="5"/>
  <c r="H7" i="5"/>
  <c r="E8" i="5"/>
  <c r="F8" i="5"/>
  <c r="G8" i="5"/>
  <c r="H8" i="5"/>
  <c r="E9" i="5"/>
  <c r="F9" i="5"/>
  <c r="G9" i="5"/>
  <c r="H9" i="5"/>
  <c r="E10" i="5"/>
  <c r="F10" i="5"/>
  <c r="H10" i="5"/>
  <c r="F11" i="5"/>
  <c r="G11" i="5"/>
  <c r="H11" i="5"/>
  <c r="E12" i="5"/>
  <c r="F12" i="5"/>
  <c r="G12" i="5"/>
  <c r="H12" i="5"/>
  <c r="E13" i="5"/>
  <c r="F13" i="5"/>
  <c r="G13" i="5"/>
  <c r="H13" i="5"/>
  <c r="E14" i="5"/>
  <c r="F14" i="5"/>
  <c r="G14" i="5"/>
  <c r="H14" i="5"/>
  <c r="E15" i="5"/>
  <c r="F15" i="5"/>
  <c r="G15" i="5"/>
  <c r="H15" i="5"/>
  <c r="E16" i="5"/>
  <c r="F16" i="5"/>
  <c r="G16" i="5"/>
  <c r="H16" i="5"/>
  <c r="E17" i="5"/>
  <c r="F17" i="5"/>
  <c r="G17" i="5"/>
  <c r="H17" i="5"/>
  <c r="E18" i="5"/>
  <c r="F18" i="5"/>
  <c r="H18" i="5"/>
  <c r="E19" i="5"/>
  <c r="F19" i="5"/>
  <c r="H19" i="5"/>
  <c r="E20" i="5"/>
  <c r="F20" i="5"/>
  <c r="G20" i="5"/>
  <c r="H20" i="5"/>
  <c r="F21" i="5"/>
  <c r="G21" i="5"/>
  <c r="H21" i="5"/>
  <c r="E22" i="5"/>
  <c r="F22" i="5"/>
  <c r="G22" i="5"/>
  <c r="H22" i="5"/>
  <c r="E23" i="5"/>
  <c r="F23" i="5"/>
  <c r="G23" i="5"/>
  <c r="H23" i="5"/>
  <c r="E24" i="5"/>
  <c r="F24" i="5"/>
  <c r="G24" i="5"/>
  <c r="H24" i="5"/>
  <c r="E25" i="5"/>
  <c r="F25" i="5"/>
  <c r="G25" i="5"/>
  <c r="H25" i="5"/>
  <c r="F26" i="5"/>
  <c r="G26" i="5"/>
  <c r="H26" i="5"/>
  <c r="E27" i="5"/>
  <c r="F27" i="5"/>
  <c r="G27" i="5"/>
  <c r="H27" i="5"/>
  <c r="E28" i="5"/>
  <c r="F28" i="5"/>
  <c r="G28" i="5"/>
  <c r="H28" i="5"/>
  <c r="E29" i="5"/>
  <c r="F29" i="5"/>
  <c r="G29" i="5"/>
  <c r="H29" i="5"/>
  <c r="E30" i="5"/>
  <c r="F30" i="5"/>
  <c r="G30" i="5"/>
  <c r="H30" i="5"/>
  <c r="E31" i="5"/>
  <c r="F31" i="5"/>
  <c r="G31" i="5"/>
  <c r="H31" i="5"/>
  <c r="F32" i="5"/>
  <c r="G32" i="5"/>
  <c r="H32" i="5"/>
  <c r="E33" i="5"/>
  <c r="F33" i="5"/>
  <c r="G33" i="5"/>
  <c r="H33" i="5"/>
  <c r="E34" i="5"/>
  <c r="F34" i="5"/>
  <c r="G34" i="5"/>
  <c r="H34" i="5"/>
  <c r="F4" i="5"/>
  <c r="H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4" i="5"/>
  <c r="C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4" i="5"/>
  <c r="B3" i="5"/>
  <c r="C3" i="5"/>
  <c r="E3" i="5"/>
  <c r="A3" i="5"/>
  <c r="R25" i="1"/>
  <c r="S26" i="1"/>
  <c r="S25" i="1"/>
  <c r="U25" i="1"/>
  <c r="D20" i="1"/>
  <c r="D15" i="1"/>
  <c r="D13" i="1"/>
  <c r="J4" i="5" a="1"/>
  <c r="J4" i="5"/>
  <c r="L4" i="5" a="1"/>
  <c r="L4" i="5"/>
  <c r="N4" i="5" a="1"/>
  <c r="N4" i="5"/>
  <c r="K4" i="5" a="1"/>
  <c r="K4" i="5"/>
  <c r="I4" i="5" a="1"/>
  <c r="I4" i="5"/>
  <c r="O27" i="1" a="1"/>
  <c r="O27" i="1"/>
  <c r="E5" i="9" a="1"/>
  <c r="E5" i="9"/>
  <c r="J5" i="5" a="1"/>
  <c r="J5" i="5"/>
  <c r="O4" i="5" a="1"/>
  <c r="O4" i="5"/>
  <c r="O28" i="1" a="1"/>
  <c r="O28" i="1"/>
  <c r="O29" i="1" a="1"/>
  <c r="O29" i="1"/>
  <c r="O30" i="1" a="1"/>
  <c r="O30" i="1"/>
  <c r="O31" i="1" a="1"/>
  <c r="O31" i="1"/>
  <c r="O32" i="1" a="1"/>
  <c r="O32" i="1"/>
  <c r="O33" i="1" a="1"/>
  <c r="O33" i="1"/>
  <c r="O34" i="1" a="1"/>
  <c r="O34" i="1"/>
  <c r="O35" i="1" a="1"/>
  <c r="O35" i="1"/>
  <c r="O36" i="1" a="1"/>
  <c r="O36" i="1"/>
  <c r="O37" i="1" a="1"/>
  <c r="O37" i="1"/>
  <c r="O38" i="1" a="1"/>
  <c r="O38" i="1"/>
  <c r="O39" i="1" a="1"/>
  <c r="O39" i="1"/>
  <c r="I5" i="5" a="1"/>
  <c r="I5" i="5"/>
  <c r="I6" i="5" a="1"/>
  <c r="I6" i="5"/>
  <c r="I7" i="5" a="1"/>
  <c r="I7" i="5"/>
  <c r="I8" i="5" a="1"/>
  <c r="I8" i="5"/>
  <c r="I9" i="5" a="1"/>
  <c r="I9" i="5"/>
  <c r="I10" i="5" a="1"/>
  <c r="I10" i="5"/>
  <c r="I11" i="5" a="1"/>
  <c r="I11" i="5"/>
  <c r="I12" i="5" a="1"/>
  <c r="I12" i="5"/>
  <c r="I13" i="5" a="1"/>
  <c r="I13" i="5"/>
  <c r="I14" i="5" a="1"/>
  <c r="I14" i="5"/>
  <c r="I15" i="5" a="1"/>
  <c r="I15" i="5"/>
  <c r="I16" i="5" a="1"/>
  <c r="I16" i="5"/>
  <c r="I17" i="5" a="1"/>
  <c r="I17" i="5"/>
  <c r="I18" i="5" a="1"/>
  <c r="I18" i="5"/>
  <c r="I19" i="5" a="1"/>
  <c r="I19" i="5"/>
  <c r="I20" i="5" a="1"/>
  <c r="I20" i="5"/>
  <c r="I21" i="5" a="1"/>
  <c r="I21" i="5"/>
  <c r="I22" i="5" a="1"/>
  <c r="I22" i="5"/>
  <c r="I23" i="5" a="1"/>
  <c r="I23" i="5"/>
  <c r="I24" i="5" a="1"/>
  <c r="I24" i="5"/>
  <c r="I25" i="5" a="1"/>
  <c r="I25" i="5"/>
  <c r="I26" i="5" a="1"/>
  <c r="I26" i="5"/>
  <c r="I27" i="5" a="1"/>
  <c r="I27" i="5"/>
  <c r="I28" i="5" a="1"/>
  <c r="I28" i="5"/>
  <c r="I29" i="5" a="1"/>
  <c r="I29" i="5"/>
  <c r="I30" i="5" a="1"/>
  <c r="I30" i="5"/>
  <c r="I31" i="5" a="1"/>
  <c r="I31" i="5"/>
  <c r="I32" i="5" a="1"/>
  <c r="I32" i="5"/>
  <c r="I33" i="5" a="1"/>
  <c r="I33" i="5"/>
  <c r="I34" i="5" a="1"/>
  <c r="I34" i="5"/>
  <c r="I35" i="5" a="1"/>
  <c r="I35" i="5"/>
  <c r="I36" i="5" a="1"/>
  <c r="I36" i="5"/>
  <c r="I37" i="5" a="1"/>
  <c r="I37" i="5"/>
  <c r="I38" i="5" a="1"/>
  <c r="I38" i="5"/>
  <c r="I39" i="5" a="1"/>
  <c r="I39" i="5"/>
  <c r="I40" i="5" a="1"/>
  <c r="I40" i="5"/>
  <c r="I41" i="5" a="1"/>
  <c r="I41" i="5"/>
  <c r="I42" i="5" a="1"/>
  <c r="I42" i="5"/>
  <c r="I43" i="5" a="1"/>
  <c r="I43" i="5"/>
  <c r="I44" i="5" a="1"/>
  <c r="I44" i="5"/>
  <c r="I45" i="5" a="1"/>
  <c r="I45" i="5"/>
  <c r="I46" i="5" a="1"/>
  <c r="I46" i="5"/>
  <c r="I47" i="5" a="1"/>
  <c r="I47" i="5"/>
  <c r="I48" i="5" a="1"/>
  <c r="I48" i="5"/>
  <c r="I49" i="5" a="1"/>
  <c r="I49" i="5"/>
  <c r="I50" i="5" a="1"/>
  <c r="I50" i="5"/>
  <c r="I51" i="5" a="1"/>
  <c r="I51" i="5"/>
  <c r="I52" i="5" a="1"/>
  <c r="I52" i="5"/>
  <c r="I53" i="5" a="1"/>
  <c r="I53" i="5"/>
  <c r="I54" i="5" a="1"/>
  <c r="I54" i="5"/>
  <c r="I55" i="5" a="1"/>
  <c r="I55" i="5"/>
  <c r="I56" i="5" a="1"/>
  <c r="I56" i="5"/>
  <c r="I57" i="5" a="1"/>
  <c r="I57" i="5"/>
  <c r="I58" i="5" a="1"/>
  <c r="I58" i="5"/>
  <c r="I59" i="5" a="1"/>
  <c r="I59" i="5"/>
  <c r="I60" i="5" a="1"/>
  <c r="I60" i="5"/>
  <c r="I61" i="5" a="1"/>
  <c r="I61" i="5"/>
  <c r="I62" i="5" a="1"/>
  <c r="I62" i="5"/>
  <c r="I63" i="5" a="1"/>
  <c r="I63" i="5"/>
  <c r="I64" i="5" a="1"/>
  <c r="I64" i="5"/>
  <c r="I65" i="5" a="1"/>
  <c r="I65" i="5"/>
  <c r="I66" i="5" a="1"/>
  <c r="I66" i="5"/>
  <c r="I67" i="5" a="1"/>
  <c r="I67" i="5"/>
  <c r="I68" i="5" a="1"/>
  <c r="I68" i="5"/>
  <c r="I69" i="5" a="1"/>
  <c r="I69" i="5"/>
  <c r="I70" i="5" a="1"/>
  <c r="I70" i="5"/>
  <c r="I71" i="5" a="1"/>
  <c r="I71" i="5"/>
  <c r="I72" i="5" a="1"/>
  <c r="I72" i="5"/>
  <c r="I73" i="5" a="1"/>
  <c r="I73" i="5"/>
  <c r="I74" i="5" a="1"/>
  <c r="I74" i="5"/>
  <c r="I75" i="5" a="1"/>
  <c r="I75" i="5"/>
  <c r="I76" i="5" a="1"/>
  <c r="I76" i="5"/>
  <c r="I77" i="5" a="1"/>
  <c r="I77" i="5"/>
  <c r="I78" i="5" a="1"/>
  <c r="I78" i="5"/>
  <c r="I79" i="5" a="1"/>
  <c r="I79" i="5"/>
  <c r="I80" i="5" a="1"/>
  <c r="I80" i="5"/>
  <c r="I81" i="5" a="1"/>
  <c r="I81" i="5"/>
  <c r="I82" i="5" a="1"/>
  <c r="I82" i="5"/>
  <c r="I83" i="5" a="1"/>
  <c r="I83" i="5"/>
  <c r="I84" i="5" a="1"/>
  <c r="I84" i="5"/>
  <c r="I85" i="5" a="1"/>
  <c r="I85" i="5"/>
  <c r="I86" i="5" a="1"/>
  <c r="I86" i="5"/>
  <c r="I87" i="5" a="1"/>
  <c r="I87" i="5"/>
  <c r="I88" i="5" a="1"/>
  <c r="I88" i="5"/>
  <c r="I89" i="5" a="1"/>
  <c r="I89" i="5"/>
  <c r="I90" i="5" a="1"/>
  <c r="I90" i="5"/>
  <c r="I91" i="5" a="1"/>
  <c r="I91" i="5"/>
  <c r="I92" i="5" a="1"/>
  <c r="I92" i="5"/>
  <c r="I93" i="5" a="1"/>
  <c r="I93" i="5"/>
  <c r="I94" i="5" a="1"/>
  <c r="I94" i="5"/>
  <c r="I95" i="5" a="1"/>
  <c r="I95" i="5"/>
  <c r="I96" i="5" a="1"/>
  <c r="I96" i="5"/>
  <c r="I97" i="5" a="1"/>
  <c r="I97" i="5"/>
  <c r="I98" i="5" a="1"/>
  <c r="I98" i="5"/>
  <c r="I99" i="5" a="1"/>
  <c r="I99" i="5"/>
  <c r="I100" i="5" a="1"/>
  <c r="I100" i="5"/>
  <c r="I101" i="5" a="1"/>
  <c r="I101" i="5"/>
  <c r="I102" i="5" a="1"/>
  <c r="I102" i="5"/>
  <c r="I103" i="5" a="1"/>
  <c r="I103" i="5"/>
  <c r="I104" i="5" a="1"/>
  <c r="I104" i="5"/>
  <c r="I105" i="5" a="1"/>
  <c r="I105" i="5"/>
  <c r="I106" i="5" a="1"/>
  <c r="I106" i="5"/>
  <c r="I107" i="5" a="1"/>
  <c r="I107" i="5"/>
  <c r="I108" i="5" a="1"/>
  <c r="I108" i="5"/>
  <c r="I109" i="5" a="1"/>
  <c r="I109" i="5"/>
  <c r="I110" i="5" a="1"/>
  <c r="I110" i="5"/>
  <c r="I111" i="5" a="1"/>
  <c r="I111" i="5"/>
  <c r="I112" i="5" a="1"/>
  <c r="I112" i="5"/>
  <c r="I113" i="5" a="1"/>
  <c r="I113" i="5"/>
  <c r="I114" i="5" a="1"/>
  <c r="I114" i="5"/>
  <c r="I115" i="5" a="1"/>
  <c r="I115" i="5"/>
  <c r="I116" i="5" a="1"/>
  <c r="I116" i="5"/>
  <c r="I117" i="5" a="1"/>
  <c r="I117" i="5"/>
  <c r="I118" i="5" a="1"/>
  <c r="I118" i="5"/>
  <c r="I119" i="5" a="1"/>
  <c r="I119" i="5"/>
  <c r="I120" i="5" a="1"/>
  <c r="I120" i="5"/>
  <c r="I121" i="5" a="1"/>
  <c r="I121" i="5"/>
  <c r="I122" i="5" a="1"/>
  <c r="I122" i="5"/>
  <c r="I123" i="5" a="1"/>
  <c r="I123" i="5"/>
  <c r="I124" i="5" a="1"/>
  <c r="I124" i="5"/>
  <c r="I125" i="5" a="1"/>
  <c r="I125" i="5"/>
  <c r="I126" i="5" a="1"/>
  <c r="I126" i="5"/>
  <c r="I127" i="5" a="1"/>
  <c r="I127" i="5"/>
  <c r="I128" i="5" a="1"/>
  <c r="I128" i="5"/>
  <c r="I129" i="5" a="1"/>
  <c r="I129" i="5"/>
  <c r="I130" i="5" a="1"/>
  <c r="I130" i="5"/>
  <c r="I131" i="5" a="1"/>
  <c r="I131" i="5"/>
  <c r="I132" i="5" a="1"/>
  <c r="I132" i="5"/>
  <c r="I133" i="5" a="1"/>
  <c r="I133" i="5"/>
  <c r="I134" i="5" a="1"/>
  <c r="I134" i="5"/>
  <c r="I135" i="5" a="1"/>
  <c r="I135" i="5"/>
  <c r="I136" i="5" a="1"/>
  <c r="I136" i="5"/>
  <c r="I137" i="5" a="1"/>
  <c r="I137" i="5"/>
  <c r="I138" i="5" a="1"/>
  <c r="I138" i="5"/>
  <c r="I139" i="5" a="1"/>
  <c r="I139" i="5"/>
  <c r="I140" i="5" a="1"/>
  <c r="I140" i="5"/>
  <c r="I141" i="5" a="1"/>
  <c r="I141" i="5"/>
  <c r="I142" i="5" a="1"/>
  <c r="I142" i="5"/>
  <c r="I143" i="5" a="1"/>
  <c r="I143" i="5"/>
  <c r="I144" i="5" a="1"/>
  <c r="I144" i="5"/>
  <c r="I145" i="5" a="1"/>
  <c r="I145" i="5"/>
  <c r="I146" i="5" a="1"/>
  <c r="I146" i="5"/>
  <c r="I147" i="5" a="1"/>
  <c r="I147" i="5"/>
  <c r="I148" i="5" a="1"/>
  <c r="I148" i="5"/>
  <c r="I149" i="5" a="1"/>
  <c r="I149" i="5"/>
  <c r="I150" i="5" a="1"/>
  <c r="I150" i="5"/>
  <c r="I151" i="5" a="1"/>
  <c r="I151" i="5"/>
  <c r="I152" i="5" a="1"/>
  <c r="I152" i="5"/>
  <c r="I153" i="5" a="1"/>
  <c r="I153" i="5"/>
  <c r="I154" i="5" a="1"/>
  <c r="I154" i="5"/>
  <c r="I155" i="5" a="1"/>
  <c r="I155" i="5"/>
  <c r="I156" i="5" a="1"/>
  <c r="I156" i="5"/>
  <c r="I157" i="5" a="1"/>
  <c r="I157" i="5"/>
  <c r="I158" i="5" a="1"/>
  <c r="I158" i="5"/>
  <c r="I159" i="5" a="1"/>
  <c r="I159" i="5"/>
  <c r="I160" i="5" a="1"/>
  <c r="I160" i="5"/>
  <c r="I161" i="5" a="1"/>
  <c r="I161" i="5"/>
  <c r="I162" i="5" a="1"/>
  <c r="I162" i="5"/>
  <c r="I163" i="5" a="1"/>
  <c r="I163" i="5"/>
  <c r="I164" i="5" a="1"/>
  <c r="I164" i="5"/>
  <c r="I165" i="5" a="1"/>
  <c r="I165" i="5"/>
  <c r="I166" i="5" a="1"/>
  <c r="I166" i="5"/>
  <c r="I167" i="5" a="1"/>
  <c r="I167" i="5"/>
  <c r="I168" i="5" a="1"/>
  <c r="I168" i="5"/>
  <c r="I169" i="5" a="1"/>
  <c r="I169" i="5"/>
  <c r="I170" i="5" a="1"/>
  <c r="I170" i="5"/>
  <c r="I171" i="5" a="1"/>
  <c r="I171" i="5"/>
  <c r="I172" i="5" a="1"/>
  <c r="I172" i="5"/>
  <c r="I173" i="5" a="1"/>
  <c r="I173" i="5"/>
  <c r="I174" i="5" a="1"/>
  <c r="I174" i="5"/>
  <c r="I175" i="5" a="1"/>
  <c r="I175" i="5"/>
  <c r="I176" i="5" a="1"/>
  <c r="I176" i="5"/>
  <c r="I177" i="5" a="1"/>
  <c r="I177" i="5"/>
  <c r="I178" i="5" a="1"/>
  <c r="I178" i="5"/>
  <c r="I179" i="5" a="1"/>
  <c r="I179" i="5"/>
  <c r="I180" i="5" a="1"/>
  <c r="I180" i="5"/>
  <c r="I181" i="5" a="1"/>
  <c r="I181" i="5"/>
  <c r="I182" i="5" a="1"/>
  <c r="I182" i="5"/>
  <c r="I183" i="5" a="1"/>
  <c r="I183" i="5"/>
  <c r="I184" i="5" a="1"/>
  <c r="I184" i="5"/>
  <c r="I185" i="5" a="1"/>
  <c r="I185" i="5"/>
  <c r="I186" i="5" a="1"/>
  <c r="I186" i="5"/>
  <c r="I187" i="5" a="1"/>
  <c r="I187" i="5"/>
  <c r="I188" i="5" a="1"/>
  <c r="I188" i="5"/>
  <c r="I189" i="5" a="1"/>
  <c r="I189" i="5"/>
  <c r="I190" i="5" a="1"/>
  <c r="I190" i="5"/>
  <c r="I191" i="5" a="1"/>
  <c r="I191" i="5"/>
  <c r="I192" i="5" a="1"/>
  <c r="I192" i="5"/>
  <c r="I193" i="5" a="1"/>
  <c r="I193" i="5"/>
  <c r="I194" i="5" a="1"/>
  <c r="I194" i="5"/>
  <c r="I195" i="5" a="1"/>
  <c r="I195" i="5"/>
  <c r="I196" i="5" a="1"/>
  <c r="I196" i="5"/>
  <c r="I197" i="5" a="1"/>
  <c r="I197" i="5"/>
  <c r="I198" i="5" a="1"/>
  <c r="I198" i="5"/>
  <c r="I199" i="5" a="1"/>
  <c r="I199" i="5"/>
  <c r="I200" i="5" a="1"/>
  <c r="I200" i="5"/>
  <c r="I201" i="5" a="1"/>
  <c r="I201" i="5"/>
  <c r="I202" i="5" a="1"/>
  <c r="I202" i="5"/>
  <c r="I203" i="5" a="1"/>
  <c r="I203" i="5"/>
  <c r="I204" i="5" a="1"/>
  <c r="I204" i="5"/>
  <c r="I205" i="5" a="1"/>
  <c r="I205" i="5"/>
  <c r="I206" i="5" a="1"/>
  <c r="I206" i="5"/>
  <c r="I207" i="5" a="1"/>
  <c r="I207" i="5"/>
  <c r="I208" i="5" a="1"/>
  <c r="I208" i="5"/>
  <c r="I209" i="5" a="1"/>
  <c r="I209" i="5"/>
  <c r="I210" i="5" a="1"/>
  <c r="I210" i="5"/>
  <c r="I211" i="5" a="1"/>
  <c r="I211" i="5"/>
  <c r="I212" i="5" a="1"/>
  <c r="I212" i="5"/>
  <c r="I213" i="5" a="1"/>
  <c r="I213" i="5"/>
  <c r="I214" i="5" a="1"/>
  <c r="I214" i="5"/>
  <c r="I215" i="5" a="1"/>
  <c r="I215" i="5"/>
  <c r="I216" i="5" a="1"/>
  <c r="I216" i="5"/>
  <c r="I217" i="5" a="1"/>
  <c r="I217" i="5"/>
  <c r="I218" i="5" a="1"/>
  <c r="I218" i="5"/>
  <c r="I219" i="5" a="1"/>
  <c r="I219" i="5"/>
  <c r="I220" i="5" a="1"/>
  <c r="I220" i="5"/>
  <c r="I221" i="5" a="1"/>
  <c r="I221" i="5"/>
  <c r="I222" i="5" a="1"/>
  <c r="I222" i="5"/>
  <c r="I223" i="5" a="1"/>
  <c r="I223" i="5"/>
  <c r="I224" i="5" a="1"/>
  <c r="I224" i="5"/>
  <c r="I225" i="5" a="1"/>
  <c r="I225" i="5"/>
  <c r="I226" i="5" a="1"/>
  <c r="I226" i="5"/>
  <c r="I227" i="5" a="1"/>
  <c r="I227" i="5"/>
  <c r="I228" i="5" a="1"/>
  <c r="I228" i="5"/>
  <c r="I229" i="5" a="1"/>
  <c r="I229" i="5"/>
  <c r="I230" i="5" a="1"/>
  <c r="I230" i="5"/>
  <c r="I231" i="5" a="1"/>
  <c r="I231" i="5"/>
  <c r="I232" i="5" a="1"/>
  <c r="I232" i="5"/>
  <c r="I233" i="5" a="1"/>
  <c r="I233" i="5"/>
  <c r="I234" i="5" a="1"/>
  <c r="I234" i="5"/>
  <c r="I235" i="5" a="1"/>
  <c r="I235" i="5"/>
  <c r="I236" i="5" a="1"/>
  <c r="I236" i="5"/>
  <c r="I237" i="5" a="1"/>
  <c r="I237" i="5"/>
  <c r="I238" i="5" a="1"/>
  <c r="I238" i="5"/>
  <c r="I239" i="5" a="1"/>
  <c r="I239" i="5"/>
  <c r="I240" i="5" a="1"/>
  <c r="I240" i="5"/>
  <c r="I241" i="5" a="1"/>
  <c r="I241" i="5"/>
  <c r="I242" i="5" a="1"/>
  <c r="I242" i="5"/>
  <c r="I243" i="5" a="1"/>
  <c r="I243" i="5"/>
  <c r="I244" i="5" a="1"/>
  <c r="I244" i="5"/>
  <c r="I245" i="5" a="1"/>
  <c r="I245" i="5"/>
  <c r="I246" i="5" a="1"/>
  <c r="I246" i="5"/>
  <c r="I247" i="5" a="1"/>
  <c r="I247" i="5"/>
  <c r="I248" i="5" a="1"/>
  <c r="I248" i="5"/>
  <c r="I249" i="5" a="1"/>
  <c r="I249" i="5"/>
  <c r="I250" i="5" a="1"/>
  <c r="I250" i="5"/>
  <c r="I251" i="5" a="1"/>
  <c r="I251" i="5"/>
  <c r="I252" i="5" a="1"/>
  <c r="I252" i="5"/>
  <c r="I253" i="5" a="1"/>
  <c r="I253" i="5"/>
  <c r="I254" i="5" a="1"/>
  <c r="I254" i="5"/>
  <c r="I255" i="5" a="1"/>
  <c r="I255" i="5"/>
  <c r="I256" i="5" a="1"/>
  <c r="I256" i="5"/>
  <c r="I257" i="5" a="1"/>
  <c r="I257" i="5"/>
  <c r="I258" i="5" a="1"/>
  <c r="I258" i="5"/>
  <c r="I259" i="5" a="1"/>
  <c r="I259" i="5"/>
  <c r="I260" i="5" a="1"/>
  <c r="I260" i="5"/>
  <c r="I261" i="5" a="1"/>
  <c r="I261" i="5"/>
  <c r="I262" i="5" a="1"/>
  <c r="I262" i="5"/>
  <c r="I263" i="5" a="1"/>
  <c r="I263" i="5"/>
  <c r="I264" i="5" a="1"/>
  <c r="I264" i="5"/>
  <c r="I265" i="5" a="1"/>
  <c r="I265" i="5"/>
  <c r="I266" i="5" a="1"/>
  <c r="I266" i="5"/>
  <c r="I267" i="5" a="1"/>
  <c r="I267" i="5"/>
  <c r="I268" i="5" a="1"/>
  <c r="I268" i="5"/>
  <c r="I269" i="5" a="1"/>
  <c r="I269" i="5"/>
  <c r="I270" i="5" a="1"/>
  <c r="I270" i="5"/>
  <c r="I271" i="5" a="1"/>
  <c r="I271" i="5"/>
  <c r="I272" i="5" a="1"/>
  <c r="I272" i="5"/>
  <c r="I273" i="5" a="1"/>
  <c r="I273" i="5"/>
  <c r="I274" i="5" a="1"/>
  <c r="I274" i="5"/>
  <c r="I275" i="5" a="1"/>
  <c r="I275" i="5"/>
  <c r="I276" i="5" a="1"/>
  <c r="I276" i="5"/>
  <c r="I277" i="5" a="1"/>
  <c r="I277" i="5"/>
  <c r="I278" i="5" a="1"/>
  <c r="I278" i="5"/>
  <c r="I279" i="5" a="1"/>
  <c r="I279" i="5"/>
  <c r="I280" i="5" a="1"/>
  <c r="I280" i="5"/>
  <c r="I281" i="5" a="1"/>
  <c r="I281" i="5"/>
  <c r="I282" i="5" a="1"/>
  <c r="I282" i="5"/>
  <c r="I283" i="5" a="1"/>
  <c r="I283" i="5"/>
  <c r="I284" i="5" a="1"/>
  <c r="I284" i="5"/>
  <c r="I285" i="5" a="1"/>
  <c r="I285" i="5"/>
  <c r="I286" i="5" a="1"/>
  <c r="I286" i="5"/>
  <c r="I287" i="5" a="1"/>
  <c r="I287" i="5"/>
  <c r="I288" i="5" a="1"/>
  <c r="I288" i="5"/>
  <c r="I289" i="5" a="1"/>
  <c r="I289" i="5"/>
  <c r="I290" i="5" a="1"/>
  <c r="I290" i="5"/>
  <c r="I291" i="5" a="1"/>
  <c r="I291" i="5"/>
  <c r="I292" i="5" a="1"/>
  <c r="I292" i="5"/>
  <c r="I293" i="5" a="1"/>
  <c r="I293" i="5"/>
  <c r="I294" i="5" a="1"/>
  <c r="I294" i="5"/>
  <c r="I295" i="5" a="1"/>
  <c r="I295" i="5"/>
  <c r="I296" i="5" a="1"/>
  <c r="I296" i="5"/>
  <c r="I297" i="5" a="1"/>
  <c r="I297" i="5"/>
  <c r="I298" i="5" a="1"/>
  <c r="I298" i="5"/>
  <c r="I299" i="5" a="1"/>
  <c r="I299" i="5"/>
  <c r="I300" i="5" a="1"/>
  <c r="I300" i="5"/>
  <c r="I301" i="5" a="1"/>
  <c r="I301" i="5"/>
  <c r="I302" i="5" a="1"/>
  <c r="I302" i="5"/>
  <c r="I303" i="5" a="1"/>
  <c r="I303" i="5"/>
  <c r="I304" i="5" a="1"/>
  <c r="I304" i="5"/>
  <c r="I305" i="5" a="1"/>
  <c r="I305" i="5"/>
  <c r="I306" i="5" a="1"/>
  <c r="I306" i="5"/>
  <c r="I307" i="5" a="1"/>
  <c r="I307" i="5"/>
  <c r="I308" i="5" a="1"/>
  <c r="I308" i="5"/>
  <c r="I309" i="5" a="1"/>
  <c r="I309" i="5"/>
  <c r="I310" i="5" a="1"/>
  <c r="I310" i="5"/>
  <c r="I311" i="5" a="1"/>
  <c r="I311" i="5"/>
  <c r="I312" i="5" a="1"/>
  <c r="I312" i="5"/>
  <c r="I313" i="5" a="1"/>
  <c r="I313" i="5"/>
  <c r="I314" i="5" a="1"/>
  <c r="I314" i="5"/>
  <c r="I315" i="5" a="1"/>
  <c r="I315" i="5"/>
  <c r="I316" i="5" a="1"/>
  <c r="I316" i="5"/>
  <c r="I317" i="5" a="1"/>
  <c r="I317" i="5"/>
  <c r="I318" i="5" a="1"/>
  <c r="I318" i="5"/>
  <c r="I319" i="5" a="1"/>
  <c r="I319" i="5"/>
  <c r="I320" i="5" a="1"/>
  <c r="I320" i="5"/>
  <c r="I321" i="5" a="1"/>
  <c r="I321" i="5"/>
  <c r="I322" i="5" a="1"/>
  <c r="I322" i="5"/>
  <c r="I323" i="5" a="1"/>
  <c r="I323" i="5"/>
  <c r="I324" i="5" a="1"/>
  <c r="I324" i="5"/>
  <c r="I325" i="5" a="1"/>
  <c r="I325" i="5"/>
  <c r="I326" i="5" a="1"/>
  <c r="I326" i="5"/>
  <c r="I327" i="5" a="1"/>
  <c r="I327" i="5"/>
  <c r="I328" i="5" a="1"/>
  <c r="I328" i="5"/>
  <c r="I329" i="5" a="1"/>
  <c r="I329" i="5"/>
  <c r="I330" i="5" a="1"/>
  <c r="I330" i="5"/>
  <c r="I331" i="5" a="1"/>
  <c r="I331" i="5"/>
  <c r="I332" i="5" a="1"/>
  <c r="I332" i="5"/>
  <c r="I333" i="5" a="1"/>
  <c r="I333" i="5"/>
  <c r="I334" i="5" a="1"/>
  <c r="I334" i="5"/>
  <c r="I335" i="5" a="1"/>
  <c r="I335" i="5"/>
  <c r="I336" i="5" a="1"/>
  <c r="I336" i="5"/>
  <c r="I337" i="5" a="1"/>
  <c r="I337" i="5"/>
  <c r="I338" i="5" a="1"/>
  <c r="I338" i="5"/>
  <c r="I339" i="5" a="1"/>
  <c r="I339" i="5"/>
  <c r="I340" i="5" a="1"/>
  <c r="I340" i="5"/>
  <c r="I341" i="5" a="1"/>
  <c r="I341" i="5"/>
  <c r="I342" i="5" a="1"/>
  <c r="I342" i="5"/>
  <c r="I343" i="5" a="1"/>
  <c r="I343" i="5"/>
  <c r="I344" i="5" a="1"/>
  <c r="I344" i="5"/>
  <c r="I345" i="5" a="1"/>
  <c r="I345" i="5"/>
  <c r="I346" i="5" a="1"/>
  <c r="I346" i="5"/>
  <c r="I347" i="5" a="1"/>
  <c r="I347" i="5"/>
  <c r="I348" i="5" a="1"/>
  <c r="I348" i="5"/>
  <c r="I349" i="5" a="1"/>
  <c r="I349" i="5"/>
  <c r="I350" i="5" a="1"/>
  <c r="I350" i="5"/>
  <c r="I351" i="5" a="1"/>
  <c r="I351" i="5"/>
  <c r="I352" i="5" a="1"/>
  <c r="I352" i="5"/>
  <c r="I353" i="5" a="1"/>
  <c r="I353" i="5"/>
  <c r="I354" i="5" a="1"/>
  <c r="I354" i="5"/>
  <c r="I355" i="5" a="1"/>
  <c r="I355" i="5"/>
  <c r="I356" i="5" a="1"/>
  <c r="I356" i="5"/>
  <c r="I357" i="5" a="1"/>
  <c r="I357" i="5"/>
  <c r="I358" i="5" a="1"/>
  <c r="I358" i="5"/>
  <c r="I359" i="5" a="1"/>
  <c r="I359" i="5"/>
  <c r="I360" i="5" a="1"/>
  <c r="I360" i="5"/>
  <c r="I361" i="5" a="1"/>
  <c r="I361" i="5"/>
  <c r="I362" i="5" a="1"/>
  <c r="I362" i="5"/>
  <c r="I363" i="5" a="1"/>
  <c r="I363" i="5"/>
  <c r="I364" i="5" a="1"/>
  <c r="I364" i="5"/>
  <c r="I365" i="5" a="1"/>
  <c r="I365" i="5"/>
  <c r="I366" i="5" a="1"/>
  <c r="I366" i="5"/>
  <c r="I367" i="5" a="1"/>
  <c r="I367" i="5"/>
  <c r="I368" i="5" a="1"/>
  <c r="I368" i="5"/>
  <c r="I369" i="5" a="1"/>
  <c r="I369" i="5"/>
  <c r="I370" i="5" a="1"/>
  <c r="I370" i="5"/>
  <c r="I371" i="5" a="1"/>
  <c r="I371" i="5"/>
  <c r="I372" i="5" a="1"/>
  <c r="I372" i="5"/>
  <c r="I373" i="5" a="1"/>
  <c r="I373" i="5"/>
  <c r="I374" i="5" a="1"/>
  <c r="I374" i="5"/>
  <c r="I375" i="5" a="1"/>
  <c r="I375" i="5"/>
  <c r="I376" i="5" a="1"/>
  <c r="I376" i="5"/>
  <c r="I377" i="5" a="1"/>
  <c r="I377" i="5"/>
  <c r="I378" i="5" a="1"/>
  <c r="I378" i="5"/>
  <c r="I379" i="5" a="1"/>
  <c r="I379" i="5"/>
  <c r="I380" i="5" a="1"/>
  <c r="I380" i="5"/>
  <c r="I381" i="5" a="1"/>
  <c r="I381" i="5"/>
  <c r="I382" i="5" a="1"/>
  <c r="I382" i="5"/>
  <c r="I383" i="5" a="1"/>
  <c r="I383" i="5"/>
  <c r="I384" i="5" a="1"/>
  <c r="I384" i="5"/>
  <c r="I385" i="5" a="1"/>
  <c r="I385" i="5"/>
  <c r="I386" i="5" a="1"/>
  <c r="I386" i="5"/>
  <c r="I387" i="5" a="1"/>
  <c r="I387" i="5"/>
  <c r="I388" i="5" a="1"/>
  <c r="I388" i="5"/>
  <c r="I389" i="5" a="1"/>
  <c r="I389" i="5"/>
  <c r="I390" i="5" a="1"/>
  <c r="I390" i="5"/>
  <c r="I391" i="5" a="1"/>
  <c r="I391" i="5"/>
  <c r="I392" i="5" a="1"/>
  <c r="I392" i="5"/>
  <c r="I393" i="5" a="1"/>
  <c r="I393" i="5"/>
  <c r="I394" i="5" a="1"/>
  <c r="I394" i="5"/>
  <c r="I395" i="5" a="1"/>
  <c r="I395" i="5"/>
  <c r="I396" i="5" a="1"/>
  <c r="I396" i="5"/>
  <c r="I397" i="5" a="1"/>
  <c r="I397" i="5"/>
  <c r="I398" i="5" a="1"/>
  <c r="I398" i="5"/>
  <c r="I399" i="5" a="1"/>
  <c r="I399" i="5"/>
  <c r="I400" i="5" a="1"/>
  <c r="I400" i="5"/>
  <c r="I401" i="5" a="1"/>
  <c r="I401" i="5"/>
  <c r="I402" i="5" a="1"/>
  <c r="I402" i="5"/>
  <c r="I403" i="5" a="1"/>
  <c r="I403" i="5"/>
  <c r="I404" i="5" a="1"/>
  <c r="I404" i="5"/>
  <c r="I405" i="5" a="1"/>
  <c r="I405" i="5"/>
  <c r="I406" i="5" a="1"/>
  <c r="I406" i="5"/>
  <c r="I407" i="5" a="1"/>
  <c r="I407" i="5"/>
  <c r="I408" i="5" a="1"/>
  <c r="I408" i="5"/>
  <c r="I409" i="5" a="1"/>
  <c r="I409" i="5"/>
  <c r="I410" i="5" a="1"/>
  <c r="I410" i="5"/>
  <c r="I411" i="5" a="1"/>
  <c r="I411" i="5"/>
  <c r="I412" i="5" a="1"/>
  <c r="I412" i="5"/>
  <c r="I413" i="5" a="1"/>
  <c r="I413" i="5"/>
  <c r="I414" i="5" a="1"/>
  <c r="I414" i="5"/>
  <c r="I415" i="5" a="1"/>
  <c r="I415" i="5"/>
  <c r="I416" i="5" a="1"/>
  <c r="I416" i="5"/>
  <c r="I417" i="5" a="1"/>
  <c r="I417" i="5"/>
  <c r="I418" i="5" a="1"/>
  <c r="I418" i="5"/>
  <c r="I419" i="5" a="1"/>
  <c r="I419" i="5"/>
  <c r="I420" i="5" a="1"/>
  <c r="I420" i="5"/>
  <c r="I421" i="5" a="1"/>
  <c r="I421" i="5"/>
  <c r="I422" i="5" a="1"/>
  <c r="I422" i="5"/>
  <c r="I423" i="5" a="1"/>
  <c r="I423" i="5"/>
  <c r="I424" i="5" a="1"/>
  <c r="I424" i="5"/>
  <c r="I425" i="5" a="1"/>
  <c r="I425" i="5"/>
  <c r="I426" i="5" a="1"/>
  <c r="I426" i="5"/>
  <c r="I427" i="5" a="1"/>
  <c r="I427" i="5"/>
  <c r="I428" i="5" a="1"/>
  <c r="I428" i="5"/>
  <c r="I429" i="5" a="1"/>
  <c r="I429" i="5"/>
  <c r="I430" i="5" a="1"/>
  <c r="I430" i="5"/>
  <c r="I431" i="5" a="1"/>
  <c r="I431" i="5"/>
  <c r="I432" i="5" a="1"/>
  <c r="I432" i="5"/>
  <c r="I433" i="5" a="1"/>
  <c r="I433" i="5"/>
  <c r="I434" i="5" a="1"/>
  <c r="I434" i="5"/>
  <c r="I435" i="5" a="1"/>
  <c r="I435" i="5"/>
  <c r="I436" i="5" a="1"/>
  <c r="I436" i="5"/>
  <c r="I437" i="5" a="1"/>
  <c r="I437" i="5"/>
  <c r="I438" i="5" a="1"/>
  <c r="I438" i="5"/>
  <c r="I439" i="5" a="1"/>
  <c r="I439" i="5"/>
  <c r="I440" i="5" a="1"/>
  <c r="I440" i="5"/>
  <c r="I441" i="5" a="1"/>
  <c r="I441" i="5"/>
  <c r="I442" i="5" a="1"/>
  <c r="I442" i="5"/>
  <c r="I443" i="5" a="1"/>
  <c r="I443" i="5"/>
  <c r="I444" i="5" a="1"/>
  <c r="I444" i="5"/>
  <c r="I445" i="5" a="1"/>
  <c r="I445" i="5"/>
  <c r="I446" i="5" a="1"/>
  <c r="I446" i="5"/>
  <c r="I447" i="5" a="1"/>
  <c r="I447" i="5"/>
  <c r="I448" i="5" a="1"/>
  <c r="I448" i="5"/>
  <c r="I449" i="5" a="1"/>
  <c r="I449" i="5"/>
  <c r="I450" i="5" a="1"/>
  <c r="I450" i="5"/>
  <c r="I451" i="5" a="1"/>
  <c r="I451" i="5"/>
  <c r="I452" i="5" a="1"/>
  <c r="I452" i="5"/>
  <c r="I453" i="5" a="1"/>
  <c r="I453" i="5"/>
  <c r="I454" i="5" a="1"/>
  <c r="I454" i="5"/>
  <c r="I455" i="5" a="1"/>
  <c r="I455" i="5"/>
  <c r="I456" i="5" a="1"/>
  <c r="I456" i="5"/>
  <c r="I457" i="5" a="1"/>
  <c r="I457" i="5"/>
  <c r="I458" i="5" a="1"/>
  <c r="I458" i="5"/>
  <c r="I459" i="5" a="1"/>
  <c r="I459" i="5"/>
  <c r="I460" i="5" a="1"/>
  <c r="I460" i="5"/>
  <c r="I461" i="5" a="1"/>
  <c r="I461" i="5"/>
  <c r="I462" i="5" a="1"/>
  <c r="I462" i="5"/>
  <c r="I463" i="5" a="1"/>
  <c r="I463" i="5"/>
  <c r="I464" i="5" a="1"/>
  <c r="I464" i="5"/>
  <c r="I465" i="5" a="1"/>
  <c r="I465" i="5"/>
  <c r="I466" i="5" a="1"/>
  <c r="I466" i="5"/>
  <c r="I467" i="5" a="1"/>
  <c r="I467" i="5"/>
  <c r="I468" i="5" a="1"/>
  <c r="I468" i="5"/>
  <c r="I469" i="5" a="1"/>
  <c r="I469" i="5"/>
  <c r="I470" i="5" a="1"/>
  <c r="I470" i="5"/>
  <c r="I471" i="5" a="1"/>
  <c r="I471" i="5"/>
  <c r="I472" i="5" a="1"/>
  <c r="I472" i="5"/>
  <c r="I473" i="5" a="1"/>
  <c r="I473" i="5"/>
  <c r="I474" i="5" a="1"/>
  <c r="I474" i="5"/>
  <c r="I475" i="5" a="1"/>
  <c r="I475" i="5"/>
  <c r="I476" i="5" a="1"/>
  <c r="I476" i="5"/>
  <c r="I477" i="5" a="1"/>
  <c r="I477" i="5"/>
  <c r="I478" i="5" a="1"/>
  <c r="I478" i="5"/>
  <c r="I479" i="5" a="1"/>
  <c r="I479" i="5"/>
  <c r="I480" i="5" a="1"/>
  <c r="I480" i="5"/>
  <c r="I481" i="5" a="1"/>
  <c r="I481" i="5"/>
  <c r="I482" i="5" a="1"/>
  <c r="I482" i="5"/>
  <c r="I483" i="5" a="1"/>
  <c r="I483" i="5"/>
  <c r="I484" i="5" a="1"/>
  <c r="I484" i="5"/>
  <c r="I485" i="5" a="1"/>
  <c r="I485" i="5"/>
  <c r="I486" i="5" a="1"/>
  <c r="I486" i="5"/>
  <c r="I487" i="5" a="1"/>
  <c r="I487" i="5"/>
  <c r="I488" i="5" a="1"/>
  <c r="I488" i="5"/>
  <c r="I489" i="5" a="1"/>
  <c r="I489" i="5"/>
  <c r="I490" i="5" a="1"/>
  <c r="I490" i="5"/>
  <c r="I491" i="5" a="1"/>
  <c r="I491" i="5"/>
  <c r="I492" i="5" a="1"/>
  <c r="I492" i="5"/>
  <c r="I493" i="5" a="1"/>
  <c r="I493" i="5"/>
  <c r="I494" i="5" a="1"/>
  <c r="I494" i="5"/>
  <c r="I495" i="5" a="1"/>
  <c r="I495" i="5"/>
  <c r="I496" i="5" a="1"/>
  <c r="I496" i="5"/>
  <c r="I497" i="5" a="1"/>
  <c r="I497" i="5"/>
  <c r="I498" i="5" a="1"/>
  <c r="I498" i="5"/>
  <c r="I499" i="5" a="1"/>
  <c r="I499" i="5"/>
  <c r="J6" i="5" a="1"/>
  <c r="J6" i="5"/>
  <c r="N6" i="5" a="1"/>
  <c r="N6" i="5"/>
  <c r="J8" i="5" a="1"/>
  <c r="J8" i="5"/>
  <c r="N8" i="5" a="1"/>
  <c r="N8" i="5"/>
  <c r="J9" i="5" a="1"/>
  <c r="J9" i="5"/>
  <c r="N9" i="5" a="1"/>
  <c r="N9" i="5"/>
  <c r="J10" i="5" a="1"/>
  <c r="J10" i="5"/>
  <c r="N10" i="5" a="1"/>
  <c r="N10" i="5"/>
  <c r="J11" i="5" a="1"/>
  <c r="J11" i="5"/>
  <c r="N11" i="5" a="1"/>
  <c r="N11" i="5"/>
  <c r="J12" i="5" a="1"/>
  <c r="J12" i="5"/>
  <c r="N12" i="5" a="1"/>
  <c r="N12" i="5"/>
  <c r="J13" i="5" a="1"/>
  <c r="J13" i="5"/>
  <c r="N13" i="5" a="1"/>
  <c r="N13" i="5"/>
  <c r="J14" i="5" a="1"/>
  <c r="J14" i="5"/>
  <c r="N14" i="5" a="1"/>
  <c r="N14" i="5"/>
  <c r="J15" i="5" a="1"/>
  <c r="J15" i="5"/>
  <c r="N15" i="5" a="1"/>
  <c r="N15" i="5"/>
  <c r="J16" i="5" a="1"/>
  <c r="J16" i="5"/>
  <c r="N16" i="5" a="1"/>
  <c r="N16" i="5"/>
  <c r="J17" i="5" a="1"/>
  <c r="J17" i="5"/>
  <c r="N17" i="5" a="1"/>
  <c r="N17" i="5"/>
  <c r="J18" i="5" a="1"/>
  <c r="J18" i="5"/>
  <c r="N18" i="5" a="1"/>
  <c r="N18" i="5"/>
  <c r="J19" i="5" a="1"/>
  <c r="J19" i="5"/>
  <c r="N19" i="5" a="1"/>
  <c r="N19" i="5"/>
  <c r="J20" i="5" a="1"/>
  <c r="J20" i="5"/>
  <c r="N20" i="5" a="1"/>
  <c r="N20" i="5"/>
  <c r="J26" i="5" a="1"/>
  <c r="J26" i="5"/>
  <c r="N26" i="5" a="1"/>
  <c r="N26" i="5"/>
  <c r="J27" i="5" a="1"/>
  <c r="J27" i="5"/>
  <c r="N27" i="5" a="1"/>
  <c r="N27" i="5"/>
  <c r="J28" i="5" a="1"/>
  <c r="J28" i="5"/>
  <c r="N28" i="5" a="1"/>
  <c r="N28" i="5"/>
  <c r="J29" i="5" a="1"/>
  <c r="J29" i="5"/>
  <c r="N29" i="5" a="1"/>
  <c r="N29" i="5"/>
  <c r="J30" i="5" a="1"/>
  <c r="J30" i="5"/>
  <c r="N30" i="5" a="1"/>
  <c r="N30" i="5"/>
  <c r="J31" i="5" a="1"/>
  <c r="J31" i="5"/>
  <c r="N31" i="5" a="1"/>
  <c r="N31" i="5"/>
  <c r="J32" i="5" a="1"/>
  <c r="J32" i="5"/>
  <c r="N32" i="5" a="1"/>
  <c r="N32" i="5"/>
  <c r="J33" i="5" a="1"/>
  <c r="J33" i="5"/>
  <c r="N33" i="5" a="1"/>
  <c r="N33" i="5"/>
  <c r="J34" i="5" a="1"/>
  <c r="J34" i="5"/>
  <c r="N34" i="5" a="1"/>
  <c r="N34" i="5"/>
  <c r="J35" i="5" a="1"/>
  <c r="J35" i="5"/>
  <c r="N35" i="5" a="1"/>
  <c r="N35" i="5"/>
  <c r="J36" i="5" a="1"/>
  <c r="J36" i="5"/>
  <c r="N36" i="5" a="1"/>
  <c r="N36" i="5"/>
  <c r="J37" i="5" a="1"/>
  <c r="J37" i="5"/>
  <c r="N37" i="5" a="1"/>
  <c r="N37" i="5"/>
  <c r="J38" i="5" a="1"/>
  <c r="J38" i="5"/>
  <c r="N38" i="5" a="1"/>
  <c r="N38" i="5"/>
  <c r="J39" i="5" a="1"/>
  <c r="J39" i="5"/>
  <c r="N39" i="5" a="1"/>
  <c r="N39" i="5"/>
  <c r="J40" i="5" a="1"/>
  <c r="J40" i="5"/>
  <c r="N40" i="5" a="1"/>
  <c r="N40" i="5"/>
  <c r="J41" i="5" a="1"/>
  <c r="J41" i="5"/>
  <c r="N41" i="5" a="1"/>
  <c r="N41" i="5"/>
  <c r="J42" i="5" a="1"/>
  <c r="J42" i="5"/>
  <c r="N42" i="5" a="1"/>
  <c r="N42" i="5"/>
  <c r="J43" i="5" a="1"/>
  <c r="J43" i="5"/>
  <c r="N43" i="5" a="1"/>
  <c r="N43" i="5"/>
  <c r="J44" i="5" a="1"/>
  <c r="J44" i="5"/>
  <c r="N44" i="5" a="1"/>
  <c r="N44" i="5"/>
  <c r="J45" i="5" a="1"/>
  <c r="J45" i="5"/>
  <c r="N45" i="5" a="1"/>
  <c r="N45" i="5"/>
  <c r="J46" i="5" a="1"/>
  <c r="J46" i="5"/>
  <c r="N46" i="5" a="1"/>
  <c r="N46" i="5"/>
  <c r="J47" i="5" a="1"/>
  <c r="J47" i="5"/>
  <c r="N47" i="5" a="1"/>
  <c r="N47" i="5"/>
  <c r="J48" i="5" a="1"/>
  <c r="J48" i="5"/>
  <c r="N48" i="5" a="1"/>
  <c r="N48" i="5"/>
  <c r="J49" i="5" a="1"/>
  <c r="J49" i="5"/>
  <c r="N49" i="5" a="1"/>
  <c r="N49" i="5"/>
  <c r="J50" i="5" a="1"/>
  <c r="J50" i="5"/>
  <c r="N50" i="5" a="1"/>
  <c r="N50" i="5"/>
  <c r="J51" i="5" a="1"/>
  <c r="J51" i="5"/>
  <c r="N51" i="5" a="1"/>
  <c r="N51" i="5"/>
  <c r="J52" i="5" a="1"/>
  <c r="J52" i="5"/>
  <c r="N52" i="5" a="1"/>
  <c r="N52" i="5"/>
  <c r="J53" i="5" a="1"/>
  <c r="J53" i="5"/>
  <c r="N53" i="5" a="1"/>
  <c r="N53" i="5"/>
  <c r="J54" i="5" a="1"/>
  <c r="J54" i="5"/>
  <c r="N54" i="5" a="1"/>
  <c r="N54" i="5"/>
  <c r="J55" i="5" a="1"/>
  <c r="J55" i="5"/>
  <c r="N55" i="5" a="1"/>
  <c r="N55" i="5"/>
  <c r="J56" i="5" a="1"/>
  <c r="J56" i="5"/>
  <c r="N56" i="5" a="1"/>
  <c r="N56" i="5"/>
  <c r="J57" i="5" a="1"/>
  <c r="J57" i="5"/>
  <c r="N57" i="5" a="1"/>
  <c r="N57" i="5"/>
  <c r="J58" i="5" a="1"/>
  <c r="J58" i="5"/>
  <c r="N58" i="5" a="1"/>
  <c r="N58" i="5"/>
  <c r="J59" i="5" a="1"/>
  <c r="J59" i="5"/>
  <c r="N59" i="5" a="1"/>
  <c r="N59" i="5"/>
  <c r="J60" i="5" a="1"/>
  <c r="J60" i="5"/>
  <c r="N60" i="5" a="1"/>
  <c r="N60" i="5"/>
  <c r="J61" i="5" a="1"/>
  <c r="J61" i="5"/>
  <c r="N61" i="5" a="1"/>
  <c r="N61" i="5"/>
  <c r="J62" i="5" a="1"/>
  <c r="J62" i="5"/>
  <c r="N62" i="5" a="1"/>
  <c r="N62" i="5"/>
  <c r="J63" i="5" a="1"/>
  <c r="J63" i="5"/>
  <c r="N63" i="5" a="1"/>
  <c r="N63" i="5"/>
  <c r="J64" i="5" a="1"/>
  <c r="J64" i="5"/>
  <c r="N64" i="5" a="1"/>
  <c r="N64" i="5"/>
  <c r="J65" i="5" a="1"/>
  <c r="J65" i="5"/>
  <c r="N65" i="5" a="1"/>
  <c r="N65" i="5"/>
  <c r="J66" i="5" a="1"/>
  <c r="J66" i="5"/>
  <c r="N66" i="5" a="1"/>
  <c r="N66" i="5"/>
  <c r="J67" i="5" a="1"/>
  <c r="J67" i="5"/>
  <c r="N67" i="5" a="1"/>
  <c r="N67" i="5"/>
  <c r="J68" i="5" a="1"/>
  <c r="J68" i="5"/>
  <c r="N68" i="5" a="1"/>
  <c r="N68" i="5"/>
  <c r="J69" i="5" a="1"/>
  <c r="J69" i="5"/>
  <c r="N69" i="5" a="1"/>
  <c r="N69" i="5"/>
  <c r="J70" i="5" a="1"/>
  <c r="J70" i="5"/>
  <c r="N70" i="5" a="1"/>
  <c r="N70" i="5"/>
  <c r="J71" i="5" a="1"/>
  <c r="J71" i="5"/>
  <c r="N71" i="5" a="1"/>
  <c r="N71" i="5"/>
  <c r="J72" i="5" a="1"/>
  <c r="J72" i="5"/>
  <c r="N72" i="5" a="1"/>
  <c r="N72" i="5"/>
  <c r="J73" i="5" a="1"/>
  <c r="J73" i="5"/>
  <c r="N73" i="5" a="1"/>
  <c r="N73" i="5"/>
  <c r="J74" i="5" a="1"/>
  <c r="J74" i="5"/>
  <c r="N74" i="5" a="1"/>
  <c r="N74" i="5"/>
  <c r="J75" i="5" a="1"/>
  <c r="J75" i="5"/>
  <c r="N75" i="5" a="1"/>
  <c r="N75" i="5"/>
  <c r="J76" i="5" a="1"/>
  <c r="J76" i="5"/>
  <c r="N76" i="5" a="1"/>
  <c r="N76" i="5"/>
  <c r="J77" i="5" a="1"/>
  <c r="J77" i="5"/>
  <c r="N77" i="5" a="1"/>
  <c r="N77" i="5"/>
  <c r="J78" i="5" a="1"/>
  <c r="J78" i="5"/>
  <c r="N78" i="5" a="1"/>
  <c r="N78" i="5"/>
  <c r="J79" i="5" a="1"/>
  <c r="J79" i="5"/>
  <c r="N79" i="5" a="1"/>
  <c r="N79" i="5"/>
  <c r="J80" i="5" a="1"/>
  <c r="J80" i="5"/>
  <c r="N80" i="5" a="1"/>
  <c r="N80" i="5"/>
  <c r="J81" i="5" a="1"/>
  <c r="J81" i="5"/>
  <c r="N81" i="5" a="1"/>
  <c r="N81" i="5"/>
  <c r="J82" i="5" a="1"/>
  <c r="J82" i="5"/>
  <c r="N82" i="5" a="1"/>
  <c r="N82" i="5"/>
  <c r="J83" i="5" a="1"/>
  <c r="J83" i="5"/>
  <c r="N83" i="5" a="1"/>
  <c r="N83" i="5"/>
  <c r="J84" i="5" a="1"/>
  <c r="J84" i="5"/>
  <c r="N84" i="5" a="1"/>
  <c r="N84" i="5"/>
  <c r="J85" i="5" a="1"/>
  <c r="J85" i="5"/>
  <c r="N85" i="5" a="1"/>
  <c r="N85" i="5"/>
  <c r="J86" i="5" a="1"/>
  <c r="J86" i="5"/>
  <c r="N86" i="5" a="1"/>
  <c r="N86" i="5"/>
  <c r="J87" i="5" a="1"/>
  <c r="J87" i="5"/>
  <c r="N87" i="5" a="1"/>
  <c r="N87" i="5"/>
  <c r="J88" i="5" a="1"/>
  <c r="J88" i="5"/>
  <c r="N88" i="5" a="1"/>
  <c r="N88" i="5"/>
  <c r="J89" i="5" a="1"/>
  <c r="J89" i="5"/>
  <c r="N89" i="5" a="1"/>
  <c r="N89" i="5"/>
  <c r="J90" i="5" a="1"/>
  <c r="J90" i="5"/>
  <c r="N90" i="5" a="1"/>
  <c r="N90" i="5"/>
  <c r="J91" i="5" a="1"/>
  <c r="J91" i="5"/>
  <c r="N91" i="5" a="1"/>
  <c r="N91" i="5"/>
  <c r="J92" i="5" a="1"/>
  <c r="J92" i="5"/>
  <c r="N92" i="5" a="1"/>
  <c r="N92" i="5"/>
  <c r="J93" i="5" a="1"/>
  <c r="J93" i="5"/>
  <c r="N93" i="5" a="1"/>
  <c r="N93" i="5"/>
  <c r="J94" i="5" a="1"/>
  <c r="J94" i="5"/>
  <c r="N94" i="5" a="1"/>
  <c r="N94" i="5"/>
  <c r="J95" i="5" a="1"/>
  <c r="J95" i="5"/>
  <c r="N95" i="5" a="1"/>
  <c r="N95" i="5"/>
  <c r="J96" i="5" a="1"/>
  <c r="J96" i="5"/>
  <c r="N96" i="5" a="1"/>
  <c r="N96" i="5"/>
  <c r="J97" i="5" a="1"/>
  <c r="J97" i="5"/>
  <c r="N97" i="5" a="1"/>
  <c r="N97" i="5"/>
  <c r="J98" i="5" a="1"/>
  <c r="J98" i="5"/>
  <c r="N98" i="5" a="1"/>
  <c r="N98" i="5"/>
  <c r="J99" i="5" a="1"/>
  <c r="J99" i="5"/>
  <c r="N99" i="5" a="1"/>
  <c r="N99" i="5"/>
  <c r="J100" i="5" a="1"/>
  <c r="J100" i="5"/>
  <c r="N100" i="5" a="1"/>
  <c r="N100" i="5"/>
  <c r="J101" i="5" a="1"/>
  <c r="J101" i="5"/>
  <c r="N101" i="5" a="1"/>
  <c r="N101" i="5"/>
  <c r="J102" i="5" a="1"/>
  <c r="J102" i="5"/>
  <c r="N102" i="5" a="1"/>
  <c r="N102" i="5"/>
  <c r="J103" i="5" a="1"/>
  <c r="J103" i="5"/>
  <c r="N103" i="5" a="1"/>
  <c r="N103" i="5"/>
  <c r="J104" i="5" a="1"/>
  <c r="J104" i="5"/>
  <c r="N104" i="5" a="1"/>
  <c r="N104" i="5"/>
  <c r="J105" i="5" a="1"/>
  <c r="J105" i="5"/>
  <c r="N105" i="5" a="1"/>
  <c r="N105" i="5"/>
  <c r="J106" i="5" a="1"/>
  <c r="J106" i="5"/>
  <c r="N106" i="5" a="1"/>
  <c r="N106" i="5"/>
  <c r="J107" i="5" a="1"/>
  <c r="J107" i="5"/>
  <c r="N107" i="5" a="1"/>
  <c r="N107" i="5"/>
  <c r="J108" i="5" a="1"/>
  <c r="J108" i="5"/>
  <c r="N108" i="5" a="1"/>
  <c r="N108" i="5"/>
  <c r="J109" i="5" a="1"/>
  <c r="J109" i="5"/>
  <c r="N109" i="5" a="1"/>
  <c r="N109" i="5"/>
  <c r="J110" i="5" a="1"/>
  <c r="J110" i="5"/>
  <c r="N110" i="5" a="1"/>
  <c r="N110" i="5"/>
  <c r="J111" i="5" a="1"/>
  <c r="J111" i="5"/>
  <c r="N111" i="5" a="1"/>
  <c r="N111" i="5"/>
  <c r="J112" i="5" a="1"/>
  <c r="J112" i="5"/>
  <c r="N112" i="5" a="1"/>
  <c r="N112" i="5"/>
  <c r="J113" i="5" a="1"/>
  <c r="J113" i="5"/>
  <c r="N113" i="5" a="1"/>
  <c r="N113" i="5"/>
  <c r="J114" i="5" a="1"/>
  <c r="J114" i="5"/>
  <c r="N114" i="5" a="1"/>
  <c r="N114" i="5"/>
  <c r="J115" i="5" a="1"/>
  <c r="J115" i="5"/>
  <c r="N115" i="5" a="1"/>
  <c r="N115" i="5"/>
  <c r="J116" i="5" a="1"/>
  <c r="J116" i="5"/>
  <c r="N116" i="5" a="1"/>
  <c r="N116" i="5"/>
  <c r="J117" i="5" a="1"/>
  <c r="J117" i="5"/>
  <c r="N117" i="5" a="1"/>
  <c r="N117" i="5"/>
  <c r="J118" i="5" a="1"/>
  <c r="J118" i="5"/>
  <c r="N118" i="5" a="1"/>
  <c r="N118" i="5"/>
  <c r="J119" i="5" a="1"/>
  <c r="J119" i="5"/>
  <c r="N119" i="5" a="1"/>
  <c r="N119" i="5"/>
  <c r="J120" i="5" a="1"/>
  <c r="J120" i="5"/>
  <c r="N120" i="5" a="1"/>
  <c r="N120" i="5"/>
  <c r="J121" i="5" a="1"/>
  <c r="J121" i="5"/>
  <c r="N121" i="5" a="1"/>
  <c r="N121" i="5"/>
  <c r="J122" i="5" a="1"/>
  <c r="J122" i="5"/>
  <c r="N122" i="5" a="1"/>
  <c r="N122" i="5"/>
  <c r="J123" i="5" a="1"/>
  <c r="J123" i="5"/>
  <c r="N123" i="5" a="1"/>
  <c r="N123" i="5"/>
  <c r="J124" i="5" a="1"/>
  <c r="J124" i="5"/>
  <c r="N124" i="5" a="1"/>
  <c r="N124" i="5"/>
  <c r="J125" i="5" a="1"/>
  <c r="J125" i="5"/>
  <c r="N125" i="5" a="1"/>
  <c r="N125" i="5"/>
  <c r="J126" i="5" a="1"/>
  <c r="J126" i="5"/>
  <c r="N126" i="5" a="1"/>
  <c r="N126" i="5"/>
  <c r="J127" i="5" a="1"/>
  <c r="J127" i="5"/>
  <c r="N127" i="5" a="1"/>
  <c r="N127" i="5"/>
  <c r="J128" i="5" a="1"/>
  <c r="J128" i="5"/>
  <c r="N128" i="5" a="1"/>
  <c r="N128" i="5"/>
  <c r="J129" i="5" a="1"/>
  <c r="J129" i="5"/>
  <c r="N129" i="5" a="1"/>
  <c r="N129" i="5"/>
  <c r="J130" i="5" a="1"/>
  <c r="J130" i="5"/>
  <c r="N130" i="5" a="1"/>
  <c r="N130" i="5"/>
  <c r="J131" i="5" a="1"/>
  <c r="J131" i="5"/>
  <c r="N131" i="5" a="1"/>
  <c r="N131" i="5"/>
  <c r="J132" i="5" a="1"/>
  <c r="J132" i="5"/>
  <c r="N132" i="5" a="1"/>
  <c r="N132" i="5"/>
  <c r="J133" i="5" a="1"/>
  <c r="J133" i="5"/>
  <c r="N133" i="5" a="1"/>
  <c r="N133" i="5"/>
  <c r="J134" i="5" a="1"/>
  <c r="J134" i="5"/>
  <c r="N134" i="5" a="1"/>
  <c r="N134" i="5"/>
  <c r="J135" i="5" a="1"/>
  <c r="J135" i="5"/>
  <c r="N135" i="5" a="1"/>
  <c r="N135" i="5"/>
  <c r="J136" i="5" a="1"/>
  <c r="J136" i="5"/>
  <c r="N136" i="5" a="1"/>
  <c r="N136" i="5"/>
  <c r="J137" i="5" a="1"/>
  <c r="J137" i="5"/>
  <c r="N137" i="5" a="1"/>
  <c r="N137" i="5"/>
  <c r="J138" i="5" a="1"/>
  <c r="J138" i="5"/>
  <c r="N138" i="5" a="1"/>
  <c r="N138" i="5"/>
  <c r="J139" i="5" a="1"/>
  <c r="J139" i="5"/>
  <c r="N139" i="5" a="1"/>
  <c r="N139" i="5"/>
  <c r="J140" i="5" a="1"/>
  <c r="J140" i="5"/>
  <c r="N140" i="5" a="1"/>
  <c r="N140" i="5"/>
  <c r="J141" i="5" a="1"/>
  <c r="J141" i="5"/>
  <c r="N141" i="5" a="1"/>
  <c r="N141" i="5"/>
  <c r="J142" i="5" a="1"/>
  <c r="J142" i="5"/>
  <c r="N142" i="5" a="1"/>
  <c r="N142" i="5"/>
  <c r="J143" i="5" a="1"/>
  <c r="J143" i="5"/>
  <c r="N143" i="5" a="1"/>
  <c r="N143" i="5"/>
  <c r="J144" i="5" a="1"/>
  <c r="J144" i="5"/>
  <c r="N144" i="5" a="1"/>
  <c r="N144" i="5"/>
  <c r="J145" i="5" a="1"/>
  <c r="J145" i="5"/>
  <c r="N145" i="5" a="1"/>
  <c r="N145" i="5"/>
  <c r="J146" i="5" a="1"/>
  <c r="J146" i="5"/>
  <c r="N146" i="5" a="1"/>
  <c r="N146" i="5"/>
  <c r="J147" i="5" a="1"/>
  <c r="J147" i="5"/>
  <c r="N147" i="5" a="1"/>
  <c r="N147" i="5"/>
  <c r="J148" i="5" a="1"/>
  <c r="J148" i="5"/>
  <c r="N148" i="5" a="1"/>
  <c r="N148" i="5"/>
  <c r="J149" i="5" a="1"/>
  <c r="J149" i="5"/>
  <c r="N149" i="5" a="1"/>
  <c r="N149" i="5"/>
  <c r="J150" i="5" a="1"/>
  <c r="J150" i="5"/>
  <c r="N150" i="5" a="1"/>
  <c r="N150" i="5"/>
  <c r="J151" i="5" a="1"/>
  <c r="J151" i="5"/>
  <c r="N151" i="5" a="1"/>
  <c r="N151" i="5"/>
  <c r="J152" i="5" a="1"/>
  <c r="J152" i="5"/>
  <c r="N152" i="5" a="1"/>
  <c r="N152" i="5"/>
  <c r="J153" i="5" a="1"/>
  <c r="J153" i="5"/>
  <c r="N153" i="5" a="1"/>
  <c r="N153" i="5"/>
  <c r="J154" i="5" a="1"/>
  <c r="J154" i="5"/>
  <c r="N154" i="5" a="1"/>
  <c r="N154" i="5"/>
  <c r="J155" i="5" a="1"/>
  <c r="J155" i="5"/>
  <c r="N155" i="5" a="1"/>
  <c r="N155" i="5"/>
  <c r="J156" i="5" a="1"/>
  <c r="J156" i="5"/>
  <c r="N156" i="5" a="1"/>
  <c r="N156" i="5"/>
  <c r="J157" i="5" a="1"/>
  <c r="J157" i="5"/>
  <c r="N157" i="5" a="1"/>
  <c r="N157" i="5"/>
  <c r="J158" i="5" a="1"/>
  <c r="J158" i="5"/>
  <c r="N158" i="5" a="1"/>
  <c r="N158" i="5"/>
  <c r="J159" i="5" a="1"/>
  <c r="J159" i="5"/>
  <c r="N159" i="5" a="1"/>
  <c r="N159" i="5"/>
  <c r="J160" i="5" a="1"/>
  <c r="J160" i="5"/>
  <c r="N160" i="5" a="1"/>
  <c r="N160" i="5"/>
  <c r="J161" i="5" a="1"/>
  <c r="J161" i="5"/>
  <c r="N161" i="5" a="1"/>
  <c r="N161" i="5"/>
  <c r="J162" i="5" a="1"/>
  <c r="J162" i="5"/>
  <c r="N162" i="5" a="1"/>
  <c r="N162" i="5"/>
  <c r="J163" i="5" a="1"/>
  <c r="J163" i="5"/>
  <c r="N163" i="5" a="1"/>
  <c r="N163" i="5"/>
  <c r="J164" i="5" a="1"/>
  <c r="J164" i="5"/>
  <c r="N164" i="5" a="1"/>
  <c r="N164" i="5"/>
  <c r="J165" i="5" a="1"/>
  <c r="J165" i="5"/>
  <c r="N165" i="5" a="1"/>
  <c r="N165" i="5"/>
  <c r="J166" i="5" a="1"/>
  <c r="J166" i="5"/>
  <c r="N166" i="5" a="1"/>
  <c r="N166" i="5"/>
  <c r="J167" i="5" a="1"/>
  <c r="J167" i="5"/>
  <c r="N167" i="5" a="1"/>
  <c r="N167" i="5"/>
  <c r="J168" i="5" a="1"/>
  <c r="J168" i="5"/>
  <c r="N168" i="5" a="1"/>
  <c r="N168" i="5"/>
  <c r="J169" i="5" a="1"/>
  <c r="J169" i="5"/>
  <c r="N169" i="5" a="1"/>
  <c r="N169" i="5"/>
  <c r="J170" i="5" a="1"/>
  <c r="J170" i="5"/>
  <c r="N170" i="5" a="1"/>
  <c r="N170" i="5"/>
  <c r="J171" i="5" a="1"/>
  <c r="J171" i="5"/>
  <c r="N171" i="5" a="1"/>
  <c r="N171" i="5"/>
  <c r="J172" i="5" a="1"/>
  <c r="J172" i="5"/>
  <c r="N172" i="5" a="1"/>
  <c r="N172" i="5"/>
  <c r="J173" i="5" a="1"/>
  <c r="J173" i="5"/>
  <c r="N173" i="5" a="1"/>
  <c r="N173" i="5"/>
  <c r="J174" i="5" a="1"/>
  <c r="J174" i="5"/>
  <c r="N174" i="5" a="1"/>
  <c r="N174" i="5"/>
  <c r="J175" i="5" a="1"/>
  <c r="J175" i="5"/>
  <c r="N175" i="5" a="1"/>
  <c r="N175" i="5"/>
  <c r="J176" i="5" a="1"/>
  <c r="J176" i="5"/>
  <c r="N176" i="5" a="1"/>
  <c r="N176" i="5"/>
  <c r="J177" i="5" a="1"/>
  <c r="J177" i="5"/>
  <c r="N177" i="5" a="1"/>
  <c r="N177" i="5"/>
  <c r="J178" i="5" a="1"/>
  <c r="J178" i="5"/>
  <c r="N178" i="5" a="1"/>
  <c r="N178" i="5"/>
  <c r="J179" i="5" a="1"/>
  <c r="J179" i="5"/>
  <c r="N179" i="5" a="1"/>
  <c r="N179" i="5"/>
  <c r="J180" i="5" a="1"/>
  <c r="J180" i="5"/>
  <c r="N180" i="5" a="1"/>
  <c r="N180" i="5"/>
  <c r="J181" i="5" a="1"/>
  <c r="J181" i="5"/>
  <c r="N181" i="5" a="1"/>
  <c r="N181" i="5"/>
  <c r="J182" i="5" a="1"/>
  <c r="J182" i="5"/>
  <c r="N182" i="5" a="1"/>
  <c r="N182" i="5"/>
  <c r="J183" i="5" a="1"/>
  <c r="J183" i="5"/>
  <c r="N183" i="5" a="1"/>
  <c r="N183" i="5"/>
  <c r="J184" i="5" a="1"/>
  <c r="J184" i="5"/>
  <c r="N184" i="5" a="1"/>
  <c r="N184" i="5"/>
  <c r="J185" i="5" a="1"/>
  <c r="J185" i="5"/>
  <c r="N185" i="5" a="1"/>
  <c r="N185" i="5"/>
  <c r="J186" i="5" a="1"/>
  <c r="J186" i="5"/>
  <c r="N186" i="5" a="1"/>
  <c r="N186" i="5"/>
  <c r="J187" i="5" a="1"/>
  <c r="J187" i="5"/>
  <c r="N187" i="5" a="1"/>
  <c r="N187" i="5"/>
  <c r="J188" i="5" a="1"/>
  <c r="J188" i="5"/>
  <c r="N188" i="5" a="1"/>
  <c r="N188" i="5"/>
  <c r="J189" i="5" a="1"/>
  <c r="J189" i="5"/>
  <c r="N189" i="5" a="1"/>
  <c r="N189" i="5"/>
  <c r="J190" i="5" a="1"/>
  <c r="J190" i="5"/>
  <c r="N190" i="5" a="1"/>
  <c r="N190" i="5"/>
  <c r="J191" i="5" a="1"/>
  <c r="J191" i="5"/>
  <c r="N191" i="5" a="1"/>
  <c r="N191" i="5"/>
  <c r="J192" i="5" a="1"/>
  <c r="J192" i="5"/>
  <c r="N192" i="5" a="1"/>
  <c r="N192" i="5"/>
  <c r="J193" i="5" a="1"/>
  <c r="J193" i="5"/>
  <c r="N193" i="5" a="1"/>
  <c r="N193" i="5"/>
  <c r="J194" i="5" a="1"/>
  <c r="J194" i="5"/>
  <c r="N194" i="5" a="1"/>
  <c r="N194" i="5"/>
  <c r="J195" i="5" a="1"/>
  <c r="J195" i="5"/>
  <c r="N195" i="5" a="1"/>
  <c r="N195" i="5"/>
  <c r="J196" i="5" a="1"/>
  <c r="J196" i="5"/>
  <c r="N196" i="5" a="1"/>
  <c r="N196" i="5"/>
  <c r="J197" i="5" a="1"/>
  <c r="J197" i="5"/>
  <c r="N197" i="5" a="1"/>
  <c r="N197" i="5"/>
  <c r="J198" i="5" a="1"/>
  <c r="J198" i="5"/>
  <c r="N198" i="5" a="1"/>
  <c r="N198" i="5"/>
  <c r="J199" i="5" a="1"/>
  <c r="J199" i="5"/>
  <c r="N199" i="5" a="1"/>
  <c r="N199" i="5"/>
  <c r="J200" i="5" a="1"/>
  <c r="J200" i="5"/>
  <c r="N200" i="5" a="1"/>
  <c r="N200" i="5"/>
  <c r="J201" i="5" a="1"/>
  <c r="J201" i="5"/>
  <c r="N201" i="5" a="1"/>
  <c r="N201" i="5"/>
  <c r="J202" i="5" a="1"/>
  <c r="J202" i="5"/>
  <c r="N202" i="5" a="1"/>
  <c r="N202" i="5"/>
  <c r="J203" i="5" a="1"/>
  <c r="J203" i="5"/>
  <c r="N203" i="5" a="1"/>
  <c r="N203" i="5"/>
  <c r="J204" i="5" a="1"/>
  <c r="J204" i="5"/>
  <c r="N204" i="5" a="1"/>
  <c r="N204" i="5"/>
  <c r="J205" i="5" a="1"/>
  <c r="J205" i="5"/>
  <c r="N205" i="5" a="1"/>
  <c r="N205" i="5"/>
  <c r="J206" i="5" a="1"/>
  <c r="J206" i="5"/>
  <c r="N206" i="5" a="1"/>
  <c r="N206" i="5"/>
  <c r="J207" i="5" a="1"/>
  <c r="J207" i="5"/>
  <c r="N207" i="5" a="1"/>
  <c r="N207" i="5"/>
  <c r="J208" i="5" a="1"/>
  <c r="J208" i="5"/>
  <c r="N208" i="5" a="1"/>
  <c r="N208" i="5"/>
  <c r="J209" i="5" a="1"/>
  <c r="J209" i="5"/>
  <c r="N209" i="5" a="1"/>
  <c r="N209" i="5"/>
  <c r="J210" i="5" a="1"/>
  <c r="J210" i="5"/>
  <c r="N210" i="5" a="1"/>
  <c r="N210" i="5"/>
  <c r="J211" i="5" a="1"/>
  <c r="J211" i="5"/>
  <c r="N211" i="5" a="1"/>
  <c r="N211" i="5"/>
  <c r="J212" i="5" a="1"/>
  <c r="J212" i="5"/>
  <c r="N212" i="5" a="1"/>
  <c r="N212" i="5"/>
  <c r="J213" i="5" a="1"/>
  <c r="J213" i="5"/>
  <c r="N213" i="5" a="1"/>
  <c r="N213" i="5"/>
  <c r="J214" i="5" a="1"/>
  <c r="J214" i="5"/>
  <c r="N214" i="5" a="1"/>
  <c r="N214" i="5"/>
  <c r="J215" i="5" a="1"/>
  <c r="J215" i="5"/>
  <c r="N215" i="5" a="1"/>
  <c r="N215" i="5"/>
  <c r="J216" i="5" a="1"/>
  <c r="J216" i="5"/>
  <c r="N216" i="5" a="1"/>
  <c r="N216" i="5"/>
  <c r="J217" i="5" a="1"/>
  <c r="J217" i="5"/>
  <c r="N217" i="5" a="1"/>
  <c r="N217" i="5"/>
  <c r="J218" i="5" a="1"/>
  <c r="J218" i="5"/>
  <c r="N218" i="5" a="1"/>
  <c r="N218" i="5"/>
  <c r="J219" i="5" a="1"/>
  <c r="J219" i="5"/>
  <c r="N219" i="5" a="1"/>
  <c r="N219" i="5"/>
  <c r="J220" i="5" a="1"/>
  <c r="J220" i="5"/>
  <c r="N220" i="5" a="1"/>
  <c r="N220" i="5"/>
  <c r="J221" i="5" a="1"/>
  <c r="J221" i="5"/>
  <c r="N221" i="5" a="1"/>
  <c r="N221" i="5"/>
  <c r="J222" i="5" a="1"/>
  <c r="J222" i="5"/>
  <c r="N222" i="5" a="1"/>
  <c r="N222" i="5"/>
  <c r="J223" i="5" a="1"/>
  <c r="J223" i="5"/>
  <c r="N223" i="5" a="1"/>
  <c r="N223" i="5"/>
  <c r="J224" i="5" a="1"/>
  <c r="J224" i="5"/>
  <c r="N224" i="5" a="1"/>
  <c r="N224" i="5"/>
  <c r="J225" i="5" a="1"/>
  <c r="J225" i="5"/>
  <c r="N225" i="5" a="1"/>
  <c r="N225" i="5"/>
  <c r="J226" i="5" a="1"/>
  <c r="J226" i="5"/>
  <c r="N226" i="5" a="1"/>
  <c r="N226" i="5"/>
  <c r="J227" i="5" a="1"/>
  <c r="J227" i="5"/>
  <c r="N227" i="5" a="1"/>
  <c r="N227" i="5"/>
  <c r="J228" i="5" a="1"/>
  <c r="J228" i="5"/>
  <c r="N228" i="5" a="1"/>
  <c r="N228" i="5"/>
  <c r="J229" i="5" a="1"/>
  <c r="J229" i="5"/>
  <c r="N229" i="5" a="1"/>
  <c r="N229" i="5"/>
  <c r="J230" i="5" a="1"/>
  <c r="J230" i="5"/>
  <c r="N230" i="5" a="1"/>
  <c r="N230" i="5"/>
  <c r="J231" i="5" a="1"/>
  <c r="J231" i="5"/>
  <c r="N231" i="5" a="1"/>
  <c r="N231" i="5"/>
  <c r="J232" i="5" a="1"/>
  <c r="J232" i="5"/>
  <c r="N232" i="5" a="1"/>
  <c r="N232" i="5"/>
  <c r="J233" i="5" a="1"/>
  <c r="J233" i="5"/>
  <c r="N233" i="5" a="1"/>
  <c r="N233" i="5"/>
  <c r="J234" i="5" a="1"/>
  <c r="J234" i="5"/>
  <c r="N234" i="5" a="1"/>
  <c r="N234" i="5"/>
  <c r="J235" i="5" a="1"/>
  <c r="J235" i="5"/>
  <c r="N235" i="5" a="1"/>
  <c r="N235" i="5"/>
  <c r="J236" i="5" a="1"/>
  <c r="J236" i="5"/>
  <c r="N236" i="5" a="1"/>
  <c r="N236" i="5"/>
  <c r="J237" i="5" a="1"/>
  <c r="J237" i="5"/>
  <c r="N237" i="5" a="1"/>
  <c r="N237" i="5"/>
  <c r="J238" i="5" a="1"/>
  <c r="J238" i="5"/>
  <c r="N238" i="5" a="1"/>
  <c r="N238" i="5"/>
  <c r="J239" i="5" a="1"/>
  <c r="J239" i="5"/>
  <c r="N239" i="5" a="1"/>
  <c r="N239" i="5"/>
  <c r="J240" i="5" a="1"/>
  <c r="J240" i="5"/>
  <c r="N240" i="5" a="1"/>
  <c r="N240" i="5"/>
  <c r="J241" i="5" a="1"/>
  <c r="J241" i="5"/>
  <c r="N241" i="5" a="1"/>
  <c r="N241" i="5"/>
  <c r="J242" i="5" a="1"/>
  <c r="J242" i="5"/>
  <c r="N242" i="5" a="1"/>
  <c r="N242" i="5"/>
  <c r="J243" i="5" a="1"/>
  <c r="J243" i="5"/>
  <c r="N243" i="5" a="1"/>
  <c r="N243" i="5"/>
  <c r="J244" i="5" a="1"/>
  <c r="J244" i="5"/>
  <c r="N244" i="5" a="1"/>
  <c r="N244" i="5"/>
  <c r="J245" i="5" a="1"/>
  <c r="J245" i="5"/>
  <c r="N245" i="5" a="1"/>
  <c r="N245" i="5"/>
  <c r="J246" i="5" a="1"/>
  <c r="J246" i="5"/>
  <c r="N246" i="5" a="1"/>
  <c r="N246" i="5"/>
  <c r="J247" i="5" a="1"/>
  <c r="J247" i="5"/>
  <c r="N247" i="5" a="1"/>
  <c r="N247" i="5"/>
  <c r="J248" i="5" a="1"/>
  <c r="J248" i="5"/>
  <c r="N248" i="5" a="1"/>
  <c r="N248" i="5"/>
  <c r="J249" i="5" a="1"/>
  <c r="J249" i="5"/>
  <c r="N249" i="5" a="1"/>
  <c r="N249" i="5"/>
  <c r="J250" i="5" a="1"/>
  <c r="J250" i="5"/>
  <c r="N250" i="5" a="1"/>
  <c r="N250" i="5"/>
  <c r="J251" i="5" a="1"/>
  <c r="J251" i="5"/>
  <c r="N251" i="5" a="1"/>
  <c r="N251" i="5"/>
  <c r="J252" i="5" a="1"/>
  <c r="J252" i="5"/>
  <c r="N252" i="5" a="1"/>
  <c r="N252" i="5"/>
  <c r="J253" i="5" a="1"/>
  <c r="J253" i="5"/>
  <c r="N253" i="5" a="1"/>
  <c r="N253" i="5"/>
  <c r="J254" i="5" a="1"/>
  <c r="J254" i="5"/>
  <c r="N254" i="5" a="1"/>
  <c r="N254" i="5"/>
  <c r="J255" i="5" a="1"/>
  <c r="J255" i="5"/>
  <c r="N255" i="5" a="1"/>
  <c r="N255" i="5"/>
  <c r="J256" i="5" a="1"/>
  <c r="J256" i="5"/>
  <c r="N256" i="5" a="1"/>
  <c r="N256" i="5"/>
  <c r="J257" i="5" a="1"/>
  <c r="J257" i="5"/>
  <c r="N257" i="5" a="1"/>
  <c r="N257" i="5"/>
  <c r="J258" i="5" a="1"/>
  <c r="J258" i="5"/>
  <c r="N258" i="5" a="1"/>
  <c r="N258" i="5"/>
  <c r="J259" i="5" a="1"/>
  <c r="J259" i="5"/>
  <c r="N259" i="5" a="1"/>
  <c r="N259" i="5"/>
  <c r="J260" i="5" a="1"/>
  <c r="J260" i="5"/>
  <c r="N260" i="5" a="1"/>
  <c r="N260" i="5"/>
  <c r="J261" i="5" a="1"/>
  <c r="J261" i="5"/>
  <c r="N261" i="5" a="1"/>
  <c r="N261" i="5"/>
  <c r="J262" i="5" a="1"/>
  <c r="J262" i="5"/>
  <c r="N262" i="5" a="1"/>
  <c r="N262" i="5"/>
  <c r="J263" i="5" a="1"/>
  <c r="J263" i="5"/>
  <c r="N263" i="5" a="1"/>
  <c r="N263" i="5"/>
  <c r="J264" i="5" a="1"/>
  <c r="J264" i="5"/>
  <c r="N264" i="5" a="1"/>
  <c r="N264" i="5"/>
  <c r="J265" i="5" a="1"/>
  <c r="J265" i="5"/>
  <c r="N265" i="5" a="1"/>
  <c r="N265" i="5"/>
  <c r="J266" i="5" a="1"/>
  <c r="J266" i="5"/>
  <c r="N266" i="5" a="1"/>
  <c r="N266" i="5"/>
  <c r="J267" i="5" a="1"/>
  <c r="J267" i="5"/>
  <c r="N267" i="5" a="1"/>
  <c r="N267" i="5"/>
  <c r="J268" i="5" a="1"/>
  <c r="J268" i="5"/>
  <c r="N268" i="5" a="1"/>
  <c r="N268" i="5"/>
  <c r="J269" i="5" a="1"/>
  <c r="J269" i="5"/>
  <c r="N269" i="5" a="1"/>
  <c r="N269" i="5"/>
  <c r="J270" i="5" a="1"/>
  <c r="J270" i="5"/>
  <c r="N270" i="5" a="1"/>
  <c r="N270" i="5"/>
  <c r="J271" i="5" a="1"/>
  <c r="J271" i="5"/>
  <c r="N271" i="5" a="1"/>
  <c r="N271" i="5"/>
  <c r="J272" i="5" a="1"/>
  <c r="J272" i="5"/>
  <c r="N272" i="5" a="1"/>
  <c r="N272" i="5"/>
  <c r="J273" i="5" a="1"/>
  <c r="J273" i="5"/>
  <c r="N273" i="5" a="1"/>
  <c r="N273" i="5"/>
  <c r="J274" i="5" a="1"/>
  <c r="J274" i="5"/>
  <c r="N274" i="5" a="1"/>
  <c r="N274" i="5"/>
  <c r="J275" i="5" a="1"/>
  <c r="J275" i="5"/>
  <c r="N275" i="5" a="1"/>
  <c r="N275" i="5"/>
  <c r="J276" i="5" a="1"/>
  <c r="J276" i="5"/>
  <c r="N276" i="5" a="1"/>
  <c r="N276" i="5"/>
  <c r="J277" i="5" a="1"/>
  <c r="J277" i="5"/>
  <c r="N277" i="5" a="1"/>
  <c r="N277" i="5"/>
  <c r="J278" i="5" a="1"/>
  <c r="J278" i="5"/>
  <c r="N278" i="5" a="1"/>
  <c r="N278" i="5"/>
  <c r="J279" i="5" a="1"/>
  <c r="J279" i="5"/>
  <c r="N279" i="5" a="1"/>
  <c r="N279" i="5"/>
  <c r="J280" i="5" a="1"/>
  <c r="J280" i="5"/>
  <c r="N280" i="5" a="1"/>
  <c r="N280" i="5"/>
  <c r="J281" i="5" a="1"/>
  <c r="J281" i="5"/>
  <c r="N281" i="5" a="1"/>
  <c r="N281" i="5"/>
  <c r="J282" i="5" a="1"/>
  <c r="J282" i="5"/>
  <c r="N282" i="5" a="1"/>
  <c r="N282" i="5"/>
  <c r="J283" i="5" a="1"/>
  <c r="J283" i="5"/>
  <c r="N283" i="5" a="1"/>
  <c r="N283" i="5"/>
  <c r="J284" i="5" a="1"/>
  <c r="J284" i="5"/>
  <c r="N284" i="5" a="1"/>
  <c r="N284" i="5"/>
  <c r="J285" i="5" a="1"/>
  <c r="J285" i="5"/>
  <c r="N285" i="5" a="1"/>
  <c r="N285" i="5"/>
  <c r="J286" i="5" a="1"/>
  <c r="J286" i="5"/>
  <c r="N286" i="5" a="1"/>
  <c r="N286" i="5"/>
  <c r="J287" i="5" a="1"/>
  <c r="J287" i="5"/>
  <c r="N287" i="5" a="1"/>
  <c r="N287" i="5"/>
  <c r="J288" i="5" a="1"/>
  <c r="J288" i="5"/>
  <c r="N288" i="5" a="1"/>
  <c r="N288" i="5"/>
  <c r="J289" i="5" a="1"/>
  <c r="J289" i="5"/>
  <c r="N289" i="5" a="1"/>
  <c r="N289" i="5"/>
  <c r="J290" i="5" a="1"/>
  <c r="J290" i="5"/>
  <c r="N290" i="5" a="1"/>
  <c r="N290" i="5"/>
  <c r="J291" i="5" a="1"/>
  <c r="J291" i="5"/>
  <c r="N291" i="5" a="1"/>
  <c r="N291" i="5"/>
  <c r="J292" i="5" a="1"/>
  <c r="J292" i="5"/>
  <c r="N292" i="5" a="1"/>
  <c r="N292" i="5"/>
  <c r="J293" i="5" a="1"/>
  <c r="J293" i="5"/>
  <c r="N293" i="5" a="1"/>
  <c r="N293" i="5"/>
  <c r="J294" i="5" a="1"/>
  <c r="J294" i="5"/>
  <c r="N294" i="5" a="1"/>
  <c r="N294" i="5"/>
  <c r="J295" i="5" a="1"/>
  <c r="J295" i="5"/>
  <c r="N295" i="5" a="1"/>
  <c r="N295" i="5"/>
  <c r="J296" i="5" a="1"/>
  <c r="J296" i="5"/>
  <c r="N296" i="5" a="1"/>
  <c r="N296" i="5"/>
  <c r="J297" i="5" a="1"/>
  <c r="J297" i="5"/>
  <c r="N297" i="5" a="1"/>
  <c r="N297" i="5"/>
  <c r="J298" i="5" a="1"/>
  <c r="J298" i="5"/>
  <c r="N298" i="5" a="1"/>
  <c r="N298" i="5"/>
  <c r="J299" i="5" a="1"/>
  <c r="J299" i="5"/>
  <c r="N299" i="5" a="1"/>
  <c r="N299" i="5"/>
  <c r="J300" i="5" a="1"/>
  <c r="J300" i="5"/>
  <c r="N300" i="5" a="1"/>
  <c r="N300" i="5"/>
  <c r="J301" i="5" a="1"/>
  <c r="J301" i="5"/>
  <c r="N301" i="5" a="1"/>
  <c r="N301" i="5"/>
  <c r="J302" i="5" a="1"/>
  <c r="J302" i="5"/>
  <c r="N302" i="5" a="1"/>
  <c r="N302" i="5"/>
  <c r="J303" i="5" a="1"/>
  <c r="J303" i="5"/>
  <c r="N303" i="5" a="1"/>
  <c r="N303" i="5"/>
  <c r="J304" i="5" a="1"/>
  <c r="J304" i="5"/>
  <c r="N304" i="5" a="1"/>
  <c r="N304" i="5"/>
  <c r="J305" i="5" a="1"/>
  <c r="J305" i="5"/>
  <c r="N305" i="5" a="1"/>
  <c r="N305" i="5"/>
  <c r="J306" i="5" a="1"/>
  <c r="J306" i="5"/>
  <c r="N306" i="5" a="1"/>
  <c r="N306" i="5"/>
  <c r="J307" i="5" a="1"/>
  <c r="J307" i="5"/>
  <c r="N307" i="5" a="1"/>
  <c r="N307" i="5"/>
  <c r="J308" i="5" a="1"/>
  <c r="J308" i="5"/>
  <c r="N308" i="5" a="1"/>
  <c r="N308" i="5"/>
  <c r="J309" i="5" a="1"/>
  <c r="J309" i="5"/>
  <c r="N309" i="5" a="1"/>
  <c r="N309" i="5"/>
  <c r="J310" i="5" a="1"/>
  <c r="J310" i="5"/>
  <c r="N310" i="5" a="1"/>
  <c r="N310" i="5"/>
  <c r="J311" i="5" a="1"/>
  <c r="J311" i="5"/>
  <c r="N311" i="5" a="1"/>
  <c r="N311" i="5"/>
  <c r="J312" i="5" a="1"/>
  <c r="J312" i="5"/>
  <c r="N312" i="5" a="1"/>
  <c r="N312" i="5"/>
  <c r="J313" i="5" a="1"/>
  <c r="J313" i="5"/>
  <c r="N313" i="5" a="1"/>
  <c r="N313" i="5"/>
  <c r="J314" i="5" a="1"/>
  <c r="J314" i="5"/>
  <c r="N314" i="5" a="1"/>
  <c r="N314" i="5"/>
  <c r="J315" i="5" a="1"/>
  <c r="J315" i="5"/>
  <c r="N315" i="5" a="1"/>
  <c r="N315" i="5"/>
  <c r="J316" i="5" a="1"/>
  <c r="J316" i="5"/>
  <c r="N316" i="5" a="1"/>
  <c r="N316" i="5"/>
  <c r="J317" i="5" a="1"/>
  <c r="J317" i="5"/>
  <c r="N317" i="5" a="1"/>
  <c r="N317" i="5"/>
  <c r="J318" i="5" a="1"/>
  <c r="J318" i="5"/>
  <c r="N318" i="5" a="1"/>
  <c r="N318" i="5"/>
  <c r="J319" i="5" a="1"/>
  <c r="J319" i="5"/>
  <c r="N319" i="5" a="1"/>
  <c r="N319" i="5"/>
  <c r="J320" i="5" a="1"/>
  <c r="J320" i="5"/>
  <c r="N320" i="5" a="1"/>
  <c r="N320" i="5"/>
  <c r="J321" i="5" a="1"/>
  <c r="J321" i="5"/>
  <c r="N321" i="5" a="1"/>
  <c r="N321" i="5"/>
  <c r="J322" i="5" a="1"/>
  <c r="J322" i="5"/>
  <c r="N322" i="5" a="1"/>
  <c r="N322" i="5"/>
  <c r="J323" i="5" a="1"/>
  <c r="J323" i="5"/>
  <c r="N323" i="5" a="1"/>
  <c r="N323" i="5"/>
  <c r="J324" i="5" a="1"/>
  <c r="J324" i="5"/>
  <c r="N324" i="5" a="1"/>
  <c r="N324" i="5"/>
  <c r="J325" i="5" a="1"/>
  <c r="J325" i="5"/>
  <c r="N325" i="5" a="1"/>
  <c r="N325" i="5"/>
  <c r="J326" i="5" a="1"/>
  <c r="J326" i="5"/>
  <c r="N326" i="5" a="1"/>
  <c r="N326" i="5"/>
  <c r="J327" i="5" a="1"/>
  <c r="J327" i="5"/>
  <c r="N327" i="5" a="1"/>
  <c r="N327" i="5"/>
  <c r="J328" i="5" a="1"/>
  <c r="J328" i="5"/>
  <c r="N328" i="5" a="1"/>
  <c r="N328" i="5"/>
  <c r="J329" i="5" a="1"/>
  <c r="J329" i="5"/>
  <c r="N329" i="5" a="1"/>
  <c r="N329" i="5"/>
  <c r="J330" i="5" a="1"/>
  <c r="J330" i="5"/>
  <c r="N330" i="5" a="1"/>
  <c r="N330" i="5"/>
  <c r="J331" i="5" a="1"/>
  <c r="J331" i="5"/>
  <c r="N331" i="5" a="1"/>
  <c r="N331" i="5"/>
  <c r="J332" i="5" a="1"/>
  <c r="J332" i="5"/>
  <c r="N332" i="5" a="1"/>
  <c r="N332" i="5"/>
  <c r="J333" i="5" a="1"/>
  <c r="J333" i="5"/>
  <c r="N333" i="5" a="1"/>
  <c r="N333" i="5"/>
  <c r="J334" i="5" a="1"/>
  <c r="J334" i="5"/>
  <c r="N334" i="5" a="1"/>
  <c r="N334" i="5"/>
  <c r="J335" i="5" a="1"/>
  <c r="J335" i="5"/>
  <c r="N335" i="5" a="1"/>
  <c r="N335" i="5"/>
  <c r="J336" i="5" a="1"/>
  <c r="J336" i="5"/>
  <c r="N336" i="5" a="1"/>
  <c r="N336" i="5"/>
  <c r="J337" i="5" a="1"/>
  <c r="J337" i="5"/>
  <c r="N337" i="5" a="1"/>
  <c r="N337" i="5"/>
  <c r="J338" i="5" a="1"/>
  <c r="J338" i="5"/>
  <c r="N338" i="5" a="1"/>
  <c r="N338" i="5"/>
  <c r="J339" i="5" a="1"/>
  <c r="J339" i="5"/>
  <c r="N339" i="5" a="1"/>
  <c r="N339" i="5"/>
  <c r="J340" i="5" a="1"/>
  <c r="J340" i="5"/>
  <c r="N340" i="5" a="1"/>
  <c r="N340" i="5"/>
  <c r="J341" i="5" a="1"/>
  <c r="J341" i="5"/>
  <c r="N341" i="5" a="1"/>
  <c r="N341" i="5"/>
  <c r="J342" i="5" a="1"/>
  <c r="J342" i="5"/>
  <c r="N342" i="5" a="1"/>
  <c r="N342" i="5"/>
  <c r="J343" i="5" a="1"/>
  <c r="J343" i="5"/>
  <c r="N343" i="5" a="1"/>
  <c r="N343" i="5"/>
  <c r="J344" i="5" a="1"/>
  <c r="J344" i="5"/>
  <c r="N344" i="5" a="1"/>
  <c r="N344" i="5"/>
  <c r="J345" i="5" a="1"/>
  <c r="J345" i="5"/>
  <c r="N345" i="5" a="1"/>
  <c r="N345" i="5"/>
  <c r="J346" i="5" a="1"/>
  <c r="J346" i="5"/>
  <c r="N346" i="5" a="1"/>
  <c r="N346" i="5"/>
  <c r="J347" i="5" a="1"/>
  <c r="J347" i="5"/>
  <c r="N347" i="5" a="1"/>
  <c r="N347" i="5"/>
  <c r="J348" i="5" a="1"/>
  <c r="J348" i="5"/>
  <c r="N348" i="5" a="1"/>
  <c r="N348" i="5"/>
  <c r="J349" i="5" a="1"/>
  <c r="J349" i="5"/>
  <c r="N349" i="5" a="1"/>
  <c r="N349" i="5"/>
  <c r="J350" i="5" a="1"/>
  <c r="J350" i="5"/>
  <c r="N350" i="5" a="1"/>
  <c r="N350" i="5"/>
  <c r="J351" i="5" a="1"/>
  <c r="J351" i="5"/>
  <c r="N351" i="5" a="1"/>
  <c r="N351" i="5"/>
  <c r="J352" i="5" a="1"/>
  <c r="J352" i="5"/>
  <c r="N352" i="5" a="1"/>
  <c r="N352" i="5"/>
  <c r="J353" i="5" a="1"/>
  <c r="J353" i="5"/>
  <c r="N353" i="5" a="1"/>
  <c r="N353" i="5"/>
  <c r="J354" i="5" a="1"/>
  <c r="J354" i="5"/>
  <c r="N354" i="5" a="1"/>
  <c r="N354" i="5"/>
  <c r="J355" i="5" a="1"/>
  <c r="J355" i="5"/>
  <c r="N355" i="5" a="1"/>
  <c r="N355" i="5"/>
  <c r="J356" i="5" a="1"/>
  <c r="J356" i="5"/>
  <c r="N356" i="5" a="1"/>
  <c r="N356" i="5"/>
  <c r="J357" i="5" a="1"/>
  <c r="J357" i="5"/>
  <c r="N357" i="5" a="1"/>
  <c r="N357" i="5"/>
  <c r="J358" i="5" a="1"/>
  <c r="J358" i="5"/>
  <c r="N358" i="5" a="1"/>
  <c r="N358" i="5"/>
  <c r="J359" i="5" a="1"/>
  <c r="J359" i="5"/>
  <c r="N359" i="5" a="1"/>
  <c r="N359" i="5"/>
  <c r="J360" i="5" a="1"/>
  <c r="J360" i="5"/>
  <c r="N360" i="5" a="1"/>
  <c r="N360" i="5"/>
  <c r="J361" i="5" a="1"/>
  <c r="J361" i="5"/>
  <c r="N361" i="5" a="1"/>
  <c r="N361" i="5"/>
  <c r="J362" i="5" a="1"/>
  <c r="J362" i="5"/>
  <c r="N362" i="5" a="1"/>
  <c r="N362" i="5"/>
  <c r="J363" i="5" a="1"/>
  <c r="J363" i="5"/>
  <c r="N363" i="5" a="1"/>
  <c r="N363" i="5"/>
  <c r="J364" i="5" a="1"/>
  <c r="J364" i="5"/>
  <c r="N364" i="5" a="1"/>
  <c r="N364" i="5"/>
  <c r="J365" i="5" a="1"/>
  <c r="J365" i="5"/>
  <c r="N365" i="5" a="1"/>
  <c r="N365" i="5"/>
  <c r="J366" i="5" a="1"/>
  <c r="J366" i="5"/>
  <c r="N366" i="5" a="1"/>
  <c r="N366" i="5"/>
  <c r="J367" i="5" a="1"/>
  <c r="J367" i="5"/>
  <c r="N367" i="5" a="1"/>
  <c r="N367" i="5"/>
  <c r="J368" i="5" a="1"/>
  <c r="J368" i="5"/>
  <c r="N368" i="5" a="1"/>
  <c r="N368" i="5"/>
  <c r="J369" i="5" a="1"/>
  <c r="J369" i="5"/>
  <c r="N369" i="5" a="1"/>
  <c r="N369" i="5"/>
  <c r="J370" i="5" a="1"/>
  <c r="J370" i="5"/>
  <c r="N370" i="5" a="1"/>
  <c r="N370" i="5"/>
  <c r="J371" i="5" a="1"/>
  <c r="J371" i="5"/>
  <c r="N371" i="5" a="1"/>
  <c r="N371" i="5"/>
  <c r="J372" i="5" a="1"/>
  <c r="J372" i="5"/>
  <c r="N372" i="5" a="1"/>
  <c r="N372" i="5"/>
  <c r="J373" i="5" a="1"/>
  <c r="J373" i="5"/>
  <c r="N373" i="5" a="1"/>
  <c r="N373" i="5"/>
  <c r="J374" i="5" a="1"/>
  <c r="J374" i="5"/>
  <c r="N374" i="5" a="1"/>
  <c r="N374" i="5"/>
  <c r="J375" i="5" a="1"/>
  <c r="J375" i="5"/>
  <c r="N375" i="5" a="1"/>
  <c r="N375" i="5"/>
  <c r="J376" i="5" a="1"/>
  <c r="J376" i="5"/>
  <c r="N376" i="5" a="1"/>
  <c r="N376" i="5"/>
  <c r="J377" i="5" a="1"/>
  <c r="J377" i="5"/>
  <c r="N377" i="5" a="1"/>
  <c r="N377" i="5"/>
  <c r="J378" i="5" a="1"/>
  <c r="J378" i="5"/>
  <c r="N378" i="5" a="1"/>
  <c r="N378" i="5"/>
  <c r="J379" i="5" a="1"/>
  <c r="J379" i="5"/>
  <c r="N379" i="5" a="1"/>
  <c r="N379" i="5"/>
  <c r="J380" i="5" a="1"/>
  <c r="J380" i="5"/>
  <c r="N380" i="5" a="1"/>
  <c r="N380" i="5"/>
  <c r="J381" i="5" a="1"/>
  <c r="J381" i="5"/>
  <c r="N381" i="5" a="1"/>
  <c r="N381" i="5"/>
  <c r="J382" i="5" a="1"/>
  <c r="J382" i="5"/>
  <c r="N382" i="5" a="1"/>
  <c r="N382" i="5"/>
  <c r="J383" i="5" a="1"/>
  <c r="J383" i="5"/>
  <c r="N383" i="5" a="1"/>
  <c r="N383" i="5"/>
  <c r="J384" i="5" a="1"/>
  <c r="J384" i="5"/>
  <c r="N384" i="5" a="1"/>
  <c r="N384" i="5"/>
  <c r="J385" i="5" a="1"/>
  <c r="J385" i="5"/>
  <c r="N385" i="5" a="1"/>
  <c r="N385" i="5"/>
  <c r="J386" i="5" a="1"/>
  <c r="J386" i="5"/>
  <c r="N386" i="5" a="1"/>
  <c r="N386" i="5"/>
  <c r="J387" i="5" a="1"/>
  <c r="J387" i="5"/>
  <c r="N387" i="5" a="1"/>
  <c r="N387" i="5"/>
  <c r="J388" i="5" a="1"/>
  <c r="J388" i="5"/>
  <c r="N388" i="5" a="1"/>
  <c r="N388" i="5"/>
  <c r="J389" i="5" a="1"/>
  <c r="J389" i="5"/>
  <c r="N389" i="5" a="1"/>
  <c r="N389" i="5"/>
  <c r="J390" i="5" a="1"/>
  <c r="J390" i="5"/>
  <c r="N390" i="5" a="1"/>
  <c r="N390" i="5"/>
  <c r="J391" i="5" a="1"/>
  <c r="J391" i="5"/>
  <c r="N391" i="5" a="1"/>
  <c r="N391" i="5"/>
  <c r="J392" i="5" a="1"/>
  <c r="J392" i="5"/>
  <c r="N392" i="5" a="1"/>
  <c r="N392" i="5"/>
  <c r="J393" i="5" a="1"/>
  <c r="J393" i="5"/>
  <c r="N393" i="5" a="1"/>
  <c r="N393" i="5"/>
  <c r="J394" i="5" a="1"/>
  <c r="J394" i="5"/>
  <c r="N394" i="5" a="1"/>
  <c r="N394" i="5"/>
  <c r="J395" i="5" a="1"/>
  <c r="J395" i="5"/>
  <c r="N395" i="5" a="1"/>
  <c r="N395" i="5"/>
  <c r="J396" i="5" a="1"/>
  <c r="J396" i="5"/>
  <c r="N396" i="5" a="1"/>
  <c r="N396" i="5"/>
  <c r="J397" i="5" a="1"/>
  <c r="J397" i="5"/>
  <c r="N397" i="5" a="1"/>
  <c r="N397" i="5"/>
  <c r="J398" i="5" a="1"/>
  <c r="J398" i="5"/>
  <c r="N398" i="5" a="1"/>
  <c r="N398" i="5"/>
  <c r="J399" i="5" a="1"/>
  <c r="J399" i="5"/>
  <c r="N399" i="5" a="1"/>
  <c r="N399" i="5"/>
  <c r="J400" i="5" a="1"/>
  <c r="J400" i="5"/>
  <c r="N400" i="5" a="1"/>
  <c r="N400" i="5"/>
  <c r="J401" i="5" a="1"/>
  <c r="J401" i="5"/>
  <c r="N401" i="5" a="1"/>
  <c r="N401" i="5"/>
  <c r="J402" i="5" a="1"/>
  <c r="J402" i="5"/>
  <c r="N402" i="5" a="1"/>
  <c r="N402" i="5"/>
  <c r="J403" i="5" a="1"/>
  <c r="J403" i="5"/>
  <c r="N403" i="5" a="1"/>
  <c r="N403" i="5"/>
  <c r="J404" i="5" a="1"/>
  <c r="J404" i="5"/>
  <c r="N404" i="5" a="1"/>
  <c r="N404" i="5"/>
  <c r="J405" i="5" a="1"/>
  <c r="J405" i="5"/>
  <c r="N405" i="5" a="1"/>
  <c r="N405" i="5"/>
  <c r="J406" i="5" a="1"/>
  <c r="J406" i="5"/>
  <c r="N406" i="5" a="1"/>
  <c r="N406" i="5"/>
  <c r="J407" i="5" a="1"/>
  <c r="J407" i="5"/>
  <c r="N407" i="5" a="1"/>
  <c r="N407" i="5"/>
  <c r="J408" i="5" a="1"/>
  <c r="J408" i="5"/>
  <c r="N408" i="5" a="1"/>
  <c r="N408" i="5"/>
  <c r="J409" i="5" a="1"/>
  <c r="J409" i="5"/>
  <c r="N409" i="5" a="1"/>
  <c r="N409" i="5"/>
  <c r="J410" i="5" a="1"/>
  <c r="J410" i="5"/>
  <c r="N410" i="5" a="1"/>
  <c r="N410" i="5"/>
  <c r="J411" i="5" a="1"/>
  <c r="J411" i="5"/>
  <c r="N411" i="5" a="1"/>
  <c r="N411" i="5"/>
  <c r="J412" i="5" a="1"/>
  <c r="J412" i="5"/>
  <c r="N412" i="5" a="1"/>
  <c r="N412" i="5"/>
  <c r="J413" i="5" a="1"/>
  <c r="J413" i="5"/>
  <c r="N413" i="5" a="1"/>
  <c r="N413" i="5"/>
  <c r="J414" i="5" a="1"/>
  <c r="J414" i="5"/>
  <c r="N414" i="5" a="1"/>
  <c r="N414" i="5"/>
  <c r="J415" i="5" a="1"/>
  <c r="J415" i="5"/>
  <c r="N415" i="5" a="1"/>
  <c r="N415" i="5"/>
  <c r="J416" i="5" a="1"/>
  <c r="J416" i="5"/>
  <c r="N416" i="5" a="1"/>
  <c r="N416" i="5"/>
  <c r="J417" i="5" a="1"/>
  <c r="J417" i="5"/>
  <c r="N417" i="5" a="1"/>
  <c r="N417" i="5"/>
  <c r="J418" i="5" a="1"/>
  <c r="J418" i="5"/>
  <c r="N418" i="5" a="1"/>
  <c r="N418" i="5"/>
  <c r="J419" i="5" a="1"/>
  <c r="J419" i="5"/>
  <c r="N419" i="5" a="1"/>
  <c r="N419" i="5"/>
  <c r="J420" i="5" a="1"/>
  <c r="J420" i="5"/>
  <c r="N420" i="5" a="1"/>
  <c r="N420" i="5"/>
  <c r="J421" i="5" a="1"/>
  <c r="J421" i="5"/>
  <c r="N421" i="5" a="1"/>
  <c r="N421" i="5"/>
  <c r="J422" i="5" a="1"/>
  <c r="J422" i="5"/>
  <c r="N422" i="5" a="1"/>
  <c r="N422" i="5"/>
  <c r="J423" i="5" a="1"/>
  <c r="J423" i="5"/>
  <c r="N423" i="5" a="1"/>
  <c r="N423" i="5"/>
  <c r="J424" i="5" a="1"/>
  <c r="J424" i="5"/>
  <c r="N424" i="5" a="1"/>
  <c r="N424" i="5"/>
  <c r="J425" i="5" a="1"/>
  <c r="J425" i="5"/>
  <c r="N425" i="5" a="1"/>
  <c r="N425" i="5"/>
  <c r="J426" i="5" a="1"/>
  <c r="J426" i="5"/>
  <c r="N426" i="5" a="1"/>
  <c r="N426" i="5"/>
  <c r="J427" i="5" a="1"/>
  <c r="J427" i="5"/>
  <c r="N427" i="5" a="1"/>
  <c r="N427" i="5"/>
  <c r="J428" i="5" a="1"/>
  <c r="J428" i="5"/>
  <c r="N428" i="5" a="1"/>
  <c r="N428" i="5"/>
  <c r="J429" i="5" a="1"/>
  <c r="J429" i="5"/>
  <c r="N429" i="5" a="1"/>
  <c r="N429" i="5"/>
  <c r="J430" i="5" a="1"/>
  <c r="J430" i="5"/>
  <c r="N430" i="5" a="1"/>
  <c r="N430" i="5"/>
  <c r="J431" i="5" a="1"/>
  <c r="J431" i="5"/>
  <c r="N431" i="5" a="1"/>
  <c r="N431" i="5"/>
  <c r="J432" i="5" a="1"/>
  <c r="J432" i="5"/>
  <c r="N432" i="5" a="1"/>
  <c r="N432" i="5"/>
  <c r="J433" i="5" a="1"/>
  <c r="J433" i="5"/>
  <c r="N433" i="5" a="1"/>
  <c r="N433" i="5"/>
  <c r="J434" i="5" a="1"/>
  <c r="J434" i="5"/>
  <c r="N434" i="5" a="1"/>
  <c r="N434" i="5"/>
  <c r="J435" i="5" a="1"/>
  <c r="J435" i="5"/>
  <c r="N435" i="5" a="1"/>
  <c r="N435" i="5"/>
  <c r="J436" i="5" a="1"/>
  <c r="J436" i="5"/>
  <c r="N436" i="5" a="1"/>
  <c r="N436" i="5"/>
  <c r="J437" i="5" a="1"/>
  <c r="J437" i="5"/>
  <c r="N437" i="5" a="1"/>
  <c r="N437" i="5"/>
  <c r="J438" i="5" a="1"/>
  <c r="J438" i="5"/>
  <c r="N438" i="5" a="1"/>
  <c r="N438" i="5"/>
  <c r="J439" i="5" a="1"/>
  <c r="J439" i="5"/>
  <c r="N439" i="5" a="1"/>
  <c r="N439" i="5"/>
  <c r="J440" i="5" a="1"/>
  <c r="J440" i="5"/>
  <c r="N440" i="5" a="1"/>
  <c r="N440" i="5"/>
  <c r="J441" i="5" a="1"/>
  <c r="J441" i="5"/>
  <c r="N441" i="5" a="1"/>
  <c r="N441" i="5"/>
  <c r="J442" i="5" a="1"/>
  <c r="J442" i="5"/>
  <c r="N442" i="5" a="1"/>
  <c r="N442" i="5"/>
  <c r="J443" i="5" a="1"/>
  <c r="J443" i="5"/>
  <c r="N443" i="5" a="1"/>
  <c r="N443" i="5"/>
  <c r="J444" i="5" a="1"/>
  <c r="J444" i="5"/>
  <c r="N444" i="5" a="1"/>
  <c r="N444" i="5"/>
  <c r="J445" i="5" a="1"/>
  <c r="J445" i="5"/>
  <c r="N445" i="5" a="1"/>
  <c r="N445" i="5"/>
  <c r="J446" i="5" a="1"/>
  <c r="J446" i="5"/>
  <c r="N446" i="5" a="1"/>
  <c r="N446" i="5"/>
  <c r="J447" i="5" a="1"/>
  <c r="J447" i="5"/>
  <c r="N447" i="5" a="1"/>
  <c r="N447" i="5"/>
  <c r="J448" i="5" a="1"/>
  <c r="J448" i="5"/>
  <c r="N448" i="5" a="1"/>
  <c r="N448" i="5"/>
  <c r="J449" i="5" a="1"/>
  <c r="J449" i="5"/>
  <c r="N449" i="5" a="1"/>
  <c r="N449" i="5"/>
  <c r="J450" i="5" a="1"/>
  <c r="J450" i="5"/>
  <c r="N450" i="5" a="1"/>
  <c r="N450" i="5"/>
  <c r="J451" i="5" a="1"/>
  <c r="J451" i="5"/>
  <c r="N451" i="5" a="1"/>
  <c r="N451" i="5"/>
  <c r="J452" i="5" a="1"/>
  <c r="J452" i="5"/>
  <c r="N452" i="5" a="1"/>
  <c r="N452" i="5"/>
  <c r="J453" i="5" a="1"/>
  <c r="J453" i="5"/>
  <c r="N453" i="5" a="1"/>
  <c r="N453" i="5"/>
  <c r="J454" i="5" a="1"/>
  <c r="J454" i="5"/>
  <c r="N454" i="5" a="1"/>
  <c r="N454" i="5"/>
  <c r="J455" i="5" a="1"/>
  <c r="J455" i="5"/>
  <c r="N455" i="5" a="1"/>
  <c r="N455" i="5"/>
  <c r="J456" i="5" a="1"/>
  <c r="J456" i="5"/>
  <c r="N456" i="5" a="1"/>
  <c r="N456" i="5"/>
  <c r="J457" i="5" a="1"/>
  <c r="J457" i="5"/>
  <c r="N457" i="5" a="1"/>
  <c r="N457" i="5"/>
  <c r="J458" i="5" a="1"/>
  <c r="J458" i="5"/>
  <c r="N458" i="5" a="1"/>
  <c r="N458" i="5"/>
  <c r="J459" i="5" a="1"/>
  <c r="J459" i="5"/>
  <c r="N459" i="5" a="1"/>
  <c r="N459" i="5"/>
  <c r="J460" i="5" a="1"/>
  <c r="J460" i="5"/>
  <c r="N460" i="5" a="1"/>
  <c r="N460" i="5"/>
  <c r="J461" i="5" a="1"/>
  <c r="J461" i="5"/>
  <c r="N461" i="5" a="1"/>
  <c r="N461" i="5"/>
  <c r="J462" i="5" a="1"/>
  <c r="J462" i="5"/>
  <c r="N462" i="5" a="1"/>
  <c r="N462" i="5"/>
  <c r="J463" i="5" a="1"/>
  <c r="J463" i="5"/>
  <c r="N463" i="5" a="1"/>
  <c r="N463" i="5"/>
  <c r="J464" i="5" a="1"/>
  <c r="J464" i="5"/>
  <c r="N464" i="5" a="1"/>
  <c r="N464" i="5"/>
  <c r="J465" i="5" a="1"/>
  <c r="J465" i="5"/>
  <c r="N465" i="5" a="1"/>
  <c r="N465" i="5"/>
  <c r="J466" i="5" a="1"/>
  <c r="J466" i="5"/>
  <c r="N466" i="5" a="1"/>
  <c r="N466" i="5"/>
  <c r="J467" i="5" a="1"/>
  <c r="J467" i="5"/>
  <c r="N467" i="5" a="1"/>
  <c r="N467" i="5"/>
  <c r="J468" i="5" a="1"/>
  <c r="J468" i="5"/>
  <c r="N468" i="5" a="1"/>
  <c r="N468" i="5"/>
  <c r="J469" i="5" a="1"/>
  <c r="J469" i="5"/>
  <c r="N469" i="5" a="1"/>
  <c r="N469" i="5"/>
  <c r="J470" i="5" a="1"/>
  <c r="J470" i="5"/>
  <c r="N470" i="5" a="1"/>
  <c r="N470" i="5"/>
  <c r="J471" i="5" a="1"/>
  <c r="J471" i="5"/>
  <c r="N471" i="5" a="1"/>
  <c r="N471" i="5"/>
  <c r="J472" i="5" a="1"/>
  <c r="J472" i="5"/>
  <c r="N472" i="5" a="1"/>
  <c r="N472" i="5"/>
  <c r="J473" i="5" a="1"/>
  <c r="J473" i="5"/>
  <c r="N473" i="5" a="1"/>
  <c r="N473" i="5"/>
  <c r="J474" i="5" a="1"/>
  <c r="J474" i="5"/>
  <c r="N474" i="5" a="1"/>
  <c r="N474" i="5"/>
  <c r="J475" i="5" a="1"/>
  <c r="J475" i="5"/>
  <c r="N475" i="5" a="1"/>
  <c r="N475" i="5"/>
  <c r="J476" i="5" a="1"/>
  <c r="J476" i="5"/>
  <c r="N476" i="5" a="1"/>
  <c r="N476" i="5"/>
  <c r="J477" i="5" a="1"/>
  <c r="J477" i="5"/>
  <c r="N477" i="5" a="1"/>
  <c r="N477" i="5"/>
  <c r="J478" i="5" a="1"/>
  <c r="J478" i="5"/>
  <c r="N478" i="5" a="1"/>
  <c r="N478" i="5"/>
  <c r="J479" i="5" a="1"/>
  <c r="J479" i="5"/>
  <c r="N479" i="5" a="1"/>
  <c r="N479" i="5"/>
  <c r="J480" i="5" a="1"/>
  <c r="J480" i="5"/>
  <c r="N480" i="5" a="1"/>
  <c r="N480" i="5"/>
  <c r="J481" i="5" a="1"/>
  <c r="J481" i="5"/>
  <c r="N481" i="5" a="1"/>
  <c r="N481" i="5"/>
  <c r="J482" i="5" a="1"/>
  <c r="J482" i="5"/>
  <c r="N482" i="5" a="1"/>
  <c r="N482" i="5"/>
  <c r="J483" i="5" a="1"/>
  <c r="J483" i="5"/>
  <c r="N483" i="5" a="1"/>
  <c r="N483" i="5"/>
  <c r="J484" i="5" a="1"/>
  <c r="J484" i="5"/>
  <c r="N484" i="5" a="1"/>
  <c r="N484" i="5"/>
  <c r="J485" i="5" a="1"/>
  <c r="J485" i="5"/>
  <c r="N485" i="5" a="1"/>
  <c r="N485" i="5"/>
  <c r="J486" i="5" a="1"/>
  <c r="J486" i="5"/>
  <c r="N486" i="5" a="1"/>
  <c r="N486" i="5"/>
  <c r="J487" i="5" a="1"/>
  <c r="J487" i="5"/>
  <c r="N487" i="5" a="1"/>
  <c r="N487" i="5"/>
  <c r="J488" i="5" a="1"/>
  <c r="J488" i="5"/>
  <c r="N488" i="5" a="1"/>
  <c r="N488" i="5"/>
  <c r="J489" i="5" a="1"/>
  <c r="J489" i="5"/>
  <c r="N489" i="5" a="1"/>
  <c r="N489" i="5"/>
  <c r="J490" i="5" a="1"/>
  <c r="J490" i="5"/>
  <c r="N490" i="5" a="1"/>
  <c r="N490" i="5"/>
  <c r="J491" i="5" a="1"/>
  <c r="J491" i="5"/>
  <c r="N491" i="5" a="1"/>
  <c r="N491" i="5"/>
  <c r="J492" i="5" a="1"/>
  <c r="J492" i="5"/>
  <c r="N492" i="5" a="1"/>
  <c r="N492" i="5"/>
  <c r="J493" i="5" a="1"/>
  <c r="J493" i="5"/>
  <c r="N493" i="5" a="1"/>
  <c r="N493" i="5"/>
  <c r="J494" i="5" a="1"/>
  <c r="J494" i="5"/>
  <c r="N494" i="5" a="1"/>
  <c r="N494" i="5"/>
  <c r="J495" i="5" a="1"/>
  <c r="J495" i="5"/>
  <c r="N495" i="5" a="1"/>
  <c r="N495" i="5"/>
  <c r="J496" i="5" a="1"/>
  <c r="J496" i="5"/>
  <c r="N496" i="5" a="1"/>
  <c r="N496" i="5"/>
  <c r="J497" i="5" a="1"/>
  <c r="J497" i="5"/>
  <c r="N497" i="5" a="1"/>
  <c r="N497" i="5"/>
  <c r="J498" i="5" a="1"/>
  <c r="J498" i="5"/>
  <c r="N498" i="5" a="1"/>
  <c r="N498" i="5"/>
  <c r="J499" i="5" a="1"/>
  <c r="J499" i="5"/>
  <c r="N499" i="5" a="1"/>
  <c r="N499" i="5"/>
  <c r="K119" i="5" a="1"/>
  <c r="K119" i="5"/>
  <c r="K120" i="5" a="1"/>
  <c r="K120" i="5"/>
  <c r="K118" i="5" a="1"/>
  <c r="K118" i="5"/>
  <c r="K117" i="5" a="1"/>
  <c r="K117" i="5"/>
  <c r="K116" i="5" a="1"/>
  <c r="K116" i="5"/>
  <c r="K115" i="5" a="1"/>
  <c r="K115" i="5"/>
  <c r="K114" i="5" a="1"/>
  <c r="K114" i="5"/>
  <c r="K113" i="5" a="1"/>
  <c r="K113" i="5"/>
  <c r="K112" i="5" a="1"/>
  <c r="K112" i="5"/>
  <c r="K111" i="5" a="1"/>
  <c r="K111" i="5"/>
  <c r="K110" i="5" a="1"/>
  <c r="K110" i="5"/>
  <c r="K109" i="5" a="1"/>
  <c r="K109" i="5"/>
  <c r="K108" i="5" a="1"/>
  <c r="K108" i="5"/>
  <c r="K107" i="5" a="1"/>
  <c r="K107" i="5"/>
  <c r="K106" i="5" a="1"/>
  <c r="K106" i="5"/>
  <c r="K105" i="5" a="1"/>
  <c r="K105" i="5"/>
  <c r="K104" i="5" a="1"/>
  <c r="K104" i="5"/>
  <c r="K103" i="5" a="1"/>
  <c r="K103" i="5"/>
  <c r="K102" i="5" a="1"/>
  <c r="K102" i="5"/>
  <c r="K101" i="5" a="1"/>
  <c r="K101" i="5"/>
  <c r="K100" i="5" a="1"/>
  <c r="K100" i="5"/>
  <c r="K99" i="5" a="1"/>
  <c r="K99" i="5"/>
  <c r="K98" i="5" a="1"/>
  <c r="K98" i="5"/>
  <c r="K97" i="5" a="1"/>
  <c r="K97" i="5"/>
  <c r="K96" i="5" a="1"/>
  <c r="K96" i="5"/>
  <c r="K95" i="5" a="1"/>
  <c r="K95" i="5"/>
  <c r="K94" i="5" a="1"/>
  <c r="K94" i="5"/>
  <c r="K93" i="5" a="1"/>
  <c r="K93" i="5"/>
  <c r="K92" i="5" a="1"/>
  <c r="K92" i="5"/>
  <c r="K91" i="5" a="1"/>
  <c r="K91" i="5"/>
  <c r="K90" i="5" a="1"/>
  <c r="K90" i="5"/>
  <c r="K89" i="5" a="1"/>
  <c r="K89" i="5"/>
  <c r="K88" i="5" a="1"/>
  <c r="K88" i="5"/>
  <c r="K87" i="5" a="1"/>
  <c r="K87" i="5"/>
  <c r="K86" i="5" a="1"/>
  <c r="K86" i="5"/>
  <c r="K85" i="5" a="1"/>
  <c r="K85" i="5"/>
  <c r="K84" i="5" a="1"/>
  <c r="K84" i="5"/>
  <c r="K83" i="5" a="1"/>
  <c r="K83" i="5"/>
  <c r="K82" i="5" a="1"/>
  <c r="K82" i="5"/>
  <c r="K81" i="5" a="1"/>
  <c r="K81" i="5"/>
  <c r="K80" i="5" a="1"/>
  <c r="K80" i="5"/>
  <c r="K79" i="5" a="1"/>
  <c r="K79" i="5"/>
  <c r="K78" i="5" a="1"/>
  <c r="K78" i="5"/>
  <c r="K77" i="5" a="1"/>
  <c r="K77" i="5"/>
  <c r="K76" i="5" a="1"/>
  <c r="K76" i="5"/>
  <c r="K75" i="5" a="1"/>
  <c r="K75" i="5"/>
  <c r="K74" i="5" a="1"/>
  <c r="K74" i="5"/>
  <c r="K73" i="5" a="1"/>
  <c r="K73" i="5"/>
  <c r="K72" i="5" a="1"/>
  <c r="K72" i="5"/>
  <c r="K71" i="5" a="1"/>
  <c r="K71" i="5"/>
  <c r="K70" i="5" a="1"/>
  <c r="K70" i="5"/>
  <c r="K69" i="5" a="1"/>
  <c r="K69" i="5"/>
  <c r="K68" i="5" a="1"/>
  <c r="K68" i="5"/>
  <c r="K67" i="5" a="1"/>
  <c r="K67" i="5"/>
  <c r="K66" i="5" a="1"/>
  <c r="K66" i="5"/>
  <c r="K65" i="5" a="1"/>
  <c r="K65" i="5"/>
  <c r="K64" i="5" a="1"/>
  <c r="K64" i="5"/>
  <c r="K63" i="5" a="1"/>
  <c r="K63" i="5"/>
  <c r="K62" i="5" a="1"/>
  <c r="K62" i="5"/>
  <c r="K61" i="5" a="1"/>
  <c r="K61" i="5"/>
  <c r="K60" i="5" a="1"/>
  <c r="K60" i="5"/>
  <c r="K59" i="5" a="1"/>
  <c r="K59" i="5"/>
  <c r="K58" i="5" a="1"/>
  <c r="K58" i="5"/>
  <c r="K57" i="5" a="1"/>
  <c r="K57" i="5"/>
  <c r="K56" i="5" a="1"/>
  <c r="K56" i="5"/>
  <c r="K55" i="5" a="1"/>
  <c r="K55" i="5"/>
  <c r="K54" i="5" a="1"/>
  <c r="K54" i="5"/>
  <c r="K53" i="5" a="1"/>
  <c r="K53" i="5"/>
  <c r="K52" i="5" a="1"/>
  <c r="K52" i="5"/>
  <c r="K51" i="5" a="1"/>
  <c r="K51" i="5"/>
  <c r="K50" i="5" a="1"/>
  <c r="K50" i="5"/>
  <c r="K49" i="5" a="1"/>
  <c r="K49" i="5"/>
  <c r="K48" i="5" a="1"/>
  <c r="K48" i="5"/>
  <c r="K47" i="5" a="1"/>
  <c r="K47" i="5"/>
  <c r="K46" i="5" a="1"/>
  <c r="K46" i="5"/>
  <c r="K45" i="5" a="1"/>
  <c r="K45" i="5"/>
  <c r="K44" i="5" a="1"/>
  <c r="K44" i="5"/>
  <c r="K43" i="5" a="1"/>
  <c r="K43" i="5"/>
  <c r="K42" i="5" a="1"/>
  <c r="K42" i="5"/>
  <c r="K41" i="5" a="1"/>
  <c r="K41" i="5"/>
  <c r="K40" i="5" a="1"/>
  <c r="K40" i="5"/>
  <c r="K39" i="5" a="1"/>
  <c r="K39" i="5"/>
  <c r="K38" i="5" a="1"/>
  <c r="K38" i="5"/>
  <c r="K37" i="5" a="1"/>
  <c r="K37" i="5"/>
  <c r="K36" i="5" a="1"/>
  <c r="K36" i="5"/>
  <c r="K35" i="5" a="1"/>
  <c r="K35" i="5"/>
  <c r="K34" i="5" a="1"/>
  <c r="K34" i="5"/>
  <c r="K33" i="5" a="1"/>
  <c r="K33" i="5"/>
  <c r="K32" i="5" a="1"/>
  <c r="K32" i="5"/>
  <c r="K31" i="5" a="1"/>
  <c r="K31" i="5"/>
  <c r="K30" i="5" a="1"/>
  <c r="K30" i="5"/>
  <c r="K29" i="5" a="1"/>
  <c r="K29" i="5"/>
  <c r="K149" i="5" a="1"/>
  <c r="K149" i="5"/>
  <c r="K150" i="5" a="1"/>
  <c r="K150" i="5"/>
  <c r="K148" i="5" a="1"/>
  <c r="K148" i="5"/>
  <c r="K147" i="5" a="1"/>
  <c r="K147" i="5"/>
  <c r="K146" i="5" a="1"/>
  <c r="K146" i="5"/>
  <c r="K145" i="5" a="1"/>
  <c r="K145" i="5"/>
  <c r="K144" i="5" a="1"/>
  <c r="K144" i="5"/>
  <c r="K143" i="5" a="1"/>
  <c r="K143" i="5"/>
  <c r="K142" i="5" a="1"/>
  <c r="K142" i="5"/>
  <c r="K141" i="5" a="1"/>
  <c r="K141" i="5"/>
  <c r="K140" i="5" a="1"/>
  <c r="K140" i="5"/>
  <c r="K139" i="5" a="1"/>
  <c r="K139" i="5"/>
  <c r="K138" i="5" a="1"/>
  <c r="K138" i="5"/>
  <c r="K137" i="5" a="1"/>
  <c r="K137" i="5"/>
  <c r="K136" i="5" a="1"/>
  <c r="K136" i="5"/>
  <c r="K135" i="5" a="1"/>
  <c r="K135" i="5"/>
  <c r="K134" i="5" a="1"/>
  <c r="K134" i="5"/>
  <c r="K133" i="5" a="1"/>
  <c r="K133" i="5"/>
  <c r="K132" i="5" a="1"/>
  <c r="K132" i="5"/>
  <c r="K131" i="5" a="1"/>
  <c r="K131" i="5"/>
  <c r="K130" i="5" a="1"/>
  <c r="K130" i="5"/>
  <c r="K129" i="5" a="1"/>
  <c r="K129" i="5"/>
  <c r="K128" i="5" a="1"/>
  <c r="K128" i="5"/>
  <c r="K127" i="5" a="1"/>
  <c r="K127" i="5"/>
  <c r="K126" i="5" a="1"/>
  <c r="K126" i="5"/>
  <c r="K125" i="5" a="1"/>
  <c r="K125" i="5"/>
  <c r="K124" i="5" a="1"/>
  <c r="K124" i="5"/>
  <c r="K123" i="5" a="1"/>
  <c r="K123" i="5"/>
  <c r="K122" i="5" a="1"/>
  <c r="K122" i="5"/>
  <c r="K121" i="5" a="1"/>
  <c r="K121" i="5"/>
  <c r="K13" i="5" a="1"/>
  <c r="K13" i="5"/>
  <c r="O16" i="5" a="1"/>
  <c r="O16" i="5"/>
  <c r="O28" i="5" a="1"/>
  <c r="O28" i="5"/>
  <c r="O29" i="5" a="1"/>
  <c r="O29" i="5"/>
  <c r="K499" i="5" a="1"/>
  <c r="K499" i="5"/>
  <c r="K6" i="5" a="1"/>
  <c r="K6" i="5"/>
  <c r="J7" i="5" a="1"/>
  <c r="J7" i="5"/>
  <c r="K7" i="5" a="1"/>
  <c r="K7" i="5"/>
  <c r="K8" i="5" a="1"/>
  <c r="K8" i="5"/>
  <c r="K9" i="5" a="1"/>
  <c r="K9" i="5"/>
  <c r="K10" i="5" a="1"/>
  <c r="K10" i="5"/>
  <c r="K11" i="5" a="1"/>
  <c r="K11" i="5"/>
  <c r="K12" i="5" a="1"/>
  <c r="K12" i="5"/>
  <c r="K14" i="5" a="1"/>
  <c r="K14" i="5"/>
  <c r="K15" i="5" a="1"/>
  <c r="K15" i="5"/>
  <c r="K16" i="5" a="1"/>
  <c r="K16" i="5"/>
  <c r="K17" i="5" a="1"/>
  <c r="K17" i="5"/>
  <c r="K18" i="5" a="1"/>
  <c r="K18" i="5"/>
  <c r="K19" i="5" a="1"/>
  <c r="K19" i="5"/>
  <c r="K20" i="5" a="1"/>
  <c r="K20" i="5"/>
  <c r="K26" i="5" a="1"/>
  <c r="K26" i="5"/>
  <c r="K27" i="5" a="1"/>
  <c r="K27" i="5"/>
  <c r="K28" i="5" a="1"/>
  <c r="K28" i="5"/>
  <c r="K151" i="5" a="1"/>
  <c r="K151" i="5"/>
  <c r="K152" i="5" a="1"/>
  <c r="K152" i="5"/>
  <c r="K153" i="5" a="1"/>
  <c r="K153" i="5"/>
  <c r="K154" i="5" a="1"/>
  <c r="K154" i="5"/>
  <c r="K155" i="5" a="1"/>
  <c r="K155" i="5"/>
  <c r="K156" i="5" a="1"/>
  <c r="K156" i="5"/>
  <c r="K157" i="5" a="1"/>
  <c r="K157" i="5"/>
  <c r="K158" i="5" a="1"/>
  <c r="K158" i="5"/>
  <c r="K159" i="5" a="1"/>
  <c r="K159" i="5"/>
  <c r="K160" i="5" a="1"/>
  <c r="K160" i="5"/>
  <c r="K161" i="5" a="1"/>
  <c r="K161" i="5"/>
  <c r="K162" i="5" a="1"/>
  <c r="K162" i="5"/>
  <c r="K163" i="5" a="1"/>
  <c r="K163" i="5"/>
  <c r="K164" i="5" a="1"/>
  <c r="K164" i="5"/>
  <c r="K165" i="5" a="1"/>
  <c r="K165" i="5"/>
  <c r="K166" i="5" a="1"/>
  <c r="K166" i="5"/>
  <c r="K167" i="5" a="1"/>
  <c r="K167" i="5"/>
  <c r="K168" i="5" a="1"/>
  <c r="K168" i="5"/>
  <c r="K169" i="5" a="1"/>
  <c r="K169" i="5"/>
  <c r="K170" i="5" a="1"/>
  <c r="K170" i="5"/>
  <c r="K171" i="5" a="1"/>
  <c r="K171" i="5"/>
  <c r="K172" i="5" a="1"/>
  <c r="K172" i="5"/>
  <c r="K173" i="5" a="1"/>
  <c r="K173" i="5"/>
  <c r="K174" i="5" a="1"/>
  <c r="K174" i="5"/>
  <c r="K175" i="5" a="1"/>
  <c r="K175" i="5"/>
  <c r="K176" i="5" a="1"/>
  <c r="K176" i="5"/>
  <c r="K177" i="5" a="1"/>
  <c r="K177" i="5"/>
  <c r="K178" i="5" a="1"/>
  <c r="K178" i="5"/>
  <c r="K179" i="5" a="1"/>
  <c r="K179" i="5"/>
  <c r="K180" i="5" a="1"/>
  <c r="K180" i="5"/>
  <c r="K181" i="5" a="1"/>
  <c r="K181" i="5"/>
  <c r="K182" i="5" a="1"/>
  <c r="K182" i="5"/>
  <c r="K183" i="5" a="1"/>
  <c r="K183" i="5"/>
  <c r="K184" i="5" a="1"/>
  <c r="K184" i="5"/>
  <c r="K185" i="5" a="1"/>
  <c r="K185" i="5"/>
  <c r="K186" i="5" a="1"/>
  <c r="K186" i="5"/>
  <c r="K187" i="5" a="1"/>
  <c r="K187" i="5"/>
  <c r="K188" i="5" a="1"/>
  <c r="K188" i="5"/>
  <c r="K189" i="5" a="1"/>
  <c r="K189" i="5"/>
  <c r="K190" i="5" a="1"/>
  <c r="K190" i="5"/>
  <c r="K191" i="5" a="1"/>
  <c r="K191" i="5"/>
  <c r="K192" i="5" a="1"/>
  <c r="K192" i="5"/>
  <c r="K193" i="5" a="1"/>
  <c r="K193" i="5"/>
  <c r="K194" i="5" a="1"/>
  <c r="K194" i="5"/>
  <c r="K195" i="5" a="1"/>
  <c r="K195" i="5"/>
  <c r="K196" i="5" a="1"/>
  <c r="K196" i="5"/>
  <c r="K197" i="5" a="1"/>
  <c r="K197" i="5"/>
  <c r="K198" i="5" a="1"/>
  <c r="K198" i="5"/>
  <c r="K199" i="5" a="1"/>
  <c r="K199" i="5"/>
  <c r="K200" i="5" a="1"/>
  <c r="K200" i="5"/>
  <c r="K201" i="5" a="1"/>
  <c r="K201" i="5"/>
  <c r="K202" i="5" a="1"/>
  <c r="K202" i="5"/>
  <c r="K203" i="5" a="1"/>
  <c r="K203" i="5"/>
  <c r="K204" i="5" a="1"/>
  <c r="K204" i="5"/>
  <c r="K205" i="5" a="1"/>
  <c r="K205" i="5"/>
  <c r="K206" i="5" a="1"/>
  <c r="K206" i="5"/>
  <c r="K207" i="5" a="1"/>
  <c r="K207" i="5"/>
  <c r="K208" i="5" a="1"/>
  <c r="K208" i="5"/>
  <c r="K209" i="5" a="1"/>
  <c r="K209" i="5"/>
  <c r="K210" i="5" a="1"/>
  <c r="K210" i="5"/>
  <c r="K211" i="5" a="1"/>
  <c r="K211" i="5"/>
  <c r="K212" i="5" a="1"/>
  <c r="K212" i="5"/>
  <c r="K213" i="5" a="1"/>
  <c r="K213" i="5"/>
  <c r="K214" i="5" a="1"/>
  <c r="K214" i="5"/>
  <c r="K215" i="5" a="1"/>
  <c r="K215" i="5"/>
  <c r="K216" i="5" a="1"/>
  <c r="K216" i="5"/>
  <c r="K217" i="5" a="1"/>
  <c r="K217" i="5"/>
  <c r="K218" i="5" a="1"/>
  <c r="K218" i="5"/>
  <c r="K219" i="5" a="1"/>
  <c r="K219" i="5"/>
  <c r="K220" i="5" a="1"/>
  <c r="K220" i="5"/>
  <c r="K221" i="5" a="1"/>
  <c r="K221" i="5"/>
  <c r="K222" i="5" a="1"/>
  <c r="K222" i="5"/>
  <c r="K223" i="5" a="1"/>
  <c r="K223" i="5"/>
  <c r="K224" i="5" a="1"/>
  <c r="K224" i="5"/>
  <c r="K225" i="5" a="1"/>
  <c r="K225" i="5"/>
  <c r="K226" i="5" a="1"/>
  <c r="K226" i="5"/>
  <c r="K227" i="5" a="1"/>
  <c r="K227" i="5"/>
  <c r="K228" i="5" a="1"/>
  <c r="K228" i="5"/>
  <c r="K229" i="5" a="1"/>
  <c r="K229" i="5"/>
  <c r="K230" i="5" a="1"/>
  <c r="K230" i="5"/>
  <c r="K231" i="5" a="1"/>
  <c r="K231" i="5"/>
  <c r="K232" i="5" a="1"/>
  <c r="K232" i="5"/>
  <c r="K233" i="5" a="1"/>
  <c r="K233" i="5"/>
  <c r="K234" i="5" a="1"/>
  <c r="K234" i="5"/>
  <c r="K235" i="5" a="1"/>
  <c r="K235" i="5"/>
  <c r="K236" i="5" a="1"/>
  <c r="K236" i="5"/>
  <c r="K237" i="5" a="1"/>
  <c r="K237" i="5"/>
  <c r="K238" i="5" a="1"/>
  <c r="K238" i="5"/>
  <c r="K239" i="5" a="1"/>
  <c r="K239" i="5"/>
  <c r="K240" i="5" a="1"/>
  <c r="K240" i="5"/>
  <c r="K241" i="5" a="1"/>
  <c r="K241" i="5"/>
  <c r="K242" i="5" a="1"/>
  <c r="K242" i="5"/>
  <c r="K243" i="5" a="1"/>
  <c r="K243" i="5"/>
  <c r="K244" i="5" a="1"/>
  <c r="K244" i="5"/>
  <c r="K245" i="5" a="1"/>
  <c r="K245" i="5"/>
  <c r="K246" i="5" a="1"/>
  <c r="K246" i="5"/>
  <c r="K247" i="5" a="1"/>
  <c r="K247" i="5"/>
  <c r="K248" i="5" a="1"/>
  <c r="K248" i="5"/>
  <c r="K249" i="5" a="1"/>
  <c r="K249" i="5"/>
  <c r="K250" i="5" a="1"/>
  <c r="K250" i="5"/>
  <c r="K251" i="5" a="1"/>
  <c r="K251" i="5"/>
  <c r="K252" i="5" a="1"/>
  <c r="K252" i="5"/>
  <c r="K253" i="5" a="1"/>
  <c r="K253" i="5"/>
  <c r="K254" i="5" a="1"/>
  <c r="K254" i="5"/>
  <c r="K255" i="5" a="1"/>
  <c r="K255" i="5"/>
  <c r="K256" i="5" a="1"/>
  <c r="K256" i="5"/>
  <c r="K257" i="5" a="1"/>
  <c r="K257" i="5"/>
  <c r="K258" i="5" a="1"/>
  <c r="K258" i="5"/>
  <c r="K259" i="5" a="1"/>
  <c r="K259" i="5"/>
  <c r="K260" i="5" a="1"/>
  <c r="K260" i="5"/>
  <c r="K261" i="5" a="1"/>
  <c r="K261" i="5"/>
  <c r="K262" i="5" a="1"/>
  <c r="K262" i="5"/>
  <c r="K263" i="5" a="1"/>
  <c r="K263" i="5"/>
  <c r="K264" i="5" a="1"/>
  <c r="K264" i="5"/>
  <c r="K265" i="5" a="1"/>
  <c r="K265" i="5"/>
  <c r="K266" i="5" a="1"/>
  <c r="K266" i="5"/>
  <c r="K267" i="5" a="1"/>
  <c r="K267" i="5"/>
  <c r="K268" i="5" a="1"/>
  <c r="K268" i="5"/>
  <c r="K269" i="5" a="1"/>
  <c r="K269" i="5"/>
  <c r="K270" i="5" a="1"/>
  <c r="K270" i="5"/>
  <c r="K271" i="5" a="1"/>
  <c r="K271" i="5"/>
  <c r="K272" i="5" a="1"/>
  <c r="K272" i="5"/>
  <c r="K273" i="5" a="1"/>
  <c r="K273" i="5"/>
  <c r="K274" i="5" a="1"/>
  <c r="K274" i="5"/>
  <c r="K275" i="5" a="1"/>
  <c r="K275" i="5"/>
  <c r="K276" i="5" a="1"/>
  <c r="K276" i="5"/>
  <c r="K277" i="5" a="1"/>
  <c r="K277" i="5"/>
  <c r="K278" i="5" a="1"/>
  <c r="K278" i="5"/>
  <c r="K279" i="5" a="1"/>
  <c r="K279" i="5"/>
  <c r="K280" i="5" a="1"/>
  <c r="K280" i="5"/>
  <c r="K281" i="5" a="1"/>
  <c r="K281" i="5"/>
  <c r="K282" i="5" a="1"/>
  <c r="K282" i="5"/>
  <c r="K283" i="5" a="1"/>
  <c r="K283" i="5"/>
  <c r="K284" i="5" a="1"/>
  <c r="K284" i="5"/>
  <c r="K285" i="5" a="1"/>
  <c r="K285" i="5"/>
  <c r="K286" i="5" a="1"/>
  <c r="K286" i="5"/>
  <c r="K287" i="5" a="1"/>
  <c r="K287" i="5"/>
  <c r="K288" i="5" a="1"/>
  <c r="K288" i="5"/>
  <c r="K289" i="5" a="1"/>
  <c r="K289" i="5"/>
  <c r="K290" i="5" a="1"/>
  <c r="K290" i="5"/>
  <c r="K291" i="5" a="1"/>
  <c r="K291" i="5"/>
  <c r="K292" i="5" a="1"/>
  <c r="K292" i="5"/>
  <c r="K293" i="5" a="1"/>
  <c r="K293" i="5"/>
  <c r="K294" i="5" a="1"/>
  <c r="K294" i="5"/>
  <c r="K295" i="5" a="1"/>
  <c r="K295" i="5"/>
  <c r="K296" i="5" a="1"/>
  <c r="K296" i="5"/>
  <c r="K297" i="5" a="1"/>
  <c r="K297" i="5"/>
  <c r="K298" i="5" a="1"/>
  <c r="K298" i="5"/>
  <c r="K299" i="5" a="1"/>
  <c r="K299" i="5"/>
  <c r="K300" i="5" a="1"/>
  <c r="K300" i="5"/>
  <c r="K301" i="5" a="1"/>
  <c r="K301" i="5"/>
  <c r="K302" i="5" a="1"/>
  <c r="K302" i="5"/>
  <c r="K303" i="5" a="1"/>
  <c r="K303" i="5"/>
  <c r="K304" i="5" a="1"/>
  <c r="K304" i="5"/>
  <c r="K305" i="5" a="1"/>
  <c r="K305" i="5"/>
  <c r="K306" i="5" a="1"/>
  <c r="K306" i="5"/>
  <c r="K307" i="5" a="1"/>
  <c r="K307" i="5"/>
  <c r="K308" i="5" a="1"/>
  <c r="K308" i="5"/>
  <c r="K309" i="5" a="1"/>
  <c r="K309" i="5"/>
  <c r="K310" i="5" a="1"/>
  <c r="K310" i="5"/>
  <c r="K311" i="5" a="1"/>
  <c r="K311" i="5"/>
  <c r="K312" i="5" a="1"/>
  <c r="K312" i="5"/>
  <c r="K313" i="5" a="1"/>
  <c r="K313" i="5"/>
  <c r="K314" i="5" a="1"/>
  <c r="K314" i="5"/>
  <c r="K315" i="5" a="1"/>
  <c r="K315" i="5"/>
  <c r="K316" i="5" a="1"/>
  <c r="K316" i="5"/>
  <c r="K317" i="5" a="1"/>
  <c r="K317" i="5"/>
  <c r="K318" i="5" a="1"/>
  <c r="K318" i="5"/>
  <c r="K319" i="5" a="1"/>
  <c r="K319" i="5"/>
  <c r="K320" i="5" a="1"/>
  <c r="K320" i="5"/>
  <c r="K321" i="5" a="1"/>
  <c r="K321" i="5"/>
  <c r="K322" i="5" a="1"/>
  <c r="K322" i="5"/>
  <c r="K323" i="5" a="1"/>
  <c r="K323" i="5"/>
  <c r="K324" i="5" a="1"/>
  <c r="K324" i="5"/>
  <c r="K325" i="5" a="1"/>
  <c r="K325" i="5"/>
  <c r="K326" i="5" a="1"/>
  <c r="K326" i="5"/>
  <c r="K327" i="5" a="1"/>
  <c r="K327" i="5"/>
  <c r="K328" i="5" a="1"/>
  <c r="K328" i="5"/>
  <c r="K329" i="5" a="1"/>
  <c r="K329" i="5"/>
  <c r="K330" i="5" a="1"/>
  <c r="K330" i="5"/>
  <c r="K331" i="5" a="1"/>
  <c r="K331" i="5"/>
  <c r="K332" i="5" a="1"/>
  <c r="K332" i="5"/>
  <c r="K333" i="5" a="1"/>
  <c r="K333" i="5"/>
  <c r="K334" i="5" a="1"/>
  <c r="K334" i="5"/>
  <c r="K335" i="5" a="1"/>
  <c r="K335" i="5"/>
  <c r="K336" i="5" a="1"/>
  <c r="K336" i="5"/>
  <c r="K337" i="5" a="1"/>
  <c r="K337" i="5"/>
  <c r="K338" i="5" a="1"/>
  <c r="K338" i="5"/>
  <c r="K339" i="5" a="1"/>
  <c r="K339" i="5"/>
  <c r="K340" i="5" a="1"/>
  <c r="K340" i="5"/>
  <c r="K341" i="5" a="1"/>
  <c r="K341" i="5"/>
  <c r="K342" i="5" a="1"/>
  <c r="K342" i="5"/>
  <c r="K343" i="5" a="1"/>
  <c r="K343" i="5"/>
  <c r="K344" i="5" a="1"/>
  <c r="K344" i="5"/>
  <c r="K345" i="5" a="1"/>
  <c r="K345" i="5"/>
  <c r="K346" i="5" a="1"/>
  <c r="K346" i="5"/>
  <c r="K347" i="5" a="1"/>
  <c r="K347" i="5"/>
  <c r="K348" i="5" a="1"/>
  <c r="K348" i="5"/>
  <c r="K349" i="5" a="1"/>
  <c r="K349" i="5"/>
  <c r="K350" i="5" a="1"/>
  <c r="K350" i="5"/>
  <c r="K351" i="5" a="1"/>
  <c r="K351" i="5"/>
  <c r="K352" i="5" a="1"/>
  <c r="K352" i="5"/>
  <c r="K353" i="5" a="1"/>
  <c r="K353" i="5"/>
  <c r="K354" i="5" a="1"/>
  <c r="K354" i="5"/>
  <c r="K355" i="5" a="1"/>
  <c r="K355" i="5"/>
  <c r="K356" i="5" a="1"/>
  <c r="K356" i="5"/>
  <c r="K357" i="5" a="1"/>
  <c r="K357" i="5"/>
  <c r="K358" i="5" a="1"/>
  <c r="K358" i="5"/>
  <c r="K359" i="5" a="1"/>
  <c r="K359" i="5"/>
  <c r="K360" i="5" a="1"/>
  <c r="K360" i="5"/>
  <c r="K361" i="5" a="1"/>
  <c r="K361" i="5"/>
  <c r="K362" i="5" a="1"/>
  <c r="K362" i="5"/>
  <c r="K363" i="5" a="1"/>
  <c r="K363" i="5"/>
  <c r="K364" i="5" a="1"/>
  <c r="K364" i="5"/>
  <c r="K365" i="5" a="1"/>
  <c r="K365" i="5"/>
  <c r="K366" i="5" a="1"/>
  <c r="K366" i="5"/>
  <c r="K367" i="5" a="1"/>
  <c r="K367" i="5"/>
  <c r="K368" i="5" a="1"/>
  <c r="K368" i="5"/>
  <c r="K369" i="5" a="1"/>
  <c r="K369" i="5"/>
  <c r="K370" i="5" a="1"/>
  <c r="K370" i="5"/>
  <c r="K371" i="5" a="1"/>
  <c r="K371" i="5"/>
  <c r="K372" i="5" a="1"/>
  <c r="K372" i="5"/>
  <c r="K373" i="5" a="1"/>
  <c r="K373" i="5"/>
  <c r="K374" i="5" a="1"/>
  <c r="K374" i="5"/>
  <c r="K375" i="5" a="1"/>
  <c r="K375" i="5"/>
  <c r="K376" i="5" a="1"/>
  <c r="K376" i="5"/>
  <c r="K377" i="5" a="1"/>
  <c r="K377" i="5"/>
  <c r="K378" i="5" a="1"/>
  <c r="K378" i="5"/>
  <c r="K379" i="5" a="1"/>
  <c r="K379" i="5"/>
  <c r="K380" i="5" a="1"/>
  <c r="K380" i="5"/>
  <c r="K381" i="5" a="1"/>
  <c r="K381" i="5"/>
  <c r="K382" i="5" a="1"/>
  <c r="K382" i="5"/>
  <c r="K383" i="5" a="1"/>
  <c r="K383" i="5"/>
  <c r="K384" i="5" a="1"/>
  <c r="K384" i="5"/>
  <c r="K385" i="5" a="1"/>
  <c r="K385" i="5"/>
  <c r="K386" i="5" a="1"/>
  <c r="K386" i="5"/>
  <c r="K387" i="5" a="1"/>
  <c r="K387" i="5"/>
  <c r="K388" i="5" a="1"/>
  <c r="K388" i="5"/>
  <c r="K389" i="5" a="1"/>
  <c r="K389" i="5"/>
  <c r="K390" i="5" a="1"/>
  <c r="K390" i="5"/>
  <c r="K391" i="5" a="1"/>
  <c r="K391" i="5"/>
  <c r="K392" i="5" a="1"/>
  <c r="K392" i="5"/>
  <c r="K393" i="5" a="1"/>
  <c r="K393" i="5"/>
  <c r="K394" i="5" a="1"/>
  <c r="K394" i="5"/>
  <c r="K395" i="5" a="1"/>
  <c r="K395" i="5"/>
  <c r="K396" i="5" a="1"/>
  <c r="K396" i="5"/>
  <c r="K397" i="5" a="1"/>
  <c r="K397" i="5"/>
  <c r="K398" i="5" a="1"/>
  <c r="K398" i="5"/>
  <c r="K399" i="5" a="1"/>
  <c r="K399" i="5"/>
  <c r="K400" i="5" a="1"/>
  <c r="K400" i="5"/>
  <c r="K401" i="5" a="1"/>
  <c r="K401" i="5"/>
  <c r="K402" i="5" a="1"/>
  <c r="K402" i="5"/>
  <c r="K403" i="5" a="1"/>
  <c r="K403" i="5"/>
  <c r="K404" i="5" a="1"/>
  <c r="K404" i="5"/>
  <c r="K405" i="5" a="1"/>
  <c r="K405" i="5"/>
  <c r="K406" i="5" a="1"/>
  <c r="K406" i="5"/>
  <c r="K407" i="5" a="1"/>
  <c r="K407" i="5"/>
  <c r="K408" i="5" a="1"/>
  <c r="K408" i="5"/>
  <c r="K409" i="5" a="1"/>
  <c r="K409" i="5"/>
  <c r="K410" i="5" a="1"/>
  <c r="K410" i="5"/>
  <c r="K411" i="5" a="1"/>
  <c r="K411" i="5"/>
  <c r="K412" i="5" a="1"/>
  <c r="K412" i="5"/>
  <c r="K413" i="5" a="1"/>
  <c r="K413" i="5"/>
  <c r="K414" i="5" a="1"/>
  <c r="K414" i="5"/>
  <c r="K415" i="5" a="1"/>
  <c r="K415" i="5"/>
  <c r="K416" i="5" a="1"/>
  <c r="K416" i="5"/>
  <c r="K417" i="5" a="1"/>
  <c r="K417" i="5"/>
  <c r="K418" i="5" a="1"/>
  <c r="K418" i="5"/>
  <c r="K419" i="5" a="1"/>
  <c r="K419" i="5"/>
  <c r="K420" i="5" a="1"/>
  <c r="K420" i="5"/>
  <c r="K421" i="5" a="1"/>
  <c r="K421" i="5"/>
  <c r="K422" i="5" a="1"/>
  <c r="K422" i="5"/>
  <c r="K423" i="5" a="1"/>
  <c r="K423" i="5"/>
  <c r="K424" i="5" a="1"/>
  <c r="K424" i="5"/>
  <c r="K425" i="5" a="1"/>
  <c r="K425" i="5"/>
  <c r="K426" i="5" a="1"/>
  <c r="K426" i="5"/>
  <c r="K427" i="5" a="1"/>
  <c r="K427" i="5"/>
  <c r="K428" i="5" a="1"/>
  <c r="K428" i="5"/>
  <c r="K429" i="5" a="1"/>
  <c r="K429" i="5"/>
  <c r="K430" i="5" a="1"/>
  <c r="K430" i="5"/>
  <c r="K431" i="5" a="1"/>
  <c r="K431" i="5"/>
  <c r="K432" i="5" a="1"/>
  <c r="K432" i="5"/>
  <c r="K433" i="5" a="1"/>
  <c r="K433" i="5"/>
  <c r="K434" i="5" a="1"/>
  <c r="K434" i="5"/>
  <c r="K435" i="5" a="1"/>
  <c r="K435" i="5"/>
  <c r="K436" i="5" a="1"/>
  <c r="K436" i="5"/>
  <c r="K437" i="5" a="1"/>
  <c r="K437" i="5"/>
  <c r="K438" i="5" a="1"/>
  <c r="K438" i="5"/>
  <c r="K439" i="5" a="1"/>
  <c r="K439" i="5"/>
  <c r="K440" i="5" a="1"/>
  <c r="K440" i="5"/>
  <c r="K441" i="5" a="1"/>
  <c r="K441" i="5"/>
  <c r="K442" i="5" a="1"/>
  <c r="K442" i="5"/>
  <c r="K443" i="5" a="1"/>
  <c r="K443" i="5"/>
  <c r="K444" i="5" a="1"/>
  <c r="K444" i="5"/>
  <c r="K445" i="5" a="1"/>
  <c r="K445" i="5"/>
  <c r="K446" i="5" a="1"/>
  <c r="K446" i="5"/>
  <c r="K447" i="5" a="1"/>
  <c r="K447" i="5"/>
  <c r="K448" i="5" a="1"/>
  <c r="K448" i="5"/>
  <c r="K449" i="5" a="1"/>
  <c r="K449" i="5"/>
  <c r="K450" i="5" a="1"/>
  <c r="K450" i="5"/>
  <c r="K451" i="5" a="1"/>
  <c r="K451" i="5"/>
  <c r="K452" i="5" a="1"/>
  <c r="K452" i="5"/>
  <c r="K453" i="5" a="1"/>
  <c r="K453" i="5"/>
  <c r="K454" i="5" a="1"/>
  <c r="K454" i="5"/>
  <c r="K455" i="5" a="1"/>
  <c r="K455" i="5"/>
  <c r="K456" i="5" a="1"/>
  <c r="K456" i="5"/>
  <c r="K457" i="5" a="1"/>
  <c r="K457" i="5"/>
  <c r="K458" i="5" a="1"/>
  <c r="K458" i="5"/>
  <c r="K459" i="5" a="1"/>
  <c r="K459" i="5"/>
  <c r="K460" i="5" a="1"/>
  <c r="K460" i="5"/>
  <c r="K461" i="5" a="1"/>
  <c r="K461" i="5"/>
  <c r="K462" i="5" a="1"/>
  <c r="K462" i="5"/>
  <c r="K463" i="5" a="1"/>
  <c r="K463" i="5"/>
  <c r="K464" i="5" a="1"/>
  <c r="K464" i="5"/>
  <c r="K465" i="5" a="1"/>
  <c r="K465" i="5"/>
  <c r="K466" i="5" a="1"/>
  <c r="K466" i="5"/>
  <c r="K467" i="5" a="1"/>
  <c r="K467" i="5"/>
  <c r="K468" i="5" a="1"/>
  <c r="K468" i="5"/>
  <c r="K469" i="5" a="1"/>
  <c r="K469" i="5"/>
  <c r="K470" i="5" a="1"/>
  <c r="K470" i="5"/>
  <c r="K471" i="5" a="1"/>
  <c r="K471" i="5"/>
  <c r="K472" i="5" a="1"/>
  <c r="K472" i="5"/>
  <c r="K473" i="5" a="1"/>
  <c r="K473" i="5"/>
  <c r="K474" i="5" a="1"/>
  <c r="K474" i="5"/>
  <c r="K475" i="5" a="1"/>
  <c r="K475" i="5"/>
  <c r="K476" i="5" a="1"/>
  <c r="K476" i="5"/>
  <c r="K477" i="5" a="1"/>
  <c r="K477" i="5"/>
  <c r="K478" i="5" a="1"/>
  <c r="K478" i="5"/>
  <c r="K479" i="5" a="1"/>
  <c r="K479" i="5"/>
  <c r="K480" i="5" a="1"/>
  <c r="K480" i="5"/>
  <c r="K481" i="5" a="1"/>
  <c r="K481" i="5"/>
  <c r="K482" i="5" a="1"/>
  <c r="K482" i="5"/>
  <c r="K483" i="5" a="1"/>
  <c r="K483" i="5"/>
  <c r="K484" i="5" a="1"/>
  <c r="K484" i="5"/>
  <c r="K485" i="5" a="1"/>
  <c r="K485" i="5"/>
  <c r="K486" i="5" a="1"/>
  <c r="K486" i="5"/>
  <c r="K487" i="5" a="1"/>
  <c r="K487" i="5"/>
  <c r="K488" i="5" a="1"/>
  <c r="K488" i="5"/>
  <c r="K489" i="5" a="1"/>
  <c r="K489" i="5"/>
  <c r="K490" i="5" a="1"/>
  <c r="K490" i="5"/>
  <c r="K491" i="5" a="1"/>
  <c r="K491" i="5"/>
  <c r="K492" i="5" a="1"/>
  <c r="K492" i="5"/>
  <c r="K493" i="5" a="1"/>
  <c r="K493" i="5"/>
  <c r="K494" i="5" a="1"/>
  <c r="K494" i="5"/>
  <c r="K495" i="5" a="1"/>
  <c r="K495" i="5"/>
  <c r="K496" i="5" a="1"/>
  <c r="K496" i="5"/>
  <c r="K497" i="5" a="1"/>
  <c r="K497" i="5"/>
  <c r="K498" i="5" a="1"/>
  <c r="K498" i="5"/>
  <c r="O499" i="5" a="1"/>
  <c r="O499" i="5"/>
  <c r="M499" i="5" a="1"/>
  <c r="M499" i="5"/>
  <c r="O498" i="5" a="1"/>
  <c r="O498" i="5"/>
  <c r="M498" i="5" a="1"/>
  <c r="M498" i="5"/>
  <c r="O497" i="5" a="1"/>
  <c r="O497" i="5"/>
  <c r="M497" i="5" a="1"/>
  <c r="M497" i="5"/>
  <c r="O496" i="5" a="1"/>
  <c r="O496" i="5"/>
  <c r="M496" i="5" a="1"/>
  <c r="M496" i="5"/>
  <c r="O495" i="5" a="1"/>
  <c r="O495" i="5"/>
  <c r="M495" i="5" a="1"/>
  <c r="M495" i="5"/>
  <c r="O494" i="5" a="1"/>
  <c r="O494" i="5"/>
  <c r="M494" i="5" a="1"/>
  <c r="M494" i="5"/>
  <c r="O493" i="5" a="1"/>
  <c r="O493" i="5"/>
  <c r="M493" i="5" a="1"/>
  <c r="M493" i="5"/>
  <c r="O492" i="5" a="1"/>
  <c r="O492" i="5"/>
  <c r="M492" i="5" a="1"/>
  <c r="M492" i="5"/>
  <c r="O491" i="5" a="1"/>
  <c r="O491" i="5"/>
  <c r="M491" i="5" a="1"/>
  <c r="M491" i="5"/>
  <c r="O490" i="5" a="1"/>
  <c r="O490" i="5"/>
  <c r="M490" i="5" a="1"/>
  <c r="M490" i="5"/>
  <c r="O489" i="5" a="1"/>
  <c r="O489" i="5"/>
  <c r="M489" i="5" a="1"/>
  <c r="M489" i="5"/>
  <c r="O488" i="5" a="1"/>
  <c r="O488" i="5"/>
  <c r="M488" i="5" a="1"/>
  <c r="M488" i="5"/>
  <c r="O487" i="5" a="1"/>
  <c r="O487" i="5"/>
  <c r="M487" i="5" a="1"/>
  <c r="M487" i="5"/>
  <c r="O486" i="5" a="1"/>
  <c r="O486" i="5"/>
  <c r="M486" i="5" a="1"/>
  <c r="M486" i="5"/>
  <c r="O485" i="5" a="1"/>
  <c r="O485" i="5"/>
  <c r="M485" i="5" a="1"/>
  <c r="M485" i="5"/>
  <c r="O484" i="5" a="1"/>
  <c r="O484" i="5"/>
  <c r="M484" i="5" a="1"/>
  <c r="M484" i="5"/>
  <c r="O483" i="5" a="1"/>
  <c r="O483" i="5"/>
  <c r="M483" i="5" a="1"/>
  <c r="M483" i="5"/>
  <c r="O482" i="5" a="1"/>
  <c r="O482" i="5"/>
  <c r="M482" i="5" a="1"/>
  <c r="M482" i="5"/>
  <c r="O481" i="5" a="1"/>
  <c r="O481" i="5"/>
  <c r="M481" i="5" a="1"/>
  <c r="M481" i="5"/>
  <c r="O480" i="5" a="1"/>
  <c r="O480" i="5"/>
  <c r="M480" i="5" a="1"/>
  <c r="M480" i="5"/>
  <c r="O479" i="5" a="1"/>
  <c r="O479" i="5"/>
  <c r="M479" i="5" a="1"/>
  <c r="M479" i="5"/>
  <c r="O478" i="5" a="1"/>
  <c r="O478" i="5"/>
  <c r="M478" i="5" a="1"/>
  <c r="M478" i="5"/>
  <c r="O477" i="5" a="1"/>
  <c r="O477" i="5"/>
  <c r="M477" i="5" a="1"/>
  <c r="M477" i="5"/>
  <c r="O476" i="5" a="1"/>
  <c r="O476" i="5"/>
  <c r="M476" i="5" a="1"/>
  <c r="M476" i="5"/>
  <c r="O475" i="5" a="1"/>
  <c r="O475" i="5"/>
  <c r="M475" i="5" a="1"/>
  <c r="M475" i="5"/>
  <c r="O474" i="5" a="1"/>
  <c r="O474" i="5"/>
  <c r="M474" i="5" a="1"/>
  <c r="M474" i="5"/>
  <c r="O473" i="5" a="1"/>
  <c r="O473" i="5"/>
  <c r="M473" i="5" a="1"/>
  <c r="M473" i="5"/>
  <c r="O472" i="5" a="1"/>
  <c r="O472" i="5"/>
  <c r="M472" i="5" a="1"/>
  <c r="M472" i="5"/>
  <c r="O471" i="5" a="1"/>
  <c r="O471" i="5"/>
  <c r="M471" i="5" a="1"/>
  <c r="M471" i="5"/>
  <c r="O470" i="5" a="1"/>
  <c r="O470" i="5"/>
  <c r="M470" i="5" a="1"/>
  <c r="M470" i="5"/>
  <c r="O469" i="5" a="1"/>
  <c r="O469" i="5"/>
  <c r="M469" i="5" a="1"/>
  <c r="M469" i="5"/>
  <c r="O468" i="5" a="1"/>
  <c r="O468" i="5"/>
  <c r="M468" i="5" a="1"/>
  <c r="M468" i="5"/>
  <c r="O467" i="5" a="1"/>
  <c r="O467" i="5"/>
  <c r="M467" i="5" a="1"/>
  <c r="M467" i="5"/>
  <c r="O466" i="5" a="1"/>
  <c r="O466" i="5"/>
  <c r="M466" i="5" a="1"/>
  <c r="M466" i="5"/>
  <c r="O465" i="5" a="1"/>
  <c r="O465" i="5"/>
  <c r="M465" i="5" a="1"/>
  <c r="M465" i="5"/>
  <c r="O464" i="5" a="1"/>
  <c r="O464" i="5"/>
  <c r="M464" i="5" a="1"/>
  <c r="M464" i="5"/>
  <c r="O463" i="5" a="1"/>
  <c r="O463" i="5"/>
  <c r="M463" i="5" a="1"/>
  <c r="M463" i="5"/>
  <c r="O462" i="5" a="1"/>
  <c r="O462" i="5"/>
  <c r="M462" i="5" a="1"/>
  <c r="M462" i="5"/>
  <c r="O461" i="5" a="1"/>
  <c r="O461" i="5"/>
  <c r="M461" i="5" a="1"/>
  <c r="M461" i="5"/>
  <c r="O460" i="5" a="1"/>
  <c r="O460" i="5"/>
  <c r="M460" i="5" a="1"/>
  <c r="M460" i="5"/>
  <c r="O459" i="5" a="1"/>
  <c r="O459" i="5"/>
  <c r="M459" i="5" a="1"/>
  <c r="M459" i="5"/>
  <c r="O458" i="5" a="1"/>
  <c r="O458" i="5"/>
  <c r="M458" i="5" a="1"/>
  <c r="M458" i="5"/>
  <c r="O457" i="5" a="1"/>
  <c r="O457" i="5"/>
  <c r="M457" i="5" a="1"/>
  <c r="M457" i="5"/>
  <c r="O456" i="5" a="1"/>
  <c r="O456" i="5"/>
  <c r="M456" i="5" a="1"/>
  <c r="M456" i="5"/>
  <c r="O455" i="5" a="1"/>
  <c r="O455" i="5"/>
  <c r="M455" i="5" a="1"/>
  <c r="M455" i="5"/>
  <c r="O454" i="5" a="1"/>
  <c r="O454" i="5"/>
  <c r="M454" i="5" a="1"/>
  <c r="M454" i="5"/>
  <c r="O453" i="5" a="1"/>
  <c r="O453" i="5"/>
  <c r="M453" i="5" a="1"/>
  <c r="M453" i="5"/>
  <c r="O452" i="5" a="1"/>
  <c r="O452" i="5"/>
  <c r="M452" i="5" a="1"/>
  <c r="M452" i="5"/>
  <c r="O451" i="5" a="1"/>
  <c r="O451" i="5"/>
  <c r="M451" i="5" a="1"/>
  <c r="M451" i="5"/>
  <c r="O450" i="5" a="1"/>
  <c r="O450" i="5"/>
  <c r="M450" i="5" a="1"/>
  <c r="M450" i="5"/>
  <c r="O449" i="5" a="1"/>
  <c r="O449" i="5"/>
  <c r="M449" i="5" a="1"/>
  <c r="M449" i="5"/>
  <c r="O448" i="5" a="1"/>
  <c r="O448" i="5"/>
  <c r="M448" i="5" a="1"/>
  <c r="M448" i="5"/>
  <c r="O447" i="5" a="1"/>
  <c r="O447" i="5"/>
  <c r="M447" i="5" a="1"/>
  <c r="M447" i="5"/>
  <c r="O446" i="5" a="1"/>
  <c r="O446" i="5"/>
  <c r="M446" i="5" a="1"/>
  <c r="M446" i="5"/>
  <c r="O445" i="5" a="1"/>
  <c r="O445" i="5"/>
  <c r="M445" i="5" a="1"/>
  <c r="M445" i="5"/>
  <c r="O444" i="5" a="1"/>
  <c r="O444" i="5"/>
  <c r="M444" i="5" a="1"/>
  <c r="M444" i="5"/>
  <c r="O443" i="5" a="1"/>
  <c r="O443" i="5"/>
  <c r="M443" i="5" a="1"/>
  <c r="M443" i="5"/>
  <c r="O442" i="5" a="1"/>
  <c r="O442" i="5"/>
  <c r="M442" i="5" a="1"/>
  <c r="M442" i="5"/>
  <c r="O441" i="5" a="1"/>
  <c r="O441" i="5"/>
  <c r="M441" i="5" a="1"/>
  <c r="M441" i="5"/>
  <c r="O440" i="5" a="1"/>
  <c r="O440" i="5"/>
  <c r="M440" i="5" a="1"/>
  <c r="M440" i="5"/>
  <c r="O439" i="5" a="1"/>
  <c r="O439" i="5"/>
  <c r="M439" i="5" a="1"/>
  <c r="M439" i="5"/>
  <c r="O438" i="5" a="1"/>
  <c r="O438" i="5"/>
  <c r="M438" i="5" a="1"/>
  <c r="M438" i="5"/>
  <c r="O437" i="5" a="1"/>
  <c r="O437" i="5"/>
  <c r="M437" i="5" a="1"/>
  <c r="M437" i="5"/>
  <c r="O436" i="5" a="1"/>
  <c r="O436" i="5"/>
  <c r="M436" i="5" a="1"/>
  <c r="M436" i="5"/>
  <c r="O435" i="5" a="1"/>
  <c r="O435" i="5"/>
  <c r="M435" i="5" a="1"/>
  <c r="M435" i="5"/>
  <c r="O434" i="5" a="1"/>
  <c r="O434" i="5"/>
  <c r="M434" i="5" a="1"/>
  <c r="M434" i="5"/>
  <c r="O433" i="5" a="1"/>
  <c r="O433" i="5"/>
  <c r="M433" i="5" a="1"/>
  <c r="M433" i="5"/>
  <c r="O432" i="5" a="1"/>
  <c r="O432" i="5"/>
  <c r="M432" i="5" a="1"/>
  <c r="M432" i="5"/>
  <c r="O431" i="5" a="1"/>
  <c r="O431" i="5"/>
  <c r="M431" i="5" a="1"/>
  <c r="M431" i="5"/>
  <c r="O430" i="5" a="1"/>
  <c r="O430" i="5"/>
  <c r="M430" i="5" a="1"/>
  <c r="M430" i="5"/>
  <c r="O429" i="5" a="1"/>
  <c r="O429" i="5"/>
  <c r="M429" i="5" a="1"/>
  <c r="M429" i="5"/>
  <c r="O428" i="5" a="1"/>
  <c r="O428" i="5"/>
  <c r="M428" i="5" a="1"/>
  <c r="M428" i="5"/>
  <c r="O427" i="5" a="1"/>
  <c r="O427" i="5"/>
  <c r="M427" i="5" a="1"/>
  <c r="M427" i="5"/>
  <c r="O426" i="5" a="1"/>
  <c r="O426" i="5"/>
  <c r="M426" i="5" a="1"/>
  <c r="M426" i="5"/>
  <c r="O425" i="5" a="1"/>
  <c r="O425" i="5"/>
  <c r="M425" i="5" a="1"/>
  <c r="M425" i="5"/>
  <c r="O424" i="5" a="1"/>
  <c r="O424" i="5"/>
  <c r="M424" i="5" a="1"/>
  <c r="M424" i="5"/>
  <c r="O423" i="5" a="1"/>
  <c r="O423" i="5"/>
  <c r="M423" i="5" a="1"/>
  <c r="M423" i="5"/>
  <c r="O422" i="5" a="1"/>
  <c r="O422" i="5"/>
  <c r="M422" i="5" a="1"/>
  <c r="M422" i="5"/>
  <c r="O421" i="5" a="1"/>
  <c r="O421" i="5"/>
  <c r="M421" i="5" a="1"/>
  <c r="M421" i="5"/>
  <c r="O420" i="5" a="1"/>
  <c r="O420" i="5"/>
  <c r="M420" i="5" a="1"/>
  <c r="M420" i="5"/>
  <c r="O419" i="5" a="1"/>
  <c r="O419" i="5"/>
  <c r="M419" i="5" a="1"/>
  <c r="M419" i="5"/>
  <c r="O418" i="5" a="1"/>
  <c r="O418" i="5"/>
  <c r="M418" i="5" a="1"/>
  <c r="M418" i="5"/>
  <c r="O417" i="5" a="1"/>
  <c r="O417" i="5"/>
  <c r="M417" i="5" a="1"/>
  <c r="M417" i="5"/>
  <c r="O416" i="5" a="1"/>
  <c r="O416" i="5"/>
  <c r="M416" i="5" a="1"/>
  <c r="M416" i="5"/>
  <c r="O415" i="5" a="1"/>
  <c r="O415" i="5"/>
  <c r="M415" i="5" a="1"/>
  <c r="M415" i="5"/>
  <c r="O414" i="5" a="1"/>
  <c r="O414" i="5"/>
  <c r="M414" i="5" a="1"/>
  <c r="M414" i="5"/>
  <c r="O413" i="5" a="1"/>
  <c r="O413" i="5"/>
  <c r="M413" i="5" a="1"/>
  <c r="M413" i="5"/>
  <c r="O412" i="5" a="1"/>
  <c r="O412" i="5"/>
  <c r="M412" i="5" a="1"/>
  <c r="M412" i="5"/>
  <c r="O411" i="5" a="1"/>
  <c r="O411" i="5"/>
  <c r="M411" i="5" a="1"/>
  <c r="M411" i="5"/>
  <c r="O410" i="5" a="1"/>
  <c r="O410" i="5"/>
  <c r="M410" i="5" a="1"/>
  <c r="M410" i="5"/>
  <c r="O409" i="5" a="1"/>
  <c r="O409" i="5"/>
  <c r="M409" i="5" a="1"/>
  <c r="M409" i="5"/>
  <c r="O408" i="5" a="1"/>
  <c r="O408" i="5"/>
  <c r="M408" i="5" a="1"/>
  <c r="M408" i="5"/>
  <c r="O407" i="5" a="1"/>
  <c r="O407" i="5"/>
  <c r="M407" i="5" a="1"/>
  <c r="M407" i="5"/>
  <c r="O406" i="5" a="1"/>
  <c r="O406" i="5"/>
  <c r="M406" i="5" a="1"/>
  <c r="M406" i="5"/>
  <c r="O405" i="5" a="1"/>
  <c r="O405" i="5"/>
  <c r="M405" i="5" a="1"/>
  <c r="M405" i="5"/>
  <c r="O404" i="5" a="1"/>
  <c r="O404" i="5"/>
  <c r="M404" i="5" a="1"/>
  <c r="M404" i="5"/>
  <c r="O403" i="5" a="1"/>
  <c r="O403" i="5"/>
  <c r="M403" i="5" a="1"/>
  <c r="M403" i="5"/>
  <c r="O402" i="5" a="1"/>
  <c r="O402" i="5"/>
  <c r="M402" i="5" a="1"/>
  <c r="M402" i="5"/>
  <c r="O401" i="5" a="1"/>
  <c r="O401" i="5"/>
  <c r="M401" i="5" a="1"/>
  <c r="M401" i="5"/>
  <c r="O400" i="5" a="1"/>
  <c r="O400" i="5"/>
  <c r="M400" i="5" a="1"/>
  <c r="M400" i="5"/>
  <c r="O399" i="5" a="1"/>
  <c r="O399" i="5"/>
  <c r="M399" i="5" a="1"/>
  <c r="M399" i="5"/>
  <c r="O398" i="5" a="1"/>
  <c r="O398" i="5"/>
  <c r="M398" i="5" a="1"/>
  <c r="M398" i="5"/>
  <c r="O397" i="5" a="1"/>
  <c r="O397" i="5"/>
  <c r="M397" i="5" a="1"/>
  <c r="M397" i="5"/>
  <c r="O396" i="5" a="1"/>
  <c r="O396" i="5"/>
  <c r="M396" i="5" a="1"/>
  <c r="M396" i="5"/>
  <c r="O395" i="5" a="1"/>
  <c r="O395" i="5"/>
  <c r="M395" i="5" a="1"/>
  <c r="M395" i="5"/>
  <c r="O394" i="5" a="1"/>
  <c r="O394" i="5"/>
  <c r="M394" i="5" a="1"/>
  <c r="M394" i="5"/>
  <c r="O393" i="5" a="1"/>
  <c r="O393" i="5"/>
  <c r="M393" i="5" a="1"/>
  <c r="M393" i="5"/>
  <c r="O392" i="5" a="1"/>
  <c r="O392" i="5"/>
  <c r="M392" i="5" a="1"/>
  <c r="M392" i="5"/>
  <c r="O391" i="5" a="1"/>
  <c r="O391" i="5"/>
  <c r="M391" i="5" a="1"/>
  <c r="M391" i="5"/>
  <c r="O390" i="5" a="1"/>
  <c r="O390" i="5"/>
  <c r="M390" i="5" a="1"/>
  <c r="M390" i="5"/>
  <c r="O389" i="5" a="1"/>
  <c r="O389" i="5"/>
  <c r="M389" i="5" a="1"/>
  <c r="M389" i="5"/>
  <c r="O388" i="5" a="1"/>
  <c r="O388" i="5"/>
  <c r="M388" i="5" a="1"/>
  <c r="M388" i="5"/>
  <c r="O387" i="5" a="1"/>
  <c r="O387" i="5"/>
  <c r="M387" i="5" a="1"/>
  <c r="M387" i="5"/>
  <c r="O386" i="5" a="1"/>
  <c r="O386" i="5"/>
  <c r="M386" i="5" a="1"/>
  <c r="M386" i="5"/>
  <c r="O385" i="5" a="1"/>
  <c r="O385" i="5"/>
  <c r="M385" i="5" a="1"/>
  <c r="M385" i="5"/>
  <c r="O384" i="5" a="1"/>
  <c r="O384" i="5"/>
  <c r="M384" i="5" a="1"/>
  <c r="M384" i="5"/>
  <c r="O383" i="5" a="1"/>
  <c r="O383" i="5"/>
  <c r="M383" i="5" a="1"/>
  <c r="M383" i="5"/>
  <c r="O382" i="5" a="1"/>
  <c r="O382" i="5"/>
  <c r="M382" i="5" a="1"/>
  <c r="M382" i="5"/>
  <c r="O381" i="5" a="1"/>
  <c r="O381" i="5"/>
  <c r="M381" i="5" a="1"/>
  <c r="M381" i="5"/>
  <c r="O380" i="5" a="1"/>
  <c r="O380" i="5"/>
  <c r="M380" i="5" a="1"/>
  <c r="M380" i="5"/>
  <c r="O379" i="5" a="1"/>
  <c r="O379" i="5"/>
  <c r="M379" i="5" a="1"/>
  <c r="M379" i="5"/>
  <c r="O378" i="5" a="1"/>
  <c r="O378" i="5"/>
  <c r="M378" i="5" a="1"/>
  <c r="M378" i="5"/>
  <c r="O377" i="5" a="1"/>
  <c r="O377" i="5"/>
  <c r="M377" i="5" a="1"/>
  <c r="M377" i="5"/>
  <c r="O376" i="5" a="1"/>
  <c r="O376" i="5"/>
  <c r="M376" i="5" a="1"/>
  <c r="M376" i="5"/>
  <c r="O375" i="5" a="1"/>
  <c r="O375" i="5"/>
  <c r="M375" i="5" a="1"/>
  <c r="M375" i="5"/>
  <c r="O374" i="5" a="1"/>
  <c r="O374" i="5"/>
  <c r="M374" i="5" a="1"/>
  <c r="M374" i="5"/>
  <c r="O373" i="5" a="1"/>
  <c r="O373" i="5"/>
  <c r="M373" i="5" a="1"/>
  <c r="M373" i="5"/>
  <c r="O372" i="5" a="1"/>
  <c r="O372" i="5"/>
  <c r="M372" i="5" a="1"/>
  <c r="M372" i="5"/>
  <c r="O371" i="5" a="1"/>
  <c r="O371" i="5"/>
  <c r="M371" i="5" a="1"/>
  <c r="M371" i="5"/>
  <c r="O370" i="5" a="1"/>
  <c r="O370" i="5"/>
  <c r="M370" i="5" a="1"/>
  <c r="M370" i="5"/>
  <c r="O369" i="5" a="1"/>
  <c r="O369" i="5"/>
  <c r="M369" i="5" a="1"/>
  <c r="M369" i="5"/>
  <c r="O368" i="5" a="1"/>
  <c r="O368" i="5"/>
  <c r="M368" i="5" a="1"/>
  <c r="M368" i="5"/>
  <c r="O367" i="5" a="1"/>
  <c r="O367" i="5"/>
  <c r="M367" i="5" a="1"/>
  <c r="M367" i="5"/>
  <c r="O366" i="5" a="1"/>
  <c r="O366" i="5"/>
  <c r="M366" i="5" a="1"/>
  <c r="M366" i="5"/>
  <c r="O365" i="5" a="1"/>
  <c r="O365" i="5"/>
  <c r="M365" i="5" a="1"/>
  <c r="M365" i="5"/>
  <c r="O364" i="5" a="1"/>
  <c r="O364" i="5"/>
  <c r="M364" i="5" a="1"/>
  <c r="M364" i="5"/>
  <c r="O363" i="5" a="1"/>
  <c r="O363" i="5"/>
  <c r="M363" i="5" a="1"/>
  <c r="M363" i="5"/>
  <c r="O362" i="5" a="1"/>
  <c r="O362" i="5"/>
  <c r="M362" i="5" a="1"/>
  <c r="M362" i="5"/>
  <c r="O361" i="5" a="1"/>
  <c r="O361" i="5"/>
  <c r="M361" i="5" a="1"/>
  <c r="M361" i="5"/>
  <c r="O360" i="5" a="1"/>
  <c r="O360" i="5"/>
  <c r="M360" i="5" a="1"/>
  <c r="M360" i="5"/>
  <c r="O359" i="5" a="1"/>
  <c r="O359" i="5"/>
  <c r="M359" i="5" a="1"/>
  <c r="M359" i="5"/>
  <c r="O358" i="5" a="1"/>
  <c r="O358" i="5"/>
  <c r="M358" i="5" a="1"/>
  <c r="M358" i="5"/>
  <c r="O357" i="5" a="1"/>
  <c r="O357" i="5"/>
  <c r="M357" i="5" a="1"/>
  <c r="M357" i="5"/>
  <c r="O356" i="5" a="1"/>
  <c r="O356" i="5"/>
  <c r="M356" i="5" a="1"/>
  <c r="M356" i="5"/>
  <c r="O355" i="5" a="1"/>
  <c r="O355" i="5"/>
  <c r="M355" i="5" a="1"/>
  <c r="M355" i="5"/>
  <c r="O354" i="5" a="1"/>
  <c r="O354" i="5"/>
  <c r="M354" i="5" a="1"/>
  <c r="M354" i="5"/>
  <c r="O353" i="5" a="1"/>
  <c r="O353" i="5"/>
  <c r="M353" i="5" a="1"/>
  <c r="M353" i="5"/>
  <c r="O352" i="5" a="1"/>
  <c r="O352" i="5"/>
  <c r="M352" i="5" a="1"/>
  <c r="M352" i="5"/>
  <c r="O351" i="5" a="1"/>
  <c r="O351" i="5"/>
  <c r="M351" i="5" a="1"/>
  <c r="M351" i="5"/>
  <c r="O350" i="5" a="1"/>
  <c r="O350" i="5"/>
  <c r="M350" i="5" a="1"/>
  <c r="M350" i="5"/>
  <c r="O349" i="5" a="1"/>
  <c r="O349" i="5"/>
  <c r="M349" i="5" a="1"/>
  <c r="M349" i="5"/>
  <c r="O348" i="5" a="1"/>
  <c r="O348" i="5"/>
  <c r="M348" i="5" a="1"/>
  <c r="M348" i="5"/>
  <c r="O347" i="5" a="1"/>
  <c r="O347" i="5"/>
  <c r="M347" i="5" a="1"/>
  <c r="M347" i="5"/>
  <c r="O346" i="5" a="1"/>
  <c r="O346" i="5"/>
  <c r="M346" i="5" a="1"/>
  <c r="M346" i="5"/>
  <c r="O345" i="5" a="1"/>
  <c r="O345" i="5"/>
  <c r="M345" i="5" a="1"/>
  <c r="M345" i="5"/>
  <c r="O344" i="5" a="1"/>
  <c r="O344" i="5"/>
  <c r="M344" i="5" a="1"/>
  <c r="M344" i="5"/>
  <c r="O343" i="5" a="1"/>
  <c r="O343" i="5"/>
  <c r="M343" i="5" a="1"/>
  <c r="M343" i="5"/>
  <c r="O342" i="5" a="1"/>
  <c r="O342" i="5"/>
  <c r="M342" i="5" a="1"/>
  <c r="M342" i="5"/>
  <c r="O341" i="5" a="1"/>
  <c r="O341" i="5"/>
  <c r="M341" i="5" a="1"/>
  <c r="M341" i="5"/>
  <c r="O340" i="5" a="1"/>
  <c r="O340" i="5"/>
  <c r="M340" i="5" a="1"/>
  <c r="M340" i="5"/>
  <c r="O339" i="5" a="1"/>
  <c r="O339" i="5"/>
  <c r="M339" i="5" a="1"/>
  <c r="M339" i="5"/>
  <c r="O338" i="5" a="1"/>
  <c r="O338" i="5"/>
  <c r="M338" i="5" a="1"/>
  <c r="M338" i="5"/>
  <c r="O337" i="5" a="1"/>
  <c r="O337" i="5"/>
  <c r="M337" i="5" a="1"/>
  <c r="M337" i="5"/>
  <c r="O336" i="5" a="1"/>
  <c r="O336" i="5"/>
  <c r="M336" i="5" a="1"/>
  <c r="M336" i="5"/>
  <c r="O335" i="5" a="1"/>
  <c r="O335" i="5"/>
  <c r="M335" i="5" a="1"/>
  <c r="M335" i="5"/>
  <c r="O334" i="5" a="1"/>
  <c r="O334" i="5"/>
  <c r="M334" i="5" a="1"/>
  <c r="M334" i="5"/>
  <c r="O333" i="5" a="1"/>
  <c r="O333" i="5"/>
  <c r="M333" i="5" a="1"/>
  <c r="M333" i="5"/>
  <c r="O332" i="5" a="1"/>
  <c r="O332" i="5"/>
  <c r="M332" i="5" a="1"/>
  <c r="M332" i="5"/>
  <c r="O331" i="5" a="1"/>
  <c r="O331" i="5"/>
  <c r="M331" i="5" a="1"/>
  <c r="M331" i="5"/>
  <c r="O330" i="5" a="1"/>
  <c r="O330" i="5"/>
  <c r="M330" i="5" a="1"/>
  <c r="M330" i="5"/>
  <c r="O329" i="5" a="1"/>
  <c r="O329" i="5"/>
  <c r="M329" i="5" a="1"/>
  <c r="M329" i="5"/>
  <c r="O328" i="5" a="1"/>
  <c r="O328" i="5"/>
  <c r="M328" i="5" a="1"/>
  <c r="M328" i="5"/>
  <c r="O327" i="5" a="1"/>
  <c r="O327" i="5"/>
  <c r="M327" i="5" a="1"/>
  <c r="M327" i="5"/>
  <c r="O326" i="5" a="1"/>
  <c r="O326" i="5"/>
  <c r="M326" i="5" a="1"/>
  <c r="M326" i="5"/>
  <c r="O325" i="5" a="1"/>
  <c r="O325" i="5"/>
  <c r="M325" i="5" a="1"/>
  <c r="M325" i="5"/>
  <c r="O324" i="5" a="1"/>
  <c r="O324" i="5"/>
  <c r="M324" i="5" a="1"/>
  <c r="M324" i="5"/>
  <c r="O323" i="5" a="1"/>
  <c r="O323" i="5"/>
  <c r="M323" i="5" a="1"/>
  <c r="M323" i="5"/>
  <c r="O322" i="5" a="1"/>
  <c r="O322" i="5"/>
  <c r="M322" i="5" a="1"/>
  <c r="M322" i="5"/>
  <c r="O321" i="5" a="1"/>
  <c r="O321" i="5"/>
  <c r="M321" i="5" a="1"/>
  <c r="M321" i="5"/>
  <c r="O320" i="5" a="1"/>
  <c r="O320" i="5"/>
  <c r="M320" i="5" a="1"/>
  <c r="M320" i="5"/>
  <c r="O319" i="5" a="1"/>
  <c r="O319" i="5"/>
  <c r="M319" i="5" a="1"/>
  <c r="M319" i="5"/>
  <c r="O318" i="5" a="1"/>
  <c r="O318" i="5"/>
  <c r="M318" i="5" a="1"/>
  <c r="M318" i="5"/>
  <c r="O317" i="5" a="1"/>
  <c r="O317" i="5"/>
  <c r="M317" i="5" a="1"/>
  <c r="M317" i="5"/>
  <c r="O316" i="5" a="1"/>
  <c r="O316" i="5"/>
  <c r="M316" i="5" a="1"/>
  <c r="M316" i="5"/>
  <c r="O315" i="5" a="1"/>
  <c r="O315" i="5"/>
  <c r="M315" i="5" a="1"/>
  <c r="M315" i="5"/>
  <c r="O314" i="5" a="1"/>
  <c r="O314" i="5"/>
  <c r="M314" i="5" a="1"/>
  <c r="M314" i="5"/>
  <c r="O313" i="5" a="1"/>
  <c r="O313" i="5"/>
  <c r="M313" i="5" a="1"/>
  <c r="M313" i="5"/>
  <c r="O312" i="5" a="1"/>
  <c r="O312" i="5"/>
  <c r="M312" i="5" a="1"/>
  <c r="M312" i="5"/>
  <c r="O311" i="5" a="1"/>
  <c r="O311" i="5"/>
  <c r="M311" i="5" a="1"/>
  <c r="M311" i="5"/>
  <c r="O310" i="5" a="1"/>
  <c r="O310" i="5"/>
  <c r="M310" i="5" a="1"/>
  <c r="M310" i="5"/>
  <c r="O309" i="5" a="1"/>
  <c r="O309" i="5"/>
  <c r="M309" i="5" a="1"/>
  <c r="M309" i="5"/>
  <c r="O308" i="5" a="1"/>
  <c r="O308" i="5"/>
  <c r="M308" i="5" a="1"/>
  <c r="M308" i="5"/>
  <c r="O307" i="5" a="1"/>
  <c r="O307" i="5"/>
  <c r="M307" i="5" a="1"/>
  <c r="M307" i="5"/>
  <c r="O306" i="5" a="1"/>
  <c r="O306" i="5"/>
  <c r="M306" i="5" a="1"/>
  <c r="M306" i="5"/>
  <c r="O305" i="5" a="1"/>
  <c r="O305" i="5"/>
  <c r="M305" i="5" a="1"/>
  <c r="M305" i="5"/>
  <c r="O304" i="5" a="1"/>
  <c r="O304" i="5"/>
  <c r="M304" i="5" a="1"/>
  <c r="M304" i="5"/>
  <c r="O303" i="5" a="1"/>
  <c r="O303" i="5"/>
  <c r="M303" i="5" a="1"/>
  <c r="M303" i="5"/>
  <c r="O302" i="5" a="1"/>
  <c r="O302" i="5"/>
  <c r="M302" i="5" a="1"/>
  <c r="M302" i="5"/>
  <c r="O301" i="5" a="1"/>
  <c r="O301" i="5"/>
  <c r="M301" i="5" a="1"/>
  <c r="M301" i="5"/>
  <c r="O300" i="5" a="1"/>
  <c r="O300" i="5"/>
  <c r="M300" i="5" a="1"/>
  <c r="M300" i="5"/>
  <c r="O299" i="5" a="1"/>
  <c r="O299" i="5"/>
  <c r="M299" i="5" a="1"/>
  <c r="M299" i="5"/>
  <c r="O298" i="5" a="1"/>
  <c r="O298" i="5"/>
  <c r="M298" i="5" a="1"/>
  <c r="M298" i="5"/>
  <c r="O297" i="5" a="1"/>
  <c r="O297" i="5"/>
  <c r="M297" i="5" a="1"/>
  <c r="M297" i="5"/>
  <c r="O296" i="5" a="1"/>
  <c r="O296" i="5"/>
  <c r="M296" i="5" a="1"/>
  <c r="M296" i="5"/>
  <c r="O295" i="5" a="1"/>
  <c r="O295" i="5"/>
  <c r="M295" i="5" a="1"/>
  <c r="M295" i="5"/>
  <c r="O294" i="5" a="1"/>
  <c r="O294" i="5"/>
  <c r="M294" i="5" a="1"/>
  <c r="M294" i="5"/>
  <c r="O293" i="5" a="1"/>
  <c r="O293" i="5"/>
  <c r="M293" i="5" a="1"/>
  <c r="M293" i="5"/>
  <c r="O292" i="5" a="1"/>
  <c r="O292" i="5"/>
  <c r="M292" i="5" a="1"/>
  <c r="M292" i="5"/>
  <c r="O291" i="5" a="1"/>
  <c r="O291" i="5"/>
  <c r="M291" i="5" a="1"/>
  <c r="M291" i="5"/>
  <c r="O290" i="5" a="1"/>
  <c r="O290" i="5"/>
  <c r="M290" i="5" a="1"/>
  <c r="M290" i="5"/>
  <c r="O289" i="5" a="1"/>
  <c r="O289" i="5"/>
  <c r="M289" i="5" a="1"/>
  <c r="M289" i="5"/>
  <c r="O288" i="5" a="1"/>
  <c r="O288" i="5"/>
  <c r="M288" i="5" a="1"/>
  <c r="M288" i="5"/>
  <c r="O287" i="5" a="1"/>
  <c r="O287" i="5"/>
  <c r="M287" i="5" a="1"/>
  <c r="M287" i="5"/>
  <c r="O286" i="5" a="1"/>
  <c r="O286" i="5"/>
  <c r="M286" i="5" a="1"/>
  <c r="M286" i="5"/>
  <c r="O285" i="5" a="1"/>
  <c r="O285" i="5"/>
  <c r="M285" i="5" a="1"/>
  <c r="M285" i="5"/>
  <c r="O284" i="5" a="1"/>
  <c r="O284" i="5"/>
  <c r="M284" i="5" a="1"/>
  <c r="M284" i="5"/>
  <c r="O283" i="5" a="1"/>
  <c r="O283" i="5"/>
  <c r="M283" i="5" a="1"/>
  <c r="M283" i="5"/>
  <c r="O282" i="5" a="1"/>
  <c r="O282" i="5"/>
  <c r="M282" i="5" a="1"/>
  <c r="M282" i="5"/>
  <c r="O281" i="5" a="1"/>
  <c r="O281" i="5"/>
  <c r="M281" i="5" a="1"/>
  <c r="M281" i="5"/>
  <c r="O280" i="5" a="1"/>
  <c r="O280" i="5"/>
  <c r="M280" i="5" a="1"/>
  <c r="M280" i="5"/>
  <c r="O279" i="5" a="1"/>
  <c r="O279" i="5"/>
  <c r="M279" i="5" a="1"/>
  <c r="M279" i="5"/>
  <c r="O278" i="5" a="1"/>
  <c r="O278" i="5"/>
  <c r="M278" i="5" a="1"/>
  <c r="M278" i="5"/>
  <c r="O277" i="5" a="1"/>
  <c r="O277" i="5"/>
  <c r="M277" i="5" a="1"/>
  <c r="M277" i="5"/>
  <c r="O276" i="5" a="1"/>
  <c r="O276" i="5"/>
  <c r="M276" i="5" a="1"/>
  <c r="M276" i="5"/>
  <c r="O275" i="5" a="1"/>
  <c r="O275" i="5"/>
  <c r="M275" i="5" a="1"/>
  <c r="M275" i="5"/>
  <c r="O274" i="5" a="1"/>
  <c r="O274" i="5"/>
  <c r="M274" i="5" a="1"/>
  <c r="M274" i="5"/>
  <c r="O273" i="5" a="1"/>
  <c r="O273" i="5"/>
  <c r="M273" i="5" a="1"/>
  <c r="M273" i="5"/>
  <c r="O272" i="5" a="1"/>
  <c r="O272" i="5"/>
  <c r="M272" i="5" a="1"/>
  <c r="M272" i="5"/>
  <c r="O271" i="5" a="1"/>
  <c r="O271" i="5"/>
  <c r="M271" i="5" a="1"/>
  <c r="M271" i="5"/>
  <c r="O270" i="5" a="1"/>
  <c r="O270" i="5"/>
  <c r="M270" i="5" a="1"/>
  <c r="M270" i="5"/>
  <c r="O269" i="5" a="1"/>
  <c r="O269" i="5"/>
  <c r="M269" i="5" a="1"/>
  <c r="M269" i="5"/>
  <c r="O268" i="5" a="1"/>
  <c r="O268" i="5"/>
  <c r="M268" i="5" a="1"/>
  <c r="M268" i="5"/>
  <c r="O267" i="5" a="1"/>
  <c r="O267" i="5"/>
  <c r="M267" i="5" a="1"/>
  <c r="M267" i="5"/>
  <c r="O266" i="5" a="1"/>
  <c r="O266" i="5"/>
  <c r="M266" i="5" a="1"/>
  <c r="M266" i="5"/>
  <c r="O265" i="5" a="1"/>
  <c r="O265" i="5"/>
  <c r="M265" i="5" a="1"/>
  <c r="M265" i="5"/>
  <c r="O264" i="5" a="1"/>
  <c r="O264" i="5"/>
  <c r="M264" i="5" a="1"/>
  <c r="M264" i="5"/>
  <c r="O263" i="5" a="1"/>
  <c r="O263" i="5"/>
  <c r="M263" i="5" a="1"/>
  <c r="M263" i="5"/>
  <c r="O262" i="5" a="1"/>
  <c r="O262" i="5"/>
  <c r="M262" i="5" a="1"/>
  <c r="M262" i="5"/>
  <c r="O261" i="5" a="1"/>
  <c r="O261" i="5"/>
  <c r="M261" i="5" a="1"/>
  <c r="M261" i="5"/>
  <c r="O260" i="5" a="1"/>
  <c r="O260" i="5"/>
  <c r="M260" i="5" a="1"/>
  <c r="M260" i="5"/>
  <c r="O259" i="5" a="1"/>
  <c r="O259" i="5"/>
  <c r="M259" i="5" a="1"/>
  <c r="M259" i="5"/>
  <c r="O258" i="5" a="1"/>
  <c r="O258" i="5"/>
  <c r="M258" i="5" a="1"/>
  <c r="M258" i="5"/>
  <c r="O257" i="5" a="1"/>
  <c r="O257" i="5"/>
  <c r="M257" i="5" a="1"/>
  <c r="M257" i="5"/>
  <c r="O256" i="5" a="1"/>
  <c r="O256" i="5"/>
  <c r="M256" i="5" a="1"/>
  <c r="M256" i="5"/>
  <c r="O255" i="5" a="1"/>
  <c r="O255" i="5"/>
  <c r="M255" i="5" a="1"/>
  <c r="M255" i="5"/>
  <c r="O254" i="5" a="1"/>
  <c r="O254" i="5"/>
  <c r="M254" i="5" a="1"/>
  <c r="M254" i="5"/>
  <c r="O253" i="5" a="1"/>
  <c r="O253" i="5"/>
  <c r="M253" i="5" a="1"/>
  <c r="M253" i="5"/>
  <c r="O252" i="5" a="1"/>
  <c r="O252" i="5"/>
  <c r="M252" i="5" a="1"/>
  <c r="M252" i="5"/>
  <c r="O251" i="5" a="1"/>
  <c r="O251" i="5"/>
  <c r="M251" i="5" a="1"/>
  <c r="M251" i="5"/>
  <c r="O250" i="5" a="1"/>
  <c r="O250" i="5"/>
  <c r="M250" i="5" a="1"/>
  <c r="M250" i="5"/>
  <c r="O249" i="5" a="1"/>
  <c r="O249" i="5"/>
  <c r="M249" i="5" a="1"/>
  <c r="M249" i="5"/>
  <c r="O248" i="5" a="1"/>
  <c r="O248" i="5"/>
  <c r="M248" i="5" a="1"/>
  <c r="M248" i="5"/>
  <c r="O247" i="5" a="1"/>
  <c r="O247" i="5"/>
  <c r="M247" i="5" a="1"/>
  <c r="M247" i="5"/>
  <c r="O246" i="5" a="1"/>
  <c r="O246" i="5"/>
  <c r="M246" i="5" a="1"/>
  <c r="M246" i="5"/>
  <c r="O245" i="5" a="1"/>
  <c r="O245" i="5"/>
  <c r="M245" i="5" a="1"/>
  <c r="M245" i="5"/>
  <c r="O244" i="5" a="1"/>
  <c r="O244" i="5"/>
  <c r="M244" i="5" a="1"/>
  <c r="M244" i="5"/>
  <c r="O243" i="5" a="1"/>
  <c r="O243" i="5"/>
  <c r="M243" i="5" a="1"/>
  <c r="M243" i="5"/>
  <c r="O242" i="5" a="1"/>
  <c r="O242" i="5"/>
  <c r="M242" i="5" a="1"/>
  <c r="M242" i="5"/>
  <c r="O241" i="5" a="1"/>
  <c r="O241" i="5"/>
  <c r="M241" i="5" a="1"/>
  <c r="M241" i="5"/>
  <c r="O240" i="5" a="1"/>
  <c r="O240" i="5"/>
  <c r="M240" i="5" a="1"/>
  <c r="M240" i="5"/>
  <c r="O239" i="5" a="1"/>
  <c r="O239" i="5"/>
  <c r="M239" i="5" a="1"/>
  <c r="M239" i="5"/>
  <c r="O238" i="5" a="1"/>
  <c r="O238" i="5"/>
  <c r="M238" i="5" a="1"/>
  <c r="M238" i="5"/>
  <c r="O237" i="5" a="1"/>
  <c r="O237" i="5"/>
  <c r="M237" i="5" a="1"/>
  <c r="M237" i="5"/>
  <c r="O236" i="5" a="1"/>
  <c r="O236" i="5"/>
  <c r="M236" i="5" a="1"/>
  <c r="M236" i="5"/>
  <c r="O235" i="5" a="1"/>
  <c r="O235" i="5"/>
  <c r="M235" i="5" a="1"/>
  <c r="M235" i="5"/>
  <c r="O234" i="5" a="1"/>
  <c r="O234" i="5"/>
  <c r="M234" i="5" a="1"/>
  <c r="M234" i="5"/>
  <c r="O233" i="5" a="1"/>
  <c r="O233" i="5"/>
  <c r="M233" i="5" a="1"/>
  <c r="M233" i="5"/>
  <c r="O232" i="5" a="1"/>
  <c r="O232" i="5"/>
  <c r="M232" i="5" a="1"/>
  <c r="M232" i="5"/>
  <c r="O231" i="5" a="1"/>
  <c r="O231" i="5"/>
  <c r="M231" i="5" a="1"/>
  <c r="M231" i="5"/>
  <c r="O230" i="5" a="1"/>
  <c r="O230" i="5"/>
  <c r="M230" i="5" a="1"/>
  <c r="M230" i="5"/>
  <c r="O229" i="5" a="1"/>
  <c r="O229" i="5"/>
  <c r="M229" i="5" a="1"/>
  <c r="M229" i="5"/>
  <c r="O228" i="5" a="1"/>
  <c r="O228" i="5"/>
  <c r="M228" i="5" a="1"/>
  <c r="M228" i="5"/>
  <c r="O227" i="5" a="1"/>
  <c r="O227" i="5"/>
  <c r="M227" i="5" a="1"/>
  <c r="M227" i="5"/>
  <c r="O226" i="5" a="1"/>
  <c r="O226" i="5"/>
  <c r="M226" i="5" a="1"/>
  <c r="M226" i="5"/>
  <c r="O225" i="5" a="1"/>
  <c r="O225" i="5"/>
  <c r="M225" i="5" a="1"/>
  <c r="M225" i="5"/>
  <c r="O224" i="5" a="1"/>
  <c r="O224" i="5"/>
  <c r="M224" i="5" a="1"/>
  <c r="M224" i="5"/>
  <c r="O223" i="5" a="1"/>
  <c r="O223" i="5"/>
  <c r="M223" i="5" a="1"/>
  <c r="M223" i="5"/>
  <c r="O222" i="5" a="1"/>
  <c r="O222" i="5"/>
  <c r="M222" i="5" a="1"/>
  <c r="M222" i="5"/>
  <c r="O221" i="5" a="1"/>
  <c r="O221" i="5"/>
  <c r="M221" i="5" a="1"/>
  <c r="M221" i="5"/>
  <c r="O220" i="5" a="1"/>
  <c r="O220" i="5"/>
  <c r="M220" i="5" a="1"/>
  <c r="M220" i="5"/>
  <c r="O219" i="5" a="1"/>
  <c r="O219" i="5"/>
  <c r="M219" i="5" a="1"/>
  <c r="M219" i="5"/>
  <c r="O218" i="5" a="1"/>
  <c r="O218" i="5"/>
  <c r="M218" i="5" a="1"/>
  <c r="M218" i="5"/>
  <c r="O217" i="5" a="1"/>
  <c r="O217" i="5"/>
  <c r="M217" i="5" a="1"/>
  <c r="M217" i="5"/>
  <c r="O216" i="5" a="1"/>
  <c r="O216" i="5"/>
  <c r="M216" i="5" a="1"/>
  <c r="M216" i="5"/>
  <c r="O215" i="5" a="1"/>
  <c r="O215" i="5"/>
  <c r="M215" i="5" a="1"/>
  <c r="M215" i="5"/>
  <c r="O214" i="5" a="1"/>
  <c r="O214" i="5"/>
  <c r="M214" i="5" a="1"/>
  <c r="M214" i="5"/>
  <c r="O213" i="5" a="1"/>
  <c r="O213" i="5"/>
  <c r="M213" i="5" a="1"/>
  <c r="M213" i="5"/>
  <c r="O212" i="5" a="1"/>
  <c r="O212" i="5"/>
  <c r="M212" i="5" a="1"/>
  <c r="M212" i="5"/>
  <c r="O211" i="5" a="1"/>
  <c r="O211" i="5"/>
  <c r="M211" i="5" a="1"/>
  <c r="M211" i="5"/>
  <c r="O210" i="5" a="1"/>
  <c r="O210" i="5"/>
  <c r="M210" i="5" a="1"/>
  <c r="M210" i="5"/>
  <c r="O209" i="5" a="1"/>
  <c r="O209" i="5"/>
  <c r="M209" i="5" a="1"/>
  <c r="M209" i="5"/>
  <c r="O208" i="5" a="1"/>
  <c r="O208" i="5"/>
  <c r="M208" i="5" a="1"/>
  <c r="M208" i="5"/>
  <c r="O207" i="5" a="1"/>
  <c r="O207" i="5"/>
  <c r="M207" i="5" a="1"/>
  <c r="M207" i="5"/>
  <c r="O206" i="5" a="1"/>
  <c r="O206" i="5"/>
  <c r="M206" i="5" a="1"/>
  <c r="M206" i="5"/>
  <c r="O205" i="5" a="1"/>
  <c r="O205" i="5"/>
  <c r="M205" i="5" a="1"/>
  <c r="M205" i="5"/>
  <c r="O204" i="5" a="1"/>
  <c r="O204" i="5"/>
  <c r="M204" i="5" a="1"/>
  <c r="M204" i="5"/>
  <c r="O203" i="5" a="1"/>
  <c r="O203" i="5"/>
  <c r="M203" i="5" a="1"/>
  <c r="M203" i="5"/>
  <c r="O202" i="5" a="1"/>
  <c r="O202" i="5"/>
  <c r="M202" i="5" a="1"/>
  <c r="M202" i="5"/>
  <c r="O201" i="5" a="1"/>
  <c r="O201" i="5"/>
  <c r="M201" i="5" a="1"/>
  <c r="M201" i="5"/>
  <c r="O200" i="5" a="1"/>
  <c r="O200" i="5"/>
  <c r="M200" i="5" a="1"/>
  <c r="M200" i="5"/>
  <c r="O199" i="5" a="1"/>
  <c r="O199" i="5"/>
  <c r="M199" i="5" a="1"/>
  <c r="M199" i="5"/>
  <c r="O198" i="5" a="1"/>
  <c r="O198" i="5"/>
  <c r="M198" i="5" a="1"/>
  <c r="M198" i="5"/>
  <c r="O197" i="5" a="1"/>
  <c r="O197" i="5"/>
  <c r="M197" i="5" a="1"/>
  <c r="M197" i="5"/>
  <c r="O196" i="5" a="1"/>
  <c r="O196" i="5"/>
  <c r="M196" i="5" a="1"/>
  <c r="M196" i="5"/>
  <c r="O195" i="5" a="1"/>
  <c r="O195" i="5"/>
  <c r="M195" i="5" a="1"/>
  <c r="M195" i="5"/>
  <c r="O194" i="5" a="1"/>
  <c r="O194" i="5"/>
  <c r="M194" i="5" a="1"/>
  <c r="M194" i="5"/>
  <c r="O193" i="5" a="1"/>
  <c r="O193" i="5"/>
  <c r="M193" i="5" a="1"/>
  <c r="M193" i="5"/>
  <c r="O192" i="5" a="1"/>
  <c r="O192" i="5"/>
  <c r="M192" i="5" a="1"/>
  <c r="M192" i="5"/>
  <c r="O191" i="5" a="1"/>
  <c r="O191" i="5"/>
  <c r="M191" i="5" a="1"/>
  <c r="M191" i="5"/>
  <c r="O190" i="5" a="1"/>
  <c r="O190" i="5"/>
  <c r="M190" i="5" a="1"/>
  <c r="M190" i="5"/>
  <c r="O189" i="5" a="1"/>
  <c r="O189" i="5"/>
  <c r="M189" i="5" a="1"/>
  <c r="M189" i="5"/>
  <c r="O188" i="5" a="1"/>
  <c r="O188" i="5"/>
  <c r="M188" i="5" a="1"/>
  <c r="M188" i="5"/>
  <c r="O187" i="5" a="1"/>
  <c r="O187" i="5"/>
  <c r="M187" i="5" a="1"/>
  <c r="M187" i="5"/>
  <c r="O186" i="5" a="1"/>
  <c r="O186" i="5"/>
  <c r="M186" i="5" a="1"/>
  <c r="M186" i="5"/>
  <c r="O185" i="5" a="1"/>
  <c r="O185" i="5"/>
  <c r="M185" i="5" a="1"/>
  <c r="M185" i="5"/>
  <c r="O184" i="5" a="1"/>
  <c r="O184" i="5"/>
  <c r="M184" i="5" a="1"/>
  <c r="M184" i="5"/>
  <c r="O183" i="5" a="1"/>
  <c r="O183" i="5"/>
  <c r="M183" i="5" a="1"/>
  <c r="M183" i="5"/>
  <c r="O182" i="5" a="1"/>
  <c r="O182" i="5"/>
  <c r="M182" i="5" a="1"/>
  <c r="M182" i="5"/>
  <c r="O181" i="5" a="1"/>
  <c r="O181" i="5"/>
  <c r="M181" i="5" a="1"/>
  <c r="M181" i="5"/>
  <c r="O180" i="5" a="1"/>
  <c r="O180" i="5"/>
  <c r="M180" i="5" a="1"/>
  <c r="M180" i="5"/>
  <c r="O179" i="5" a="1"/>
  <c r="O179" i="5"/>
  <c r="M179" i="5" a="1"/>
  <c r="M179" i="5"/>
  <c r="O178" i="5" a="1"/>
  <c r="O178" i="5"/>
  <c r="M178" i="5" a="1"/>
  <c r="M178" i="5"/>
  <c r="O177" i="5" a="1"/>
  <c r="O177" i="5"/>
  <c r="M177" i="5" a="1"/>
  <c r="M177" i="5"/>
  <c r="O176" i="5" a="1"/>
  <c r="O176" i="5"/>
  <c r="M176" i="5" a="1"/>
  <c r="M176" i="5"/>
  <c r="O175" i="5" a="1"/>
  <c r="O175" i="5"/>
  <c r="M175" i="5" a="1"/>
  <c r="M175" i="5"/>
  <c r="O174" i="5" a="1"/>
  <c r="O174" i="5"/>
  <c r="M174" i="5" a="1"/>
  <c r="M174" i="5"/>
  <c r="O173" i="5" a="1"/>
  <c r="O173" i="5"/>
  <c r="M173" i="5" a="1"/>
  <c r="M173" i="5"/>
  <c r="O172" i="5" a="1"/>
  <c r="O172" i="5"/>
  <c r="M172" i="5" a="1"/>
  <c r="M172" i="5"/>
  <c r="O171" i="5" a="1"/>
  <c r="O171" i="5"/>
  <c r="M171" i="5" a="1"/>
  <c r="M171" i="5"/>
  <c r="O170" i="5" a="1"/>
  <c r="O170" i="5"/>
  <c r="M170" i="5" a="1"/>
  <c r="M170" i="5"/>
  <c r="O169" i="5" a="1"/>
  <c r="O169" i="5"/>
  <c r="M169" i="5" a="1"/>
  <c r="M169" i="5"/>
  <c r="O168" i="5" a="1"/>
  <c r="O168" i="5"/>
  <c r="M168" i="5" a="1"/>
  <c r="M168" i="5"/>
  <c r="O167" i="5" a="1"/>
  <c r="O167" i="5"/>
  <c r="M167" i="5" a="1"/>
  <c r="M167" i="5"/>
  <c r="O166" i="5" a="1"/>
  <c r="O166" i="5"/>
  <c r="M166" i="5" a="1"/>
  <c r="M166" i="5"/>
  <c r="O165" i="5" a="1"/>
  <c r="O165" i="5"/>
  <c r="M165" i="5" a="1"/>
  <c r="M165" i="5"/>
  <c r="O164" i="5" a="1"/>
  <c r="O164" i="5"/>
  <c r="M164" i="5" a="1"/>
  <c r="M164" i="5"/>
  <c r="O163" i="5" a="1"/>
  <c r="O163" i="5"/>
  <c r="M163" i="5" a="1"/>
  <c r="M163" i="5"/>
  <c r="O162" i="5" a="1"/>
  <c r="O162" i="5"/>
  <c r="M162" i="5" a="1"/>
  <c r="M162" i="5"/>
  <c r="O161" i="5" a="1"/>
  <c r="O161" i="5"/>
  <c r="M161" i="5" a="1"/>
  <c r="M161" i="5"/>
  <c r="O160" i="5" a="1"/>
  <c r="O160" i="5"/>
  <c r="M160" i="5" a="1"/>
  <c r="M160" i="5"/>
  <c r="O159" i="5" a="1"/>
  <c r="O159" i="5"/>
  <c r="M159" i="5" a="1"/>
  <c r="M159" i="5"/>
  <c r="O158" i="5" a="1"/>
  <c r="O158" i="5"/>
  <c r="M158" i="5" a="1"/>
  <c r="M158" i="5"/>
  <c r="O157" i="5" a="1"/>
  <c r="O157" i="5"/>
  <c r="M157" i="5" a="1"/>
  <c r="M157" i="5"/>
  <c r="O156" i="5" a="1"/>
  <c r="O156" i="5"/>
  <c r="M156" i="5" a="1"/>
  <c r="M156" i="5"/>
  <c r="O155" i="5" a="1"/>
  <c r="O155" i="5"/>
  <c r="M155" i="5" a="1"/>
  <c r="M155" i="5"/>
  <c r="O154" i="5" a="1"/>
  <c r="O154" i="5"/>
  <c r="M154" i="5" a="1"/>
  <c r="M154" i="5"/>
  <c r="O153" i="5" a="1"/>
  <c r="O153" i="5"/>
  <c r="M153" i="5" a="1"/>
  <c r="M153" i="5"/>
  <c r="O152" i="5" a="1"/>
  <c r="O152" i="5"/>
  <c r="M152" i="5" a="1"/>
  <c r="M152" i="5"/>
  <c r="O151" i="5" a="1"/>
  <c r="O151" i="5"/>
  <c r="M151" i="5" a="1"/>
  <c r="M151" i="5"/>
  <c r="O150" i="5" a="1"/>
  <c r="O150" i="5"/>
  <c r="M150" i="5" a="1"/>
  <c r="M150" i="5"/>
  <c r="O149" i="5" a="1"/>
  <c r="O149" i="5"/>
  <c r="M149" i="5" a="1"/>
  <c r="M149" i="5"/>
  <c r="O148" i="5" a="1"/>
  <c r="O148" i="5"/>
  <c r="M148" i="5" a="1"/>
  <c r="M148" i="5"/>
  <c r="O147" i="5" a="1"/>
  <c r="O147" i="5"/>
  <c r="M147" i="5" a="1"/>
  <c r="M147" i="5"/>
  <c r="O146" i="5" a="1"/>
  <c r="O146" i="5"/>
  <c r="M146" i="5" a="1"/>
  <c r="M146" i="5"/>
  <c r="O145" i="5" a="1"/>
  <c r="O145" i="5"/>
  <c r="M145" i="5" a="1"/>
  <c r="M145" i="5"/>
  <c r="O144" i="5" a="1"/>
  <c r="O144" i="5"/>
  <c r="M144" i="5" a="1"/>
  <c r="M144" i="5"/>
  <c r="O143" i="5" a="1"/>
  <c r="O143" i="5"/>
  <c r="M143" i="5" a="1"/>
  <c r="M143" i="5"/>
  <c r="O142" i="5" a="1"/>
  <c r="O142" i="5"/>
  <c r="M142" i="5" a="1"/>
  <c r="M142" i="5"/>
  <c r="O141" i="5" a="1"/>
  <c r="O141" i="5"/>
  <c r="M141" i="5" a="1"/>
  <c r="M141" i="5"/>
  <c r="O140" i="5" a="1"/>
  <c r="O140" i="5"/>
  <c r="M140" i="5" a="1"/>
  <c r="M140" i="5"/>
  <c r="O139" i="5" a="1"/>
  <c r="O139" i="5"/>
  <c r="M139" i="5" a="1"/>
  <c r="M139" i="5"/>
  <c r="O138" i="5" a="1"/>
  <c r="O138" i="5"/>
  <c r="M138" i="5" a="1"/>
  <c r="M138" i="5"/>
  <c r="O137" i="5" a="1"/>
  <c r="O137" i="5"/>
  <c r="M137" i="5" a="1"/>
  <c r="M137" i="5"/>
  <c r="O136" i="5" a="1"/>
  <c r="O136" i="5"/>
  <c r="M136" i="5" a="1"/>
  <c r="M136" i="5"/>
  <c r="O135" i="5" a="1"/>
  <c r="O135" i="5"/>
  <c r="M135" i="5" a="1"/>
  <c r="M135" i="5"/>
  <c r="O134" i="5" a="1"/>
  <c r="O134" i="5"/>
  <c r="M134" i="5" a="1"/>
  <c r="M134" i="5"/>
  <c r="O133" i="5" a="1"/>
  <c r="O133" i="5"/>
  <c r="M133" i="5" a="1"/>
  <c r="M133" i="5"/>
  <c r="O132" i="5" a="1"/>
  <c r="O132" i="5"/>
  <c r="M132" i="5" a="1"/>
  <c r="M132" i="5"/>
  <c r="O131" i="5" a="1"/>
  <c r="O131" i="5"/>
  <c r="M131" i="5" a="1"/>
  <c r="M131" i="5"/>
  <c r="O130" i="5" a="1"/>
  <c r="O130" i="5"/>
  <c r="M130" i="5" a="1"/>
  <c r="M130" i="5"/>
  <c r="O129" i="5" a="1"/>
  <c r="O129" i="5"/>
  <c r="M129" i="5" a="1"/>
  <c r="M129" i="5"/>
  <c r="O128" i="5" a="1"/>
  <c r="O128" i="5"/>
  <c r="M128" i="5" a="1"/>
  <c r="M128" i="5"/>
  <c r="O127" i="5" a="1"/>
  <c r="O127" i="5"/>
  <c r="M127" i="5" a="1"/>
  <c r="M127" i="5"/>
  <c r="O126" i="5" a="1"/>
  <c r="O126" i="5"/>
  <c r="M126" i="5" a="1"/>
  <c r="M126" i="5"/>
  <c r="O125" i="5" a="1"/>
  <c r="O125" i="5"/>
  <c r="M125" i="5" a="1"/>
  <c r="M125" i="5"/>
  <c r="O124" i="5" a="1"/>
  <c r="O124" i="5"/>
  <c r="M124" i="5" a="1"/>
  <c r="M124" i="5"/>
  <c r="O123" i="5" a="1"/>
  <c r="O123" i="5"/>
  <c r="M123" i="5" a="1"/>
  <c r="M123" i="5"/>
  <c r="O122" i="5" a="1"/>
  <c r="O122" i="5"/>
  <c r="M122" i="5" a="1"/>
  <c r="M122" i="5"/>
  <c r="O121" i="5" a="1"/>
  <c r="O121" i="5"/>
  <c r="M121" i="5" a="1"/>
  <c r="M121" i="5"/>
  <c r="O120" i="5" a="1"/>
  <c r="O120" i="5"/>
  <c r="M120" i="5" a="1"/>
  <c r="M120" i="5"/>
  <c r="O119" i="5" a="1"/>
  <c r="O119" i="5"/>
  <c r="M119" i="5" a="1"/>
  <c r="M119" i="5"/>
  <c r="O118" i="5" a="1"/>
  <c r="O118" i="5"/>
  <c r="M118" i="5" a="1"/>
  <c r="M118" i="5"/>
  <c r="O117" i="5" a="1"/>
  <c r="O117" i="5"/>
  <c r="M117" i="5" a="1"/>
  <c r="M117" i="5"/>
  <c r="O116" i="5" a="1"/>
  <c r="O116" i="5"/>
  <c r="M116" i="5" a="1"/>
  <c r="M116" i="5"/>
  <c r="O115" i="5" a="1"/>
  <c r="O115" i="5"/>
  <c r="M115" i="5" a="1"/>
  <c r="M115" i="5"/>
  <c r="O114" i="5" a="1"/>
  <c r="O114" i="5"/>
  <c r="M114" i="5" a="1"/>
  <c r="M114" i="5"/>
  <c r="O113" i="5" a="1"/>
  <c r="O113" i="5"/>
  <c r="M113" i="5" a="1"/>
  <c r="M113" i="5"/>
  <c r="O112" i="5" a="1"/>
  <c r="O112" i="5"/>
  <c r="M112" i="5" a="1"/>
  <c r="M112" i="5"/>
  <c r="O111" i="5" a="1"/>
  <c r="O111" i="5"/>
  <c r="M111" i="5" a="1"/>
  <c r="M111" i="5"/>
  <c r="O110" i="5" a="1"/>
  <c r="O110" i="5"/>
  <c r="M110" i="5" a="1"/>
  <c r="M110" i="5"/>
  <c r="O109" i="5" a="1"/>
  <c r="O109" i="5"/>
  <c r="M109" i="5" a="1"/>
  <c r="M109" i="5"/>
  <c r="O108" i="5" a="1"/>
  <c r="O108" i="5"/>
  <c r="M108" i="5" a="1"/>
  <c r="M108" i="5"/>
  <c r="O107" i="5" a="1"/>
  <c r="O107" i="5"/>
  <c r="M107" i="5" a="1"/>
  <c r="M107" i="5"/>
  <c r="O106" i="5" a="1"/>
  <c r="O106" i="5"/>
  <c r="M106" i="5" a="1"/>
  <c r="M106" i="5"/>
  <c r="O105" i="5" a="1"/>
  <c r="O105" i="5"/>
  <c r="M105" i="5" a="1"/>
  <c r="M105" i="5"/>
  <c r="O104" i="5" a="1"/>
  <c r="O104" i="5"/>
  <c r="M104" i="5" a="1"/>
  <c r="M104" i="5"/>
  <c r="O103" i="5" a="1"/>
  <c r="O103" i="5"/>
  <c r="M103" i="5" a="1"/>
  <c r="M103" i="5"/>
  <c r="O102" i="5" a="1"/>
  <c r="O102" i="5"/>
  <c r="M102" i="5" a="1"/>
  <c r="M102" i="5"/>
  <c r="O101" i="5" a="1"/>
  <c r="O101" i="5"/>
  <c r="M101" i="5" a="1"/>
  <c r="M101" i="5"/>
  <c r="O100" i="5" a="1"/>
  <c r="O100" i="5"/>
  <c r="M100" i="5" a="1"/>
  <c r="M100" i="5"/>
  <c r="O99" i="5" a="1"/>
  <c r="O99" i="5"/>
  <c r="M99" i="5" a="1"/>
  <c r="M99" i="5"/>
  <c r="O98" i="5" a="1"/>
  <c r="O98" i="5"/>
  <c r="M98" i="5" a="1"/>
  <c r="M98" i="5"/>
  <c r="O97" i="5" a="1"/>
  <c r="O97" i="5"/>
  <c r="M97" i="5" a="1"/>
  <c r="M97" i="5"/>
  <c r="O96" i="5" a="1"/>
  <c r="O96" i="5"/>
  <c r="M96" i="5" a="1"/>
  <c r="M96" i="5"/>
  <c r="O95" i="5" a="1"/>
  <c r="O95" i="5"/>
  <c r="M95" i="5" a="1"/>
  <c r="M95" i="5"/>
  <c r="O94" i="5" a="1"/>
  <c r="O94" i="5"/>
  <c r="M94" i="5" a="1"/>
  <c r="M94" i="5"/>
  <c r="O93" i="5" a="1"/>
  <c r="O93" i="5"/>
  <c r="M93" i="5" a="1"/>
  <c r="M93" i="5"/>
  <c r="O92" i="5" a="1"/>
  <c r="O92" i="5"/>
  <c r="M92" i="5" a="1"/>
  <c r="M92" i="5"/>
  <c r="O91" i="5" a="1"/>
  <c r="O91" i="5"/>
  <c r="M91" i="5" a="1"/>
  <c r="M91" i="5"/>
  <c r="O90" i="5" a="1"/>
  <c r="O90" i="5"/>
  <c r="M90" i="5" a="1"/>
  <c r="M90" i="5"/>
  <c r="O89" i="5" a="1"/>
  <c r="O89" i="5"/>
  <c r="M89" i="5" a="1"/>
  <c r="M89" i="5"/>
  <c r="O88" i="5" a="1"/>
  <c r="O88" i="5"/>
  <c r="M88" i="5" a="1"/>
  <c r="M88" i="5"/>
  <c r="O87" i="5" a="1"/>
  <c r="O87" i="5"/>
  <c r="M87" i="5" a="1"/>
  <c r="M87" i="5"/>
  <c r="O86" i="5" a="1"/>
  <c r="O86" i="5"/>
  <c r="M86" i="5" a="1"/>
  <c r="M86" i="5"/>
  <c r="O85" i="5" a="1"/>
  <c r="O85" i="5"/>
  <c r="M85" i="5" a="1"/>
  <c r="M85" i="5"/>
  <c r="O84" i="5" a="1"/>
  <c r="O84" i="5"/>
  <c r="M84" i="5" a="1"/>
  <c r="M84" i="5"/>
  <c r="O83" i="5" a="1"/>
  <c r="O83" i="5"/>
  <c r="M83" i="5" a="1"/>
  <c r="M83" i="5"/>
  <c r="O82" i="5" a="1"/>
  <c r="O82" i="5"/>
  <c r="M82" i="5" a="1"/>
  <c r="M82" i="5"/>
  <c r="O81" i="5" a="1"/>
  <c r="O81" i="5"/>
  <c r="M81" i="5" a="1"/>
  <c r="M81" i="5"/>
  <c r="O80" i="5" a="1"/>
  <c r="O80" i="5"/>
  <c r="M80" i="5" a="1"/>
  <c r="M80" i="5"/>
  <c r="O79" i="5" a="1"/>
  <c r="O79" i="5"/>
  <c r="M79" i="5" a="1"/>
  <c r="M79" i="5"/>
  <c r="O78" i="5" a="1"/>
  <c r="O78" i="5"/>
  <c r="M78" i="5" a="1"/>
  <c r="M78" i="5"/>
  <c r="O77" i="5" a="1"/>
  <c r="O77" i="5"/>
  <c r="M77" i="5" a="1"/>
  <c r="M77" i="5"/>
  <c r="O76" i="5" a="1"/>
  <c r="O76" i="5"/>
  <c r="M76" i="5" a="1"/>
  <c r="M76" i="5"/>
  <c r="O75" i="5" a="1"/>
  <c r="O75" i="5"/>
  <c r="M75" i="5" a="1"/>
  <c r="M75" i="5"/>
  <c r="O74" i="5" a="1"/>
  <c r="O74" i="5"/>
  <c r="M74" i="5" a="1"/>
  <c r="M74" i="5"/>
  <c r="O73" i="5" a="1"/>
  <c r="O73" i="5"/>
  <c r="M73" i="5" a="1"/>
  <c r="M73" i="5"/>
  <c r="O72" i="5" a="1"/>
  <c r="O72" i="5"/>
  <c r="M72" i="5" a="1"/>
  <c r="M72" i="5"/>
  <c r="O71" i="5" a="1"/>
  <c r="O71" i="5"/>
  <c r="M71" i="5" a="1"/>
  <c r="M71" i="5"/>
  <c r="O70" i="5" a="1"/>
  <c r="O70" i="5"/>
  <c r="M70" i="5" a="1"/>
  <c r="M70" i="5"/>
  <c r="O69" i="5" a="1"/>
  <c r="O69" i="5"/>
  <c r="M69" i="5" a="1"/>
  <c r="M69" i="5"/>
  <c r="O68" i="5" a="1"/>
  <c r="O68" i="5"/>
  <c r="M68" i="5" a="1"/>
  <c r="M68" i="5"/>
  <c r="O67" i="5" a="1"/>
  <c r="O67" i="5"/>
  <c r="M67" i="5" a="1"/>
  <c r="M67" i="5"/>
  <c r="O66" i="5" a="1"/>
  <c r="O66" i="5"/>
  <c r="M66" i="5" a="1"/>
  <c r="M66" i="5"/>
  <c r="O65" i="5" a="1"/>
  <c r="O65" i="5"/>
  <c r="M65" i="5" a="1"/>
  <c r="M65" i="5"/>
  <c r="O64" i="5" a="1"/>
  <c r="O64" i="5"/>
  <c r="M64" i="5" a="1"/>
  <c r="M64" i="5"/>
  <c r="O63" i="5" a="1"/>
  <c r="O63" i="5"/>
  <c r="O62" i="5" a="1"/>
  <c r="O62" i="5"/>
  <c r="O61" i="5" a="1"/>
  <c r="O61" i="5"/>
  <c r="O60" i="5" a="1"/>
  <c r="O60" i="5"/>
  <c r="O59" i="5" a="1"/>
  <c r="O59" i="5"/>
  <c r="O58" i="5" a="1"/>
  <c r="O58" i="5"/>
  <c r="O57" i="5" a="1"/>
  <c r="O57" i="5"/>
  <c r="O56" i="5" a="1"/>
  <c r="O56" i="5"/>
  <c r="O55" i="5" a="1"/>
  <c r="O55" i="5"/>
  <c r="O54" i="5" a="1"/>
  <c r="O54" i="5"/>
  <c r="O53" i="5" a="1"/>
  <c r="O53" i="5"/>
  <c r="O52" i="5" a="1"/>
  <c r="O52" i="5"/>
  <c r="O51" i="5" a="1"/>
  <c r="O51" i="5"/>
  <c r="O50" i="5" a="1"/>
  <c r="O50" i="5"/>
  <c r="O49" i="5" a="1"/>
  <c r="O49" i="5"/>
  <c r="O48" i="5" a="1"/>
  <c r="O48" i="5"/>
  <c r="O47" i="5" a="1"/>
  <c r="O47" i="5"/>
  <c r="O46" i="5" a="1"/>
  <c r="O46" i="5"/>
  <c r="O45" i="5" a="1"/>
  <c r="O45" i="5"/>
  <c r="O44" i="5" a="1"/>
  <c r="O44" i="5"/>
  <c r="O43" i="5" a="1"/>
  <c r="O43" i="5"/>
  <c r="O42" i="5" a="1"/>
  <c r="O42" i="5"/>
  <c r="O41" i="5" a="1"/>
  <c r="O41" i="5"/>
  <c r="O40" i="5" a="1"/>
  <c r="O40" i="5"/>
  <c r="O39" i="5" a="1"/>
  <c r="O39" i="5"/>
  <c r="O38" i="5" a="1"/>
  <c r="O38" i="5"/>
  <c r="O37" i="5" a="1"/>
  <c r="O37" i="5"/>
  <c r="O36" i="5" a="1"/>
  <c r="O36" i="5"/>
  <c r="O35" i="5" a="1"/>
  <c r="O35" i="5"/>
  <c r="O34" i="5" a="1"/>
  <c r="O34" i="5"/>
  <c r="O33" i="5" a="1"/>
  <c r="O33" i="5"/>
  <c r="O32" i="5" a="1"/>
  <c r="O32" i="5"/>
  <c r="O31" i="5" a="1"/>
  <c r="O31" i="5"/>
  <c r="O30" i="5" a="1"/>
  <c r="O30" i="5"/>
  <c r="O13" i="5" a="1"/>
  <c r="O13" i="5"/>
  <c r="O10" i="5" a="1"/>
  <c r="O10" i="5"/>
  <c r="O19" i="5" a="1"/>
  <c r="O19" i="5"/>
  <c r="O17" i="5" a="1"/>
  <c r="O17" i="5"/>
  <c r="O26" i="5" a="1"/>
  <c r="O26" i="5"/>
  <c r="O27" i="5" a="1"/>
  <c r="O27" i="5"/>
  <c r="L499" i="5" a="1"/>
  <c r="L499" i="5"/>
  <c r="L498" i="5" a="1"/>
  <c r="L498" i="5"/>
  <c r="L497" i="5" a="1"/>
  <c r="L497" i="5"/>
  <c r="L496" i="5" a="1"/>
  <c r="L496" i="5"/>
  <c r="L495" i="5" a="1"/>
  <c r="L495" i="5"/>
  <c r="L494" i="5" a="1"/>
  <c r="L494" i="5"/>
  <c r="L493" i="5" a="1"/>
  <c r="L493" i="5"/>
  <c r="L492" i="5" a="1"/>
  <c r="L492" i="5"/>
  <c r="L491" i="5" a="1"/>
  <c r="L491" i="5"/>
  <c r="L490" i="5" a="1"/>
  <c r="L490" i="5"/>
  <c r="L489" i="5" a="1"/>
  <c r="L489" i="5"/>
  <c r="L488" i="5" a="1"/>
  <c r="L488" i="5"/>
  <c r="L487" i="5" a="1"/>
  <c r="L487" i="5"/>
  <c r="L486" i="5" a="1"/>
  <c r="L486" i="5"/>
  <c r="L485" i="5" a="1"/>
  <c r="L485" i="5"/>
  <c r="L484" i="5" a="1"/>
  <c r="L484" i="5"/>
  <c r="L483" i="5" a="1"/>
  <c r="L483" i="5"/>
  <c r="L482" i="5" a="1"/>
  <c r="L482" i="5"/>
  <c r="L481" i="5" a="1"/>
  <c r="L481" i="5"/>
  <c r="L480" i="5" a="1"/>
  <c r="L480" i="5"/>
  <c r="L479" i="5" a="1"/>
  <c r="L479" i="5"/>
  <c r="L478" i="5" a="1"/>
  <c r="L478" i="5"/>
  <c r="L477" i="5" a="1"/>
  <c r="L477" i="5"/>
  <c r="L476" i="5" a="1"/>
  <c r="L476" i="5"/>
  <c r="L475" i="5" a="1"/>
  <c r="L475" i="5"/>
  <c r="L474" i="5" a="1"/>
  <c r="L474" i="5"/>
  <c r="L473" i="5" a="1"/>
  <c r="L473" i="5"/>
  <c r="L472" i="5" a="1"/>
  <c r="L472" i="5"/>
  <c r="L471" i="5" a="1"/>
  <c r="L471" i="5"/>
  <c r="L470" i="5" a="1"/>
  <c r="L470" i="5"/>
  <c r="L469" i="5" a="1"/>
  <c r="L469" i="5"/>
  <c r="L468" i="5" a="1"/>
  <c r="L468" i="5"/>
  <c r="L467" i="5" a="1"/>
  <c r="L467" i="5"/>
  <c r="L466" i="5" a="1"/>
  <c r="L466" i="5"/>
  <c r="L465" i="5" a="1"/>
  <c r="L465" i="5"/>
  <c r="L464" i="5" a="1"/>
  <c r="L464" i="5"/>
  <c r="L463" i="5" a="1"/>
  <c r="L463" i="5"/>
  <c r="L462" i="5" a="1"/>
  <c r="L462" i="5"/>
  <c r="L461" i="5" a="1"/>
  <c r="L461" i="5"/>
  <c r="L460" i="5" a="1"/>
  <c r="L460" i="5"/>
  <c r="L459" i="5" a="1"/>
  <c r="L459" i="5"/>
  <c r="L458" i="5" a="1"/>
  <c r="L458" i="5"/>
  <c r="L457" i="5" a="1"/>
  <c r="L457" i="5"/>
  <c r="L456" i="5" a="1"/>
  <c r="L456" i="5"/>
  <c r="L455" i="5" a="1"/>
  <c r="L455" i="5"/>
  <c r="L454" i="5" a="1"/>
  <c r="L454" i="5"/>
  <c r="L453" i="5" a="1"/>
  <c r="L453" i="5"/>
  <c r="L452" i="5" a="1"/>
  <c r="L452" i="5"/>
  <c r="L451" i="5" a="1"/>
  <c r="L451" i="5"/>
  <c r="L450" i="5" a="1"/>
  <c r="L450" i="5"/>
  <c r="L449" i="5" a="1"/>
  <c r="L449" i="5"/>
  <c r="L448" i="5" a="1"/>
  <c r="L448" i="5"/>
  <c r="L447" i="5" a="1"/>
  <c r="L447" i="5"/>
  <c r="L446" i="5" a="1"/>
  <c r="L446" i="5"/>
  <c r="L445" i="5" a="1"/>
  <c r="L445" i="5"/>
  <c r="L444" i="5" a="1"/>
  <c r="L444" i="5"/>
  <c r="L443" i="5" a="1"/>
  <c r="L443" i="5"/>
  <c r="L442" i="5" a="1"/>
  <c r="L442" i="5"/>
  <c r="L441" i="5" a="1"/>
  <c r="L441" i="5"/>
  <c r="L440" i="5" a="1"/>
  <c r="L440" i="5"/>
  <c r="L439" i="5" a="1"/>
  <c r="L439" i="5"/>
  <c r="L438" i="5" a="1"/>
  <c r="L438" i="5"/>
  <c r="L437" i="5" a="1"/>
  <c r="L437" i="5"/>
  <c r="L436" i="5" a="1"/>
  <c r="L436" i="5"/>
  <c r="L435" i="5" a="1"/>
  <c r="L435" i="5"/>
  <c r="L434" i="5" a="1"/>
  <c r="L434" i="5"/>
  <c r="L433" i="5" a="1"/>
  <c r="L433" i="5"/>
  <c r="L432" i="5" a="1"/>
  <c r="L432" i="5"/>
  <c r="L431" i="5" a="1"/>
  <c r="L431" i="5"/>
  <c r="L430" i="5" a="1"/>
  <c r="L430" i="5"/>
  <c r="L429" i="5" a="1"/>
  <c r="L429" i="5"/>
  <c r="L428" i="5" a="1"/>
  <c r="L428" i="5"/>
  <c r="L427" i="5" a="1"/>
  <c r="L427" i="5"/>
  <c r="L426" i="5" a="1"/>
  <c r="L426" i="5"/>
  <c r="L425" i="5" a="1"/>
  <c r="L425" i="5"/>
  <c r="L424" i="5" a="1"/>
  <c r="L424" i="5"/>
  <c r="L423" i="5" a="1"/>
  <c r="L423" i="5"/>
  <c r="L422" i="5" a="1"/>
  <c r="L422" i="5"/>
  <c r="L421" i="5" a="1"/>
  <c r="L421" i="5"/>
  <c r="L420" i="5" a="1"/>
  <c r="L420" i="5"/>
  <c r="L419" i="5" a="1"/>
  <c r="L419" i="5"/>
  <c r="L418" i="5" a="1"/>
  <c r="L418" i="5"/>
  <c r="L417" i="5" a="1"/>
  <c r="L417" i="5"/>
  <c r="L416" i="5" a="1"/>
  <c r="L416" i="5"/>
  <c r="L415" i="5" a="1"/>
  <c r="L415" i="5"/>
  <c r="L414" i="5" a="1"/>
  <c r="L414" i="5"/>
  <c r="L413" i="5" a="1"/>
  <c r="L413" i="5"/>
  <c r="L412" i="5" a="1"/>
  <c r="L412" i="5"/>
  <c r="L411" i="5" a="1"/>
  <c r="L411" i="5"/>
  <c r="L410" i="5" a="1"/>
  <c r="L410" i="5"/>
  <c r="L409" i="5" a="1"/>
  <c r="L409" i="5"/>
  <c r="L408" i="5" a="1"/>
  <c r="L408" i="5"/>
  <c r="L407" i="5" a="1"/>
  <c r="L407" i="5"/>
  <c r="L406" i="5" a="1"/>
  <c r="L406" i="5"/>
  <c r="L405" i="5" a="1"/>
  <c r="L405" i="5"/>
  <c r="L404" i="5" a="1"/>
  <c r="L404" i="5"/>
  <c r="L403" i="5" a="1"/>
  <c r="L403" i="5"/>
  <c r="L402" i="5" a="1"/>
  <c r="L402" i="5"/>
  <c r="L401" i="5" a="1"/>
  <c r="L401" i="5"/>
  <c r="L400" i="5" a="1"/>
  <c r="L400" i="5"/>
  <c r="L399" i="5" a="1"/>
  <c r="L399" i="5"/>
  <c r="L398" i="5" a="1"/>
  <c r="L398" i="5"/>
  <c r="L397" i="5" a="1"/>
  <c r="L397" i="5"/>
  <c r="L396" i="5" a="1"/>
  <c r="L396" i="5"/>
  <c r="L395" i="5" a="1"/>
  <c r="L395" i="5"/>
  <c r="L394" i="5" a="1"/>
  <c r="L394" i="5"/>
  <c r="L393" i="5" a="1"/>
  <c r="L393" i="5"/>
  <c r="L392" i="5" a="1"/>
  <c r="L392" i="5"/>
  <c r="L391" i="5" a="1"/>
  <c r="L391" i="5"/>
  <c r="L390" i="5" a="1"/>
  <c r="L390" i="5"/>
  <c r="L389" i="5" a="1"/>
  <c r="L389" i="5"/>
  <c r="L388" i="5" a="1"/>
  <c r="L388" i="5"/>
  <c r="L387" i="5" a="1"/>
  <c r="L387" i="5"/>
  <c r="L386" i="5" a="1"/>
  <c r="L386" i="5"/>
  <c r="L385" i="5" a="1"/>
  <c r="L385" i="5"/>
  <c r="L384" i="5" a="1"/>
  <c r="L384" i="5"/>
  <c r="L383" i="5" a="1"/>
  <c r="L383" i="5"/>
  <c r="L382" i="5" a="1"/>
  <c r="L382" i="5"/>
  <c r="L381" i="5" a="1"/>
  <c r="L381" i="5"/>
  <c r="L380" i="5" a="1"/>
  <c r="L380" i="5"/>
  <c r="L379" i="5" a="1"/>
  <c r="L379" i="5"/>
  <c r="L378" i="5" a="1"/>
  <c r="L378" i="5"/>
  <c r="L377" i="5" a="1"/>
  <c r="L377" i="5"/>
  <c r="L376" i="5" a="1"/>
  <c r="L376" i="5"/>
  <c r="L375" i="5" a="1"/>
  <c r="L375" i="5"/>
  <c r="L374" i="5" a="1"/>
  <c r="L374" i="5"/>
  <c r="L373" i="5" a="1"/>
  <c r="L373" i="5"/>
  <c r="L372" i="5" a="1"/>
  <c r="L372" i="5"/>
  <c r="L371" i="5" a="1"/>
  <c r="L371" i="5"/>
  <c r="L370" i="5" a="1"/>
  <c r="L370" i="5"/>
  <c r="L369" i="5" a="1"/>
  <c r="L369" i="5"/>
  <c r="L368" i="5" a="1"/>
  <c r="L368" i="5"/>
  <c r="L367" i="5" a="1"/>
  <c r="L367" i="5"/>
  <c r="L366" i="5" a="1"/>
  <c r="L366" i="5"/>
  <c r="L365" i="5" a="1"/>
  <c r="L365" i="5"/>
  <c r="L364" i="5" a="1"/>
  <c r="L364" i="5"/>
  <c r="L363" i="5" a="1"/>
  <c r="L363" i="5"/>
  <c r="L362" i="5" a="1"/>
  <c r="L362" i="5"/>
  <c r="L361" i="5" a="1"/>
  <c r="L361" i="5"/>
  <c r="L360" i="5" a="1"/>
  <c r="L360" i="5"/>
  <c r="L359" i="5" a="1"/>
  <c r="L359" i="5"/>
  <c r="L358" i="5" a="1"/>
  <c r="L358" i="5"/>
  <c r="L357" i="5" a="1"/>
  <c r="L357" i="5"/>
  <c r="L356" i="5" a="1"/>
  <c r="L356" i="5"/>
  <c r="L355" i="5" a="1"/>
  <c r="L355" i="5"/>
  <c r="L354" i="5" a="1"/>
  <c r="L354" i="5"/>
  <c r="L353" i="5" a="1"/>
  <c r="L353" i="5"/>
  <c r="L352" i="5" a="1"/>
  <c r="L352" i="5"/>
  <c r="L351" i="5" a="1"/>
  <c r="L351" i="5"/>
  <c r="L350" i="5" a="1"/>
  <c r="L350" i="5"/>
  <c r="L349" i="5" a="1"/>
  <c r="L349" i="5"/>
  <c r="L348" i="5" a="1"/>
  <c r="L348" i="5"/>
  <c r="L347" i="5" a="1"/>
  <c r="L347" i="5"/>
  <c r="L346" i="5" a="1"/>
  <c r="L346" i="5"/>
  <c r="L345" i="5" a="1"/>
  <c r="L345" i="5"/>
  <c r="L344" i="5" a="1"/>
  <c r="L344" i="5"/>
  <c r="L343" i="5" a="1"/>
  <c r="L343" i="5"/>
  <c r="L342" i="5" a="1"/>
  <c r="L342" i="5"/>
  <c r="L341" i="5" a="1"/>
  <c r="L341" i="5"/>
  <c r="L340" i="5" a="1"/>
  <c r="L340" i="5"/>
  <c r="L339" i="5" a="1"/>
  <c r="L339" i="5"/>
  <c r="L338" i="5" a="1"/>
  <c r="L338" i="5"/>
  <c r="L337" i="5" a="1"/>
  <c r="L337" i="5"/>
  <c r="L336" i="5" a="1"/>
  <c r="L336" i="5"/>
  <c r="L335" i="5" a="1"/>
  <c r="L335" i="5"/>
  <c r="L334" i="5" a="1"/>
  <c r="L334" i="5"/>
  <c r="L333" i="5" a="1"/>
  <c r="L333" i="5"/>
  <c r="L332" i="5" a="1"/>
  <c r="L332" i="5"/>
  <c r="L331" i="5" a="1"/>
  <c r="L331" i="5"/>
  <c r="L330" i="5" a="1"/>
  <c r="L330" i="5"/>
  <c r="L329" i="5" a="1"/>
  <c r="L329" i="5"/>
  <c r="L328" i="5" a="1"/>
  <c r="L328" i="5"/>
  <c r="L327" i="5" a="1"/>
  <c r="L327" i="5"/>
  <c r="L326" i="5" a="1"/>
  <c r="L326" i="5"/>
  <c r="L325" i="5" a="1"/>
  <c r="L325" i="5"/>
  <c r="L324" i="5" a="1"/>
  <c r="L324" i="5"/>
  <c r="L323" i="5" a="1"/>
  <c r="L323" i="5"/>
  <c r="L322" i="5" a="1"/>
  <c r="L322" i="5"/>
  <c r="L321" i="5" a="1"/>
  <c r="L321" i="5"/>
  <c r="L320" i="5" a="1"/>
  <c r="L320" i="5"/>
  <c r="L319" i="5" a="1"/>
  <c r="L319" i="5"/>
  <c r="L318" i="5" a="1"/>
  <c r="L318" i="5"/>
  <c r="L317" i="5" a="1"/>
  <c r="L317" i="5"/>
  <c r="L316" i="5" a="1"/>
  <c r="L316" i="5"/>
  <c r="L315" i="5" a="1"/>
  <c r="L315" i="5"/>
  <c r="L314" i="5" a="1"/>
  <c r="L314" i="5"/>
  <c r="L313" i="5" a="1"/>
  <c r="L313" i="5"/>
  <c r="L312" i="5" a="1"/>
  <c r="L312" i="5"/>
  <c r="L311" i="5" a="1"/>
  <c r="L311" i="5"/>
  <c r="L310" i="5" a="1"/>
  <c r="L310" i="5"/>
  <c r="L309" i="5" a="1"/>
  <c r="L309" i="5"/>
  <c r="L308" i="5" a="1"/>
  <c r="L308" i="5"/>
  <c r="L307" i="5" a="1"/>
  <c r="L307" i="5"/>
  <c r="L306" i="5" a="1"/>
  <c r="L306" i="5"/>
  <c r="L305" i="5" a="1"/>
  <c r="L305" i="5"/>
  <c r="L304" i="5" a="1"/>
  <c r="L304" i="5"/>
  <c r="L303" i="5" a="1"/>
  <c r="L303" i="5"/>
  <c r="L302" i="5" a="1"/>
  <c r="L302" i="5"/>
  <c r="L301" i="5" a="1"/>
  <c r="L301" i="5"/>
  <c r="L300" i="5" a="1"/>
  <c r="L300" i="5"/>
  <c r="L299" i="5" a="1"/>
  <c r="L299" i="5"/>
  <c r="L298" i="5" a="1"/>
  <c r="L298" i="5"/>
  <c r="L297" i="5" a="1"/>
  <c r="L297" i="5"/>
  <c r="L296" i="5" a="1"/>
  <c r="L296" i="5"/>
  <c r="L295" i="5" a="1"/>
  <c r="L295" i="5"/>
  <c r="L294" i="5" a="1"/>
  <c r="L294" i="5"/>
  <c r="L293" i="5" a="1"/>
  <c r="L293" i="5"/>
  <c r="L292" i="5" a="1"/>
  <c r="L292" i="5"/>
  <c r="L291" i="5" a="1"/>
  <c r="L291" i="5"/>
  <c r="L290" i="5" a="1"/>
  <c r="L290" i="5"/>
  <c r="L289" i="5" a="1"/>
  <c r="L289" i="5"/>
  <c r="L288" i="5" a="1"/>
  <c r="L288" i="5"/>
  <c r="L287" i="5" a="1"/>
  <c r="L287" i="5"/>
  <c r="L286" i="5" a="1"/>
  <c r="L286" i="5"/>
  <c r="L285" i="5" a="1"/>
  <c r="L285" i="5"/>
  <c r="L284" i="5" a="1"/>
  <c r="L284" i="5"/>
  <c r="L283" i="5" a="1"/>
  <c r="L283" i="5"/>
  <c r="L282" i="5" a="1"/>
  <c r="L282" i="5"/>
  <c r="L281" i="5" a="1"/>
  <c r="L281" i="5"/>
  <c r="L280" i="5" a="1"/>
  <c r="L280" i="5"/>
  <c r="L279" i="5" a="1"/>
  <c r="L279" i="5"/>
  <c r="L278" i="5" a="1"/>
  <c r="L278" i="5"/>
  <c r="L277" i="5" a="1"/>
  <c r="L277" i="5"/>
  <c r="L276" i="5" a="1"/>
  <c r="L276" i="5"/>
  <c r="L275" i="5" a="1"/>
  <c r="L275" i="5"/>
  <c r="L274" i="5" a="1"/>
  <c r="L274" i="5"/>
  <c r="L273" i="5" a="1"/>
  <c r="L273" i="5"/>
  <c r="L272" i="5" a="1"/>
  <c r="L272" i="5"/>
  <c r="L271" i="5" a="1"/>
  <c r="L271" i="5"/>
  <c r="L270" i="5" a="1"/>
  <c r="L270" i="5"/>
  <c r="L269" i="5" a="1"/>
  <c r="L269" i="5"/>
  <c r="L268" i="5" a="1"/>
  <c r="L268" i="5"/>
  <c r="L267" i="5" a="1"/>
  <c r="L267" i="5"/>
  <c r="L266" i="5" a="1"/>
  <c r="L266" i="5"/>
  <c r="L265" i="5" a="1"/>
  <c r="L265" i="5"/>
  <c r="L264" i="5" a="1"/>
  <c r="L264" i="5"/>
  <c r="L263" i="5" a="1"/>
  <c r="L263" i="5"/>
  <c r="L262" i="5" a="1"/>
  <c r="L262" i="5"/>
  <c r="L261" i="5" a="1"/>
  <c r="L261" i="5"/>
  <c r="L260" i="5" a="1"/>
  <c r="L260" i="5"/>
  <c r="L259" i="5" a="1"/>
  <c r="L259" i="5"/>
  <c r="L258" i="5" a="1"/>
  <c r="L258" i="5"/>
  <c r="L257" i="5" a="1"/>
  <c r="L257" i="5"/>
  <c r="L256" i="5" a="1"/>
  <c r="L256" i="5"/>
  <c r="L255" i="5" a="1"/>
  <c r="L255" i="5"/>
  <c r="L254" i="5" a="1"/>
  <c r="L254" i="5"/>
  <c r="L253" i="5" a="1"/>
  <c r="L253" i="5"/>
  <c r="L252" i="5" a="1"/>
  <c r="L252" i="5"/>
  <c r="L251" i="5" a="1"/>
  <c r="L251" i="5"/>
  <c r="L250" i="5" a="1"/>
  <c r="L250" i="5"/>
  <c r="L249" i="5" a="1"/>
  <c r="L249" i="5"/>
  <c r="L248" i="5" a="1"/>
  <c r="L248" i="5"/>
  <c r="L247" i="5" a="1"/>
  <c r="L247" i="5"/>
  <c r="L246" i="5" a="1"/>
  <c r="L246" i="5"/>
  <c r="L245" i="5" a="1"/>
  <c r="L245" i="5"/>
  <c r="L244" i="5" a="1"/>
  <c r="L244" i="5"/>
  <c r="L243" i="5" a="1"/>
  <c r="L243" i="5"/>
  <c r="L242" i="5" a="1"/>
  <c r="L242" i="5"/>
  <c r="L241" i="5" a="1"/>
  <c r="L241" i="5"/>
  <c r="L240" i="5" a="1"/>
  <c r="L240" i="5"/>
  <c r="L239" i="5" a="1"/>
  <c r="L239" i="5"/>
  <c r="L238" i="5" a="1"/>
  <c r="L238" i="5"/>
  <c r="L237" i="5" a="1"/>
  <c r="L237" i="5"/>
  <c r="L236" i="5" a="1"/>
  <c r="L236" i="5"/>
  <c r="L235" i="5" a="1"/>
  <c r="L235" i="5"/>
  <c r="L234" i="5" a="1"/>
  <c r="L234" i="5"/>
  <c r="L233" i="5" a="1"/>
  <c r="L233" i="5"/>
  <c r="L232" i="5" a="1"/>
  <c r="L232" i="5"/>
  <c r="L231" i="5" a="1"/>
  <c r="L231" i="5"/>
  <c r="L230" i="5" a="1"/>
  <c r="L230" i="5"/>
  <c r="L229" i="5" a="1"/>
  <c r="L229" i="5"/>
  <c r="L228" i="5" a="1"/>
  <c r="L228" i="5"/>
  <c r="L227" i="5" a="1"/>
  <c r="L227" i="5"/>
  <c r="L226" i="5" a="1"/>
  <c r="L226" i="5"/>
  <c r="L225" i="5" a="1"/>
  <c r="L225" i="5"/>
  <c r="L224" i="5" a="1"/>
  <c r="L224" i="5"/>
  <c r="L223" i="5" a="1"/>
  <c r="L223" i="5"/>
  <c r="L222" i="5" a="1"/>
  <c r="L222" i="5"/>
  <c r="L221" i="5" a="1"/>
  <c r="L221" i="5"/>
  <c r="L220" i="5" a="1"/>
  <c r="L220" i="5"/>
  <c r="L219" i="5" a="1"/>
  <c r="L219" i="5"/>
  <c r="L218" i="5" a="1"/>
  <c r="L218" i="5"/>
  <c r="L217" i="5" a="1"/>
  <c r="L217" i="5"/>
  <c r="L216" i="5" a="1"/>
  <c r="L216" i="5"/>
  <c r="L215" i="5" a="1"/>
  <c r="L215" i="5"/>
  <c r="L214" i="5" a="1"/>
  <c r="L214" i="5"/>
  <c r="L213" i="5" a="1"/>
  <c r="L213" i="5"/>
  <c r="L212" i="5" a="1"/>
  <c r="L212" i="5"/>
  <c r="L211" i="5" a="1"/>
  <c r="L211" i="5"/>
  <c r="L210" i="5" a="1"/>
  <c r="L210" i="5"/>
  <c r="L209" i="5" a="1"/>
  <c r="L209" i="5"/>
  <c r="L208" i="5" a="1"/>
  <c r="L208" i="5"/>
  <c r="L207" i="5" a="1"/>
  <c r="L207" i="5"/>
  <c r="L206" i="5" a="1"/>
  <c r="L206" i="5"/>
  <c r="L205" i="5" a="1"/>
  <c r="L205" i="5"/>
  <c r="L204" i="5" a="1"/>
  <c r="L204" i="5"/>
  <c r="L203" i="5" a="1"/>
  <c r="L203" i="5"/>
  <c r="L202" i="5" a="1"/>
  <c r="L202" i="5"/>
  <c r="L201" i="5" a="1"/>
  <c r="L201" i="5"/>
  <c r="L200" i="5" a="1"/>
  <c r="L200" i="5"/>
  <c r="L199" i="5" a="1"/>
  <c r="L199" i="5"/>
  <c r="L198" i="5" a="1"/>
  <c r="L198" i="5"/>
  <c r="L197" i="5" a="1"/>
  <c r="L197" i="5"/>
  <c r="L196" i="5" a="1"/>
  <c r="L196" i="5"/>
  <c r="L195" i="5" a="1"/>
  <c r="L195" i="5"/>
  <c r="L194" i="5" a="1"/>
  <c r="L194" i="5"/>
  <c r="L193" i="5" a="1"/>
  <c r="L193" i="5"/>
  <c r="L192" i="5" a="1"/>
  <c r="L192" i="5"/>
  <c r="L191" i="5" a="1"/>
  <c r="L191" i="5"/>
  <c r="L190" i="5" a="1"/>
  <c r="L190" i="5"/>
  <c r="L189" i="5" a="1"/>
  <c r="L189" i="5"/>
  <c r="L188" i="5" a="1"/>
  <c r="L188" i="5"/>
  <c r="L187" i="5" a="1"/>
  <c r="L187" i="5"/>
  <c r="L186" i="5" a="1"/>
  <c r="L186" i="5"/>
  <c r="L185" i="5" a="1"/>
  <c r="L185" i="5"/>
  <c r="L184" i="5" a="1"/>
  <c r="L184" i="5"/>
  <c r="L183" i="5" a="1"/>
  <c r="L183" i="5"/>
  <c r="L182" i="5" a="1"/>
  <c r="L182" i="5"/>
  <c r="L181" i="5" a="1"/>
  <c r="L181" i="5"/>
  <c r="L180" i="5" a="1"/>
  <c r="L180" i="5"/>
  <c r="L179" i="5" a="1"/>
  <c r="L179" i="5"/>
  <c r="L178" i="5" a="1"/>
  <c r="L178" i="5"/>
  <c r="L177" i="5" a="1"/>
  <c r="L177" i="5"/>
  <c r="L176" i="5" a="1"/>
  <c r="L176" i="5"/>
  <c r="L175" i="5" a="1"/>
  <c r="L175" i="5"/>
  <c r="L174" i="5" a="1"/>
  <c r="L174" i="5"/>
  <c r="L173" i="5" a="1"/>
  <c r="L173" i="5"/>
  <c r="L172" i="5" a="1"/>
  <c r="L172" i="5"/>
  <c r="L171" i="5" a="1"/>
  <c r="L171" i="5"/>
  <c r="L170" i="5" a="1"/>
  <c r="L170" i="5"/>
  <c r="L169" i="5" a="1"/>
  <c r="L169" i="5"/>
  <c r="L168" i="5" a="1"/>
  <c r="L168" i="5"/>
  <c r="L167" i="5" a="1"/>
  <c r="L167" i="5"/>
  <c r="L166" i="5" a="1"/>
  <c r="L166" i="5"/>
  <c r="L165" i="5" a="1"/>
  <c r="L165" i="5"/>
  <c r="L164" i="5" a="1"/>
  <c r="L164" i="5"/>
  <c r="L163" i="5" a="1"/>
  <c r="L163" i="5"/>
  <c r="L162" i="5" a="1"/>
  <c r="L162" i="5"/>
  <c r="L161" i="5" a="1"/>
  <c r="L161" i="5"/>
  <c r="L160" i="5" a="1"/>
  <c r="L160" i="5"/>
  <c r="L159" i="5" a="1"/>
  <c r="L159" i="5"/>
  <c r="L158" i="5" a="1"/>
  <c r="L158" i="5"/>
  <c r="L157" i="5" a="1"/>
  <c r="L157" i="5"/>
  <c r="L156" i="5" a="1"/>
  <c r="L156" i="5"/>
  <c r="L155" i="5" a="1"/>
  <c r="L155" i="5"/>
  <c r="L154" i="5" a="1"/>
  <c r="L154" i="5"/>
  <c r="L153" i="5" a="1"/>
  <c r="L153" i="5"/>
  <c r="L152" i="5" a="1"/>
  <c r="L152" i="5"/>
  <c r="L151" i="5" a="1"/>
  <c r="L151" i="5"/>
  <c r="L150" i="5" a="1"/>
  <c r="L150" i="5"/>
  <c r="L149" i="5" a="1"/>
  <c r="L149" i="5"/>
  <c r="L148" i="5" a="1"/>
  <c r="L148" i="5"/>
  <c r="L147" i="5" a="1"/>
  <c r="L147" i="5"/>
  <c r="L146" i="5" a="1"/>
  <c r="L146" i="5"/>
  <c r="L145" i="5" a="1"/>
  <c r="L145" i="5"/>
  <c r="L144" i="5" a="1"/>
  <c r="L144" i="5"/>
  <c r="L143" i="5" a="1"/>
  <c r="L143" i="5"/>
  <c r="L142" i="5" a="1"/>
  <c r="L142" i="5"/>
  <c r="L141" i="5" a="1"/>
  <c r="L141" i="5"/>
  <c r="L140" i="5" a="1"/>
  <c r="L140" i="5"/>
  <c r="L139" i="5" a="1"/>
  <c r="L139" i="5"/>
  <c r="L138" i="5" a="1"/>
  <c r="L138" i="5"/>
  <c r="L137" i="5" a="1"/>
  <c r="L137" i="5"/>
  <c r="L136" i="5" a="1"/>
  <c r="L136" i="5"/>
  <c r="L135" i="5" a="1"/>
  <c r="L135" i="5"/>
  <c r="L134" i="5" a="1"/>
  <c r="L134" i="5"/>
  <c r="L133" i="5" a="1"/>
  <c r="L133" i="5"/>
  <c r="L132" i="5" a="1"/>
  <c r="L132" i="5"/>
  <c r="L131" i="5" a="1"/>
  <c r="L131" i="5"/>
  <c r="L130" i="5" a="1"/>
  <c r="L130" i="5"/>
  <c r="L129" i="5" a="1"/>
  <c r="L129" i="5"/>
  <c r="L128" i="5" a="1"/>
  <c r="L128" i="5"/>
  <c r="L127" i="5" a="1"/>
  <c r="L127" i="5"/>
  <c r="L126" i="5" a="1"/>
  <c r="L126" i="5"/>
  <c r="L125" i="5" a="1"/>
  <c r="L125" i="5"/>
  <c r="L124" i="5" a="1"/>
  <c r="L124" i="5"/>
  <c r="L123" i="5" a="1"/>
  <c r="L123" i="5"/>
  <c r="L122" i="5" a="1"/>
  <c r="L122" i="5"/>
  <c r="L121" i="5" a="1"/>
  <c r="L121" i="5"/>
  <c r="L120" i="5" a="1"/>
  <c r="L120" i="5"/>
  <c r="L119" i="5" a="1"/>
  <c r="L119" i="5"/>
  <c r="L118" i="5" a="1"/>
  <c r="L118" i="5"/>
  <c r="L117" i="5" a="1"/>
  <c r="L117" i="5"/>
  <c r="L116" i="5" a="1"/>
  <c r="L116" i="5"/>
  <c r="L115" i="5" a="1"/>
  <c r="L115" i="5"/>
  <c r="L114" i="5" a="1"/>
  <c r="L114" i="5"/>
  <c r="L113" i="5" a="1"/>
  <c r="L113" i="5"/>
  <c r="L112" i="5" a="1"/>
  <c r="L112" i="5"/>
  <c r="L111" i="5" a="1"/>
  <c r="L111" i="5"/>
  <c r="L110" i="5" a="1"/>
  <c r="L110" i="5"/>
  <c r="L109" i="5" a="1"/>
  <c r="L109" i="5"/>
  <c r="L108" i="5" a="1"/>
  <c r="L108" i="5"/>
  <c r="L107" i="5" a="1"/>
  <c r="L107" i="5"/>
  <c r="L106" i="5" a="1"/>
  <c r="L106" i="5"/>
  <c r="L105" i="5" a="1"/>
  <c r="L105" i="5"/>
  <c r="L104" i="5" a="1"/>
  <c r="L104" i="5"/>
  <c r="L103" i="5" a="1"/>
  <c r="L103" i="5"/>
  <c r="L102" i="5" a="1"/>
  <c r="L102" i="5"/>
  <c r="L101" i="5" a="1"/>
  <c r="L101" i="5"/>
  <c r="L100" i="5" a="1"/>
  <c r="L100" i="5"/>
  <c r="L99" i="5" a="1"/>
  <c r="L99" i="5"/>
  <c r="L98" i="5" a="1"/>
  <c r="L98" i="5"/>
  <c r="L97" i="5" a="1"/>
  <c r="L97" i="5"/>
  <c r="L96" i="5" a="1"/>
  <c r="L96" i="5"/>
  <c r="L95" i="5" a="1"/>
  <c r="L95" i="5"/>
  <c r="L94" i="5" a="1"/>
  <c r="L94" i="5"/>
  <c r="L93" i="5" a="1"/>
  <c r="L93" i="5"/>
  <c r="L92" i="5" a="1"/>
  <c r="L92" i="5"/>
  <c r="L91" i="5" a="1"/>
  <c r="L91" i="5"/>
  <c r="L90" i="5" a="1"/>
  <c r="L90" i="5"/>
  <c r="L89" i="5" a="1"/>
  <c r="L89" i="5"/>
  <c r="L88" i="5" a="1"/>
  <c r="L88" i="5"/>
  <c r="L87" i="5" a="1"/>
  <c r="L87" i="5"/>
  <c r="L86" i="5" a="1"/>
  <c r="L86" i="5"/>
  <c r="L85" i="5" a="1"/>
  <c r="L85" i="5"/>
  <c r="L84" i="5" a="1"/>
  <c r="L84" i="5"/>
  <c r="L83" i="5" a="1"/>
  <c r="L83" i="5"/>
  <c r="L82" i="5" a="1"/>
  <c r="L82" i="5"/>
  <c r="L81" i="5" a="1"/>
  <c r="L81" i="5"/>
  <c r="L80" i="5" a="1"/>
  <c r="L80" i="5"/>
  <c r="L79" i="5" a="1"/>
  <c r="L79" i="5"/>
  <c r="L78" i="5" a="1"/>
  <c r="L78" i="5"/>
  <c r="L77" i="5" a="1"/>
  <c r="L77" i="5"/>
  <c r="L76" i="5" a="1"/>
  <c r="L76" i="5"/>
  <c r="L75" i="5" a="1"/>
  <c r="L75" i="5"/>
  <c r="L74" i="5" a="1"/>
  <c r="L74" i="5"/>
  <c r="L73" i="5" a="1"/>
  <c r="L73" i="5"/>
  <c r="L72" i="5" a="1"/>
  <c r="L72" i="5"/>
  <c r="L71" i="5" a="1"/>
  <c r="L71" i="5"/>
  <c r="L70" i="5" a="1"/>
  <c r="L70" i="5"/>
  <c r="L69" i="5" a="1"/>
  <c r="L69" i="5"/>
  <c r="L68" i="5" a="1"/>
  <c r="L68" i="5"/>
  <c r="L67" i="5" a="1"/>
  <c r="L67" i="5"/>
  <c r="L66" i="5" a="1"/>
  <c r="L66" i="5"/>
  <c r="L65" i="5" a="1"/>
  <c r="L65" i="5"/>
  <c r="L64" i="5" a="1"/>
  <c r="L64" i="5"/>
  <c r="L63" i="5" a="1"/>
  <c r="L63" i="5"/>
  <c r="O15" i="5" a="1"/>
  <c r="O15" i="5"/>
  <c r="M15" i="5" a="1"/>
  <c r="M15" i="5"/>
  <c r="M16" i="5" a="1"/>
  <c r="M16" i="5"/>
  <c r="M17" i="5" a="1"/>
  <c r="M17" i="5"/>
  <c r="O18" i="5" a="1"/>
  <c r="O18" i="5"/>
  <c r="M18" i="5" a="1"/>
  <c r="M18" i="5"/>
  <c r="M19" i="5" a="1"/>
  <c r="M19" i="5"/>
  <c r="M45" i="5" a="1"/>
  <c r="M45" i="5"/>
  <c r="M46" i="5" a="1"/>
  <c r="M46" i="5"/>
  <c r="M47" i="5" a="1"/>
  <c r="M47" i="5"/>
  <c r="M48" i="5" a="1"/>
  <c r="M48" i="5"/>
  <c r="M49" i="5" a="1"/>
  <c r="M49" i="5"/>
  <c r="M50" i="5" a="1"/>
  <c r="M50" i="5"/>
  <c r="M51" i="5" a="1"/>
  <c r="M51" i="5"/>
  <c r="M52" i="5" a="1"/>
  <c r="M52" i="5"/>
  <c r="M53" i="5" a="1"/>
  <c r="M53" i="5"/>
  <c r="M54" i="5" a="1"/>
  <c r="M54" i="5"/>
  <c r="M55" i="5" a="1"/>
  <c r="M55" i="5"/>
  <c r="M56" i="5" a="1"/>
  <c r="M56" i="5"/>
  <c r="M57" i="5" a="1"/>
  <c r="M57" i="5"/>
  <c r="M58" i="5" a="1"/>
  <c r="M58" i="5"/>
  <c r="M59" i="5" a="1"/>
  <c r="M59" i="5"/>
  <c r="M60" i="5" a="1"/>
  <c r="M60" i="5"/>
  <c r="M61" i="5" a="1"/>
  <c r="M61" i="5"/>
  <c r="M62" i="5" a="1"/>
  <c r="M62" i="5"/>
  <c r="M63" i="5" a="1"/>
  <c r="M63" i="5"/>
  <c r="M30" i="5" a="1"/>
  <c r="M30" i="5"/>
  <c r="M31" i="5" a="1"/>
  <c r="M31" i="5"/>
  <c r="M29" i="5" a="1"/>
  <c r="M29" i="5"/>
  <c r="M28" i="5" a="1"/>
  <c r="M28" i="5"/>
  <c r="M27" i="5" a="1"/>
  <c r="M27" i="5"/>
  <c r="M26" i="5" a="1"/>
  <c r="M26" i="5"/>
  <c r="M32" i="5" a="1"/>
  <c r="M32" i="5"/>
  <c r="M33" i="5" a="1"/>
  <c r="M33" i="5"/>
  <c r="M34" i="5" a="1"/>
  <c r="M34" i="5"/>
  <c r="M35" i="5" a="1"/>
  <c r="M35" i="5"/>
  <c r="M36" i="5" a="1"/>
  <c r="M36" i="5"/>
  <c r="M37" i="5" a="1"/>
  <c r="M37" i="5"/>
  <c r="M38" i="5" a="1"/>
  <c r="M38" i="5"/>
  <c r="M39" i="5" a="1"/>
  <c r="M39" i="5"/>
  <c r="M40" i="5" a="1"/>
  <c r="M40" i="5"/>
  <c r="M41" i="5" a="1"/>
  <c r="M41" i="5"/>
  <c r="M42" i="5" a="1"/>
  <c r="M42" i="5"/>
  <c r="M43" i="5" a="1"/>
  <c r="M43" i="5"/>
  <c r="M44" i="5" a="1"/>
  <c r="M44" i="5"/>
  <c r="E2" i="5" a="1"/>
  <c r="E2" i="5"/>
  <c r="L8" i="5" a="1"/>
  <c r="L8" i="5"/>
  <c r="O7" i="5" a="1"/>
  <c r="O7" i="5"/>
  <c r="D2" i="5" a="1"/>
  <c r="D2" i="5"/>
  <c r="L9" i="5" a="1"/>
  <c r="L9" i="5"/>
  <c r="L10" i="5" a="1"/>
  <c r="L10" i="5"/>
  <c r="O9" i="5" a="1"/>
  <c r="O9" i="5"/>
  <c r="O8" i="5" a="1"/>
  <c r="O8" i="5"/>
  <c r="O11" i="5" a="1"/>
  <c r="O11" i="5"/>
  <c r="O12" i="5" a="1"/>
  <c r="O12" i="5"/>
  <c r="O14" i="5" a="1"/>
  <c r="O14" i="5"/>
  <c r="L11" i="5" a="1"/>
  <c r="L11" i="5"/>
  <c r="L12" i="5" a="1"/>
  <c r="L12" i="5"/>
  <c r="L13" i="5" a="1"/>
  <c r="L13" i="5"/>
  <c r="L62" i="5" a="1"/>
  <c r="L62" i="5"/>
  <c r="L61" i="5" a="1"/>
  <c r="L61" i="5"/>
  <c r="L60" i="5" a="1"/>
  <c r="L60" i="5"/>
  <c r="L59" i="5" a="1"/>
  <c r="L59" i="5"/>
  <c r="L58" i="5" a="1"/>
  <c r="L58" i="5"/>
  <c r="L57" i="5" a="1"/>
  <c r="L57" i="5"/>
  <c r="L56" i="5" a="1"/>
  <c r="L56" i="5"/>
  <c r="L55" i="5" a="1"/>
  <c r="L55" i="5"/>
  <c r="L54" i="5" a="1"/>
  <c r="L54" i="5"/>
  <c r="L53" i="5" a="1"/>
  <c r="L53" i="5"/>
  <c r="L52" i="5" a="1"/>
  <c r="L52" i="5"/>
  <c r="L51" i="5" a="1"/>
  <c r="L51" i="5"/>
  <c r="L50" i="5" a="1"/>
  <c r="L50" i="5"/>
  <c r="L49" i="5" a="1"/>
  <c r="L49" i="5"/>
  <c r="L48" i="5" a="1"/>
  <c r="L48" i="5"/>
  <c r="L47" i="5" a="1"/>
  <c r="L47" i="5"/>
  <c r="L46" i="5" a="1"/>
  <c r="L46" i="5"/>
  <c r="L45" i="5" a="1"/>
  <c r="L45" i="5"/>
  <c r="L44" i="5" a="1"/>
  <c r="L44" i="5"/>
  <c r="L43" i="5" a="1"/>
  <c r="L43" i="5"/>
  <c r="L42" i="5" a="1"/>
  <c r="L42" i="5"/>
  <c r="L41" i="5" a="1"/>
  <c r="L41" i="5"/>
  <c r="L40" i="5" a="1"/>
  <c r="L40" i="5"/>
  <c r="L39" i="5" a="1"/>
  <c r="L39" i="5"/>
  <c r="L38" i="5" a="1"/>
  <c r="L38" i="5"/>
  <c r="L37" i="5" a="1"/>
  <c r="L37" i="5"/>
  <c r="L36" i="5" a="1"/>
  <c r="L36" i="5"/>
  <c r="L35" i="5" a="1"/>
  <c r="L35" i="5"/>
  <c r="L16" i="5" a="1"/>
  <c r="L16" i="5"/>
  <c r="L15" i="5" a="1"/>
  <c r="L15" i="5"/>
  <c r="L14" i="5" a="1"/>
  <c r="L14" i="5"/>
  <c r="L34" i="5" a="1"/>
  <c r="L34" i="5"/>
  <c r="L33" i="5" a="1"/>
  <c r="L33" i="5"/>
  <c r="L32" i="5" a="1"/>
  <c r="L32" i="5"/>
  <c r="L31" i="5" a="1"/>
  <c r="L31" i="5"/>
  <c r="L30" i="5" a="1"/>
  <c r="L30" i="5"/>
  <c r="L29" i="5" a="1"/>
  <c r="L29" i="5"/>
  <c r="L28" i="5" a="1"/>
  <c r="L28" i="5"/>
  <c r="L27" i="5" a="1"/>
  <c r="L27" i="5"/>
  <c r="L26" i="5" a="1"/>
  <c r="L26" i="5"/>
  <c r="L20" i="5" a="1"/>
  <c r="L20" i="5"/>
  <c r="L19" i="5" a="1"/>
  <c r="L19" i="5"/>
  <c r="L18" i="5" a="1"/>
  <c r="L18" i="5"/>
  <c r="L17" i="5" a="1"/>
  <c r="L17" i="5"/>
  <c r="O6" i="5" a="1"/>
  <c r="O6" i="5"/>
  <c r="L7" i="5" a="1"/>
  <c r="L7" i="5"/>
  <c r="L6" i="5" a="1"/>
  <c r="L6" i="5"/>
  <c r="M8" i="5" a="1"/>
  <c r="M8" i="5"/>
  <c r="M7" i="5" a="1"/>
  <c r="M7" i="5"/>
  <c r="M6" i="5" a="1"/>
  <c r="M6" i="5"/>
  <c r="M14" i="5" a="1"/>
  <c r="M14" i="5"/>
  <c r="M13" i="5" a="1"/>
  <c r="M13" i="5"/>
  <c r="M12" i="5" a="1"/>
  <c r="M12" i="5"/>
  <c r="M11" i="5" a="1"/>
  <c r="M11" i="5"/>
  <c r="M10" i="5" a="1"/>
  <c r="M10" i="5"/>
  <c r="M9" i="5" a="1"/>
  <c r="M9" i="5"/>
  <c r="O5" i="5" a="1"/>
  <c r="O5" i="5"/>
  <c r="M5" i="5" a="1"/>
  <c r="M5" i="5"/>
  <c r="M4" i="5" a="1"/>
  <c r="M4" i="5"/>
  <c r="K5" i="5" a="1"/>
  <c r="K5" i="5"/>
  <c r="J21" i="5" a="1"/>
  <c r="J21" i="5"/>
  <c r="J22" i="5" a="1"/>
  <c r="J22" i="5"/>
  <c r="O21" i="5" a="1"/>
  <c r="O21" i="5"/>
  <c r="M21" i="5" a="1"/>
  <c r="M21" i="5"/>
  <c r="D7" i="7" a="1"/>
  <c r="D7" i="7"/>
  <c r="D8" i="7"/>
  <c r="D9" i="7"/>
  <c r="D10" i="7"/>
  <c r="D11" i="7"/>
  <c r="D12" i="7"/>
  <c r="F12" i="7" a="1"/>
  <c r="F12" i="7"/>
  <c r="J24" i="5" a="1"/>
  <c r="J24" i="5"/>
  <c r="J25" i="5" a="1"/>
  <c r="J25" i="5"/>
  <c r="O24" i="5" a="1"/>
  <c r="O24" i="5"/>
  <c r="M24" i="5" a="1"/>
  <c r="M24" i="5"/>
  <c r="D13" i="7"/>
  <c r="D14" i="7" a="1"/>
  <c r="D14" i="7"/>
  <c r="D15" i="7"/>
  <c r="F15" i="7" a="1"/>
  <c r="F15" i="7"/>
  <c r="N24" i="5" a="1"/>
  <c r="N24" i="5"/>
  <c r="G15" i="7"/>
  <c r="H15" i="7"/>
  <c r="K24" i="5" a="1"/>
  <c r="K24" i="5"/>
  <c r="E15" i="7"/>
  <c r="I15" i="7"/>
  <c r="L5" i="5" a="1"/>
  <c r="L5" i="5"/>
  <c r="L21" i="5" a="1"/>
  <c r="L21" i="5"/>
  <c r="L22" i="5" a="1"/>
  <c r="L22" i="5"/>
  <c r="J23" i="5" a="1"/>
  <c r="J23" i="5"/>
  <c r="L23" i="5" a="1"/>
  <c r="L23" i="5"/>
  <c r="L24" i="5" a="1"/>
  <c r="L24" i="5"/>
  <c r="L25" i="5" a="1"/>
  <c r="L25" i="5"/>
  <c r="D16" i="7"/>
  <c r="D17" i="7"/>
  <c r="D18" i="7"/>
  <c r="D19" i="7"/>
  <c r="D20" i="7"/>
  <c r="D21" i="7"/>
  <c r="D22" i="7"/>
  <c r="E22" i="7" a="1"/>
  <c r="E22" i="7"/>
  <c r="I22" i="7"/>
  <c r="D23" i="7"/>
  <c r="E23" i="7" a="1"/>
  <c r="E23" i="7"/>
  <c r="I23" i="7"/>
  <c r="D24" i="7"/>
  <c r="E24" i="7" a="1"/>
  <c r="E24" i="7"/>
  <c r="I24" i="7"/>
  <c r="D25" i="7"/>
  <c r="E25" i="7" a="1"/>
  <c r="E25" i="7"/>
  <c r="I25" i="7"/>
  <c r="D26" i="7"/>
  <c r="E26" i="7" a="1"/>
  <c r="E26" i="7"/>
  <c r="I26" i="7"/>
  <c r="D27" i="7"/>
  <c r="E27" i="7" a="1"/>
  <c r="E27" i="7"/>
  <c r="I27" i="7"/>
  <c r="D28" i="7"/>
  <c r="E28" i="7" a="1"/>
  <c r="E28" i="7"/>
  <c r="I28" i="7"/>
  <c r="D29" i="7"/>
  <c r="E29" i="7" a="1"/>
  <c r="E29" i="7"/>
  <c r="I29" i="7"/>
  <c r="D30" i="7"/>
  <c r="E30" i="7" a="1"/>
  <c r="E30" i="7"/>
  <c r="I30" i="7"/>
  <c r="D31" i="7"/>
  <c r="E31" i="7" a="1"/>
  <c r="E31" i="7"/>
  <c r="I31" i="7"/>
  <c r="D32" i="7"/>
  <c r="E32" i="7" a="1"/>
  <c r="E32" i="7"/>
  <c r="I32" i="7"/>
  <c r="D33" i="7"/>
  <c r="E33" i="7" a="1"/>
  <c r="E33" i="7"/>
  <c r="I33" i="7"/>
  <c r="E7" i="7" a="1"/>
  <c r="E7" i="7"/>
  <c r="I7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E919" i="7" a="1"/>
  <c r="E919" i="7"/>
  <c r="I919" i="7"/>
  <c r="G919" i="7" a="1"/>
  <c r="G919" i="7"/>
  <c r="H919" i="7"/>
  <c r="F919" i="7" a="1"/>
  <c r="F919" i="7"/>
  <c r="E918" i="7" a="1"/>
  <c r="E918" i="7"/>
  <c r="I918" i="7"/>
  <c r="G918" i="7" a="1"/>
  <c r="G918" i="7"/>
  <c r="H918" i="7"/>
  <c r="F918" i="7" a="1"/>
  <c r="F918" i="7"/>
  <c r="E917" i="7" a="1"/>
  <c r="E917" i="7"/>
  <c r="I917" i="7"/>
  <c r="G917" i="7" a="1"/>
  <c r="G917" i="7"/>
  <c r="H917" i="7"/>
  <c r="F917" i="7" a="1"/>
  <c r="F917" i="7"/>
  <c r="E916" i="7" a="1"/>
  <c r="E916" i="7"/>
  <c r="I916" i="7"/>
  <c r="G916" i="7" a="1"/>
  <c r="G916" i="7"/>
  <c r="H916" i="7"/>
  <c r="F916" i="7" a="1"/>
  <c r="F916" i="7"/>
  <c r="E915" i="7" a="1"/>
  <c r="E915" i="7"/>
  <c r="I915" i="7"/>
  <c r="G915" i="7" a="1"/>
  <c r="G915" i="7"/>
  <c r="H915" i="7"/>
  <c r="F915" i="7" a="1"/>
  <c r="F915" i="7"/>
  <c r="E914" i="7" a="1"/>
  <c r="E914" i="7"/>
  <c r="I914" i="7"/>
  <c r="G914" i="7" a="1"/>
  <c r="G914" i="7"/>
  <c r="H914" i="7"/>
  <c r="F914" i="7" a="1"/>
  <c r="F914" i="7"/>
  <c r="E913" i="7" a="1"/>
  <c r="E913" i="7"/>
  <c r="I913" i="7"/>
  <c r="G913" i="7" a="1"/>
  <c r="G913" i="7"/>
  <c r="H913" i="7"/>
  <c r="F913" i="7" a="1"/>
  <c r="F913" i="7"/>
  <c r="E912" i="7" a="1"/>
  <c r="E912" i="7"/>
  <c r="I912" i="7"/>
  <c r="G912" i="7" a="1"/>
  <c r="G912" i="7"/>
  <c r="H912" i="7"/>
  <c r="F912" i="7" a="1"/>
  <c r="F912" i="7"/>
  <c r="E911" i="7" a="1"/>
  <c r="E911" i="7"/>
  <c r="I911" i="7"/>
  <c r="G911" i="7" a="1"/>
  <c r="G911" i="7"/>
  <c r="H911" i="7"/>
  <c r="F911" i="7" a="1"/>
  <c r="F911" i="7"/>
  <c r="E910" i="7" a="1"/>
  <c r="E910" i="7"/>
  <c r="I910" i="7"/>
  <c r="G910" i="7" a="1"/>
  <c r="G910" i="7"/>
  <c r="H910" i="7"/>
  <c r="F910" i="7" a="1"/>
  <c r="F910" i="7"/>
  <c r="E909" i="7" a="1"/>
  <c r="E909" i="7"/>
  <c r="I909" i="7"/>
  <c r="G909" i="7" a="1"/>
  <c r="G909" i="7"/>
  <c r="H909" i="7"/>
  <c r="F909" i="7" a="1"/>
  <c r="F909" i="7"/>
  <c r="E908" i="7" a="1"/>
  <c r="E908" i="7"/>
  <c r="I908" i="7"/>
  <c r="G908" i="7" a="1"/>
  <c r="G908" i="7"/>
  <c r="H908" i="7"/>
  <c r="F908" i="7" a="1"/>
  <c r="F908" i="7"/>
  <c r="E907" i="7" a="1"/>
  <c r="E907" i="7"/>
  <c r="I907" i="7"/>
  <c r="G907" i="7" a="1"/>
  <c r="G907" i="7"/>
  <c r="H907" i="7"/>
  <c r="F907" i="7" a="1"/>
  <c r="F907" i="7"/>
  <c r="E906" i="7" a="1"/>
  <c r="E906" i="7"/>
  <c r="I906" i="7"/>
  <c r="G906" i="7" a="1"/>
  <c r="G906" i="7"/>
  <c r="H906" i="7"/>
  <c r="F906" i="7" a="1"/>
  <c r="F906" i="7"/>
  <c r="E905" i="7" a="1"/>
  <c r="E905" i="7"/>
  <c r="I905" i="7"/>
  <c r="G905" i="7" a="1"/>
  <c r="G905" i="7"/>
  <c r="H905" i="7"/>
  <c r="F905" i="7" a="1"/>
  <c r="F905" i="7"/>
  <c r="E904" i="7" a="1"/>
  <c r="E904" i="7"/>
  <c r="I904" i="7"/>
  <c r="G904" i="7" a="1"/>
  <c r="G904" i="7"/>
  <c r="H904" i="7"/>
  <c r="F904" i="7" a="1"/>
  <c r="F904" i="7"/>
  <c r="E903" i="7" a="1"/>
  <c r="E903" i="7"/>
  <c r="I903" i="7"/>
  <c r="G903" i="7" a="1"/>
  <c r="G903" i="7"/>
  <c r="H903" i="7"/>
  <c r="F903" i="7" a="1"/>
  <c r="F903" i="7"/>
  <c r="E902" i="7" a="1"/>
  <c r="E902" i="7"/>
  <c r="I902" i="7"/>
  <c r="G902" i="7" a="1"/>
  <c r="G902" i="7"/>
  <c r="H902" i="7"/>
  <c r="F902" i="7" a="1"/>
  <c r="F902" i="7"/>
  <c r="E901" i="7" a="1"/>
  <c r="E901" i="7"/>
  <c r="I901" i="7"/>
  <c r="G901" i="7" a="1"/>
  <c r="G901" i="7"/>
  <c r="H901" i="7"/>
  <c r="F901" i="7" a="1"/>
  <c r="F901" i="7"/>
  <c r="E900" i="7" a="1"/>
  <c r="E900" i="7"/>
  <c r="I900" i="7"/>
  <c r="G900" i="7" a="1"/>
  <c r="G900" i="7"/>
  <c r="H900" i="7"/>
  <c r="F900" i="7" a="1"/>
  <c r="F900" i="7"/>
  <c r="E899" i="7" a="1"/>
  <c r="E899" i="7"/>
  <c r="I899" i="7"/>
  <c r="G899" i="7" a="1"/>
  <c r="G899" i="7"/>
  <c r="H899" i="7"/>
  <c r="F899" i="7" a="1"/>
  <c r="F899" i="7"/>
  <c r="E898" i="7" a="1"/>
  <c r="E898" i="7"/>
  <c r="I898" i="7"/>
  <c r="G898" i="7" a="1"/>
  <c r="G898" i="7"/>
  <c r="H898" i="7"/>
  <c r="F898" i="7" a="1"/>
  <c r="F898" i="7"/>
  <c r="E897" i="7" a="1"/>
  <c r="E897" i="7"/>
  <c r="I897" i="7"/>
  <c r="G897" i="7" a="1"/>
  <c r="G897" i="7"/>
  <c r="H897" i="7"/>
  <c r="F897" i="7" a="1"/>
  <c r="F897" i="7"/>
  <c r="E896" i="7" a="1"/>
  <c r="E896" i="7"/>
  <c r="I896" i="7"/>
  <c r="G896" i="7" a="1"/>
  <c r="G896" i="7"/>
  <c r="H896" i="7"/>
  <c r="F896" i="7" a="1"/>
  <c r="F896" i="7"/>
  <c r="E895" i="7" a="1"/>
  <c r="E895" i="7"/>
  <c r="I895" i="7"/>
  <c r="G895" i="7" a="1"/>
  <c r="G895" i="7"/>
  <c r="H895" i="7"/>
  <c r="F895" i="7" a="1"/>
  <c r="F895" i="7"/>
  <c r="E894" i="7" a="1"/>
  <c r="E894" i="7"/>
  <c r="I894" i="7"/>
  <c r="G894" i="7" a="1"/>
  <c r="G894" i="7"/>
  <c r="H894" i="7"/>
  <c r="F894" i="7" a="1"/>
  <c r="F894" i="7"/>
  <c r="E893" i="7" a="1"/>
  <c r="E893" i="7"/>
  <c r="I893" i="7"/>
  <c r="G893" i="7" a="1"/>
  <c r="G893" i="7"/>
  <c r="H893" i="7"/>
  <c r="F893" i="7" a="1"/>
  <c r="F893" i="7"/>
  <c r="E892" i="7" a="1"/>
  <c r="E892" i="7"/>
  <c r="I892" i="7"/>
  <c r="G892" i="7" a="1"/>
  <c r="G892" i="7"/>
  <c r="H892" i="7"/>
  <c r="F892" i="7" a="1"/>
  <c r="F892" i="7"/>
  <c r="E891" i="7" a="1"/>
  <c r="E891" i="7"/>
  <c r="I891" i="7"/>
  <c r="G891" i="7" a="1"/>
  <c r="G891" i="7"/>
  <c r="H891" i="7"/>
  <c r="F891" i="7" a="1"/>
  <c r="F891" i="7"/>
  <c r="E890" i="7" a="1"/>
  <c r="E890" i="7"/>
  <c r="I890" i="7"/>
  <c r="G890" i="7" a="1"/>
  <c r="G890" i="7"/>
  <c r="H890" i="7"/>
  <c r="F890" i="7" a="1"/>
  <c r="F890" i="7"/>
  <c r="E889" i="7" a="1"/>
  <c r="E889" i="7"/>
  <c r="I889" i="7"/>
  <c r="G889" i="7" a="1"/>
  <c r="G889" i="7"/>
  <c r="H889" i="7"/>
  <c r="F889" i="7" a="1"/>
  <c r="F889" i="7"/>
  <c r="E888" i="7" a="1"/>
  <c r="E888" i="7"/>
  <c r="I888" i="7"/>
  <c r="G888" i="7" a="1"/>
  <c r="G888" i="7"/>
  <c r="H888" i="7"/>
  <c r="F888" i="7" a="1"/>
  <c r="F888" i="7"/>
  <c r="E887" i="7" a="1"/>
  <c r="E887" i="7"/>
  <c r="I887" i="7"/>
  <c r="G887" i="7" a="1"/>
  <c r="G887" i="7"/>
  <c r="H887" i="7"/>
  <c r="F887" i="7" a="1"/>
  <c r="F887" i="7"/>
  <c r="E886" i="7" a="1"/>
  <c r="E886" i="7"/>
  <c r="I886" i="7"/>
  <c r="G886" i="7" a="1"/>
  <c r="G886" i="7"/>
  <c r="H886" i="7"/>
  <c r="F886" i="7" a="1"/>
  <c r="F886" i="7"/>
  <c r="E885" i="7" a="1"/>
  <c r="E885" i="7"/>
  <c r="I885" i="7"/>
  <c r="G885" i="7" a="1"/>
  <c r="G885" i="7"/>
  <c r="H885" i="7"/>
  <c r="F885" i="7" a="1"/>
  <c r="F885" i="7"/>
  <c r="E884" i="7" a="1"/>
  <c r="E884" i="7"/>
  <c r="I884" i="7"/>
  <c r="G884" i="7" a="1"/>
  <c r="G884" i="7"/>
  <c r="H884" i="7"/>
  <c r="F884" i="7" a="1"/>
  <c r="F884" i="7"/>
  <c r="E883" i="7" a="1"/>
  <c r="E883" i="7"/>
  <c r="I883" i="7"/>
  <c r="G883" i="7" a="1"/>
  <c r="G883" i="7"/>
  <c r="H883" i="7"/>
  <c r="F883" i="7" a="1"/>
  <c r="F883" i="7"/>
  <c r="E882" i="7" a="1"/>
  <c r="E882" i="7"/>
  <c r="I882" i="7"/>
  <c r="G882" i="7" a="1"/>
  <c r="G882" i="7"/>
  <c r="H882" i="7"/>
  <c r="F882" i="7" a="1"/>
  <c r="F882" i="7"/>
  <c r="E881" i="7" a="1"/>
  <c r="E881" i="7"/>
  <c r="I881" i="7"/>
  <c r="G881" i="7" a="1"/>
  <c r="G881" i="7"/>
  <c r="H881" i="7"/>
  <c r="F881" i="7" a="1"/>
  <c r="F881" i="7"/>
  <c r="E880" i="7" a="1"/>
  <c r="E880" i="7"/>
  <c r="I880" i="7"/>
  <c r="G880" i="7" a="1"/>
  <c r="G880" i="7"/>
  <c r="H880" i="7"/>
  <c r="F880" i="7" a="1"/>
  <c r="F880" i="7"/>
  <c r="E879" i="7" a="1"/>
  <c r="E879" i="7"/>
  <c r="I879" i="7"/>
  <c r="G879" i="7" a="1"/>
  <c r="G879" i="7"/>
  <c r="H879" i="7"/>
  <c r="F879" i="7" a="1"/>
  <c r="F879" i="7"/>
  <c r="E878" i="7" a="1"/>
  <c r="E878" i="7"/>
  <c r="I878" i="7"/>
  <c r="G878" i="7" a="1"/>
  <c r="G878" i="7"/>
  <c r="H878" i="7"/>
  <c r="F878" i="7" a="1"/>
  <c r="F878" i="7"/>
  <c r="E877" i="7" a="1"/>
  <c r="E877" i="7"/>
  <c r="I877" i="7"/>
  <c r="G877" i="7" a="1"/>
  <c r="G877" i="7"/>
  <c r="H877" i="7"/>
  <c r="F877" i="7" a="1"/>
  <c r="F877" i="7"/>
  <c r="E876" i="7" a="1"/>
  <c r="E876" i="7"/>
  <c r="I876" i="7"/>
  <c r="G876" i="7" a="1"/>
  <c r="G876" i="7"/>
  <c r="H876" i="7"/>
  <c r="F876" i="7" a="1"/>
  <c r="F876" i="7"/>
  <c r="E875" i="7" a="1"/>
  <c r="E875" i="7"/>
  <c r="I875" i="7"/>
  <c r="G875" i="7" a="1"/>
  <c r="G875" i="7"/>
  <c r="H875" i="7"/>
  <c r="F875" i="7" a="1"/>
  <c r="F875" i="7"/>
  <c r="E874" i="7" a="1"/>
  <c r="E874" i="7"/>
  <c r="I874" i="7"/>
  <c r="G874" i="7" a="1"/>
  <c r="G874" i="7"/>
  <c r="H874" i="7"/>
  <c r="F874" i="7" a="1"/>
  <c r="F874" i="7"/>
  <c r="E873" i="7" a="1"/>
  <c r="E873" i="7"/>
  <c r="I873" i="7"/>
  <c r="G873" i="7" a="1"/>
  <c r="G873" i="7"/>
  <c r="H873" i="7"/>
  <c r="F873" i="7" a="1"/>
  <c r="F873" i="7"/>
  <c r="E872" i="7" a="1"/>
  <c r="E872" i="7"/>
  <c r="I872" i="7"/>
  <c r="G872" i="7" a="1"/>
  <c r="G872" i="7"/>
  <c r="H872" i="7"/>
  <c r="F872" i="7" a="1"/>
  <c r="F872" i="7"/>
  <c r="E871" i="7" a="1"/>
  <c r="E871" i="7"/>
  <c r="I871" i="7"/>
  <c r="G871" i="7" a="1"/>
  <c r="G871" i="7"/>
  <c r="H871" i="7"/>
  <c r="F871" i="7" a="1"/>
  <c r="F871" i="7"/>
  <c r="E870" i="7" a="1"/>
  <c r="E870" i="7"/>
  <c r="I870" i="7"/>
  <c r="G870" i="7" a="1"/>
  <c r="G870" i="7"/>
  <c r="H870" i="7"/>
  <c r="F870" i="7" a="1"/>
  <c r="F870" i="7"/>
  <c r="E869" i="7" a="1"/>
  <c r="E869" i="7"/>
  <c r="I869" i="7"/>
  <c r="G869" i="7" a="1"/>
  <c r="G869" i="7"/>
  <c r="H869" i="7"/>
  <c r="F869" i="7" a="1"/>
  <c r="F869" i="7"/>
  <c r="E868" i="7" a="1"/>
  <c r="E868" i="7"/>
  <c r="I868" i="7"/>
  <c r="G868" i="7" a="1"/>
  <c r="G868" i="7"/>
  <c r="H868" i="7"/>
  <c r="F868" i="7" a="1"/>
  <c r="F868" i="7"/>
  <c r="E867" i="7" a="1"/>
  <c r="E867" i="7"/>
  <c r="I867" i="7"/>
  <c r="G867" i="7" a="1"/>
  <c r="G867" i="7"/>
  <c r="H867" i="7"/>
  <c r="F867" i="7" a="1"/>
  <c r="F867" i="7"/>
  <c r="E866" i="7" a="1"/>
  <c r="E866" i="7"/>
  <c r="I866" i="7"/>
  <c r="G866" i="7" a="1"/>
  <c r="G866" i="7"/>
  <c r="H866" i="7"/>
  <c r="F866" i="7" a="1"/>
  <c r="F866" i="7"/>
  <c r="E865" i="7" a="1"/>
  <c r="E865" i="7"/>
  <c r="I865" i="7"/>
  <c r="G865" i="7" a="1"/>
  <c r="G865" i="7"/>
  <c r="H865" i="7"/>
  <c r="F865" i="7" a="1"/>
  <c r="F865" i="7"/>
  <c r="E864" i="7" a="1"/>
  <c r="E864" i="7"/>
  <c r="I864" i="7"/>
  <c r="G864" i="7" a="1"/>
  <c r="G864" i="7"/>
  <c r="H864" i="7"/>
  <c r="F864" i="7" a="1"/>
  <c r="F864" i="7"/>
  <c r="E863" i="7" a="1"/>
  <c r="E863" i="7"/>
  <c r="I863" i="7"/>
  <c r="G863" i="7" a="1"/>
  <c r="G863" i="7"/>
  <c r="H863" i="7"/>
  <c r="F863" i="7" a="1"/>
  <c r="F863" i="7"/>
  <c r="E862" i="7" a="1"/>
  <c r="E862" i="7"/>
  <c r="I862" i="7"/>
  <c r="G862" i="7" a="1"/>
  <c r="G862" i="7"/>
  <c r="H862" i="7"/>
  <c r="F862" i="7" a="1"/>
  <c r="F862" i="7"/>
  <c r="E861" i="7" a="1"/>
  <c r="E861" i="7"/>
  <c r="I861" i="7"/>
  <c r="G861" i="7" a="1"/>
  <c r="G861" i="7"/>
  <c r="H861" i="7"/>
  <c r="F861" i="7" a="1"/>
  <c r="F861" i="7"/>
  <c r="E860" i="7" a="1"/>
  <c r="E860" i="7"/>
  <c r="I860" i="7"/>
  <c r="G860" i="7" a="1"/>
  <c r="G860" i="7"/>
  <c r="H860" i="7"/>
  <c r="F860" i="7" a="1"/>
  <c r="F860" i="7"/>
  <c r="E859" i="7" a="1"/>
  <c r="E859" i="7"/>
  <c r="I859" i="7"/>
  <c r="G859" i="7" a="1"/>
  <c r="G859" i="7"/>
  <c r="H859" i="7"/>
  <c r="F859" i="7" a="1"/>
  <c r="F859" i="7"/>
  <c r="E858" i="7" a="1"/>
  <c r="E858" i="7"/>
  <c r="I858" i="7"/>
  <c r="G858" i="7" a="1"/>
  <c r="G858" i="7"/>
  <c r="H858" i="7"/>
  <c r="F858" i="7" a="1"/>
  <c r="F858" i="7"/>
  <c r="E857" i="7" a="1"/>
  <c r="E857" i="7"/>
  <c r="I857" i="7"/>
  <c r="G857" i="7" a="1"/>
  <c r="G857" i="7"/>
  <c r="H857" i="7"/>
  <c r="F857" i="7" a="1"/>
  <c r="F857" i="7"/>
  <c r="E856" i="7" a="1"/>
  <c r="E856" i="7"/>
  <c r="I856" i="7"/>
  <c r="G856" i="7" a="1"/>
  <c r="G856" i="7"/>
  <c r="H856" i="7"/>
  <c r="F856" i="7" a="1"/>
  <c r="F856" i="7"/>
  <c r="E855" i="7" a="1"/>
  <c r="E855" i="7"/>
  <c r="I855" i="7"/>
  <c r="G855" i="7" a="1"/>
  <c r="G855" i="7"/>
  <c r="H855" i="7"/>
  <c r="F855" i="7" a="1"/>
  <c r="F855" i="7"/>
  <c r="E854" i="7" a="1"/>
  <c r="E854" i="7"/>
  <c r="I854" i="7"/>
  <c r="G854" i="7" a="1"/>
  <c r="G854" i="7"/>
  <c r="H854" i="7"/>
  <c r="F854" i="7" a="1"/>
  <c r="F854" i="7"/>
  <c r="E853" i="7" a="1"/>
  <c r="E853" i="7"/>
  <c r="I853" i="7"/>
  <c r="G853" i="7" a="1"/>
  <c r="G853" i="7"/>
  <c r="H853" i="7"/>
  <c r="F853" i="7" a="1"/>
  <c r="F853" i="7"/>
  <c r="E852" i="7" a="1"/>
  <c r="E852" i="7"/>
  <c r="I852" i="7"/>
  <c r="G852" i="7" a="1"/>
  <c r="G852" i="7"/>
  <c r="H852" i="7"/>
  <c r="F852" i="7" a="1"/>
  <c r="F852" i="7"/>
  <c r="E851" i="7" a="1"/>
  <c r="E851" i="7"/>
  <c r="I851" i="7"/>
  <c r="G851" i="7" a="1"/>
  <c r="G851" i="7"/>
  <c r="H851" i="7"/>
  <c r="F851" i="7" a="1"/>
  <c r="F851" i="7"/>
  <c r="E850" i="7" a="1"/>
  <c r="E850" i="7"/>
  <c r="I850" i="7"/>
  <c r="G850" i="7" a="1"/>
  <c r="G850" i="7"/>
  <c r="H850" i="7"/>
  <c r="F850" i="7" a="1"/>
  <c r="F850" i="7"/>
  <c r="E849" i="7" a="1"/>
  <c r="E849" i="7"/>
  <c r="I849" i="7"/>
  <c r="G849" i="7" a="1"/>
  <c r="G849" i="7"/>
  <c r="H849" i="7"/>
  <c r="F849" i="7" a="1"/>
  <c r="F849" i="7"/>
  <c r="E848" i="7" a="1"/>
  <c r="E848" i="7"/>
  <c r="I848" i="7"/>
  <c r="G848" i="7" a="1"/>
  <c r="G848" i="7"/>
  <c r="H848" i="7"/>
  <c r="F848" i="7" a="1"/>
  <c r="F848" i="7"/>
  <c r="E847" i="7" a="1"/>
  <c r="E847" i="7"/>
  <c r="I847" i="7"/>
  <c r="G847" i="7" a="1"/>
  <c r="G847" i="7"/>
  <c r="H847" i="7"/>
  <c r="F847" i="7" a="1"/>
  <c r="F847" i="7"/>
  <c r="E846" i="7" a="1"/>
  <c r="E846" i="7"/>
  <c r="I846" i="7"/>
  <c r="G846" i="7" a="1"/>
  <c r="G846" i="7"/>
  <c r="H846" i="7"/>
  <c r="F846" i="7" a="1"/>
  <c r="F846" i="7"/>
  <c r="E845" i="7" a="1"/>
  <c r="E845" i="7"/>
  <c r="I845" i="7"/>
  <c r="G845" i="7" a="1"/>
  <c r="G845" i="7"/>
  <c r="H845" i="7"/>
  <c r="F845" i="7" a="1"/>
  <c r="F845" i="7"/>
  <c r="E844" i="7" a="1"/>
  <c r="E844" i="7"/>
  <c r="I844" i="7"/>
  <c r="G844" i="7" a="1"/>
  <c r="G844" i="7"/>
  <c r="H844" i="7"/>
  <c r="F844" i="7" a="1"/>
  <c r="F844" i="7"/>
  <c r="E843" i="7" a="1"/>
  <c r="E843" i="7"/>
  <c r="I843" i="7"/>
  <c r="G843" i="7" a="1"/>
  <c r="G843" i="7"/>
  <c r="H843" i="7"/>
  <c r="F843" i="7" a="1"/>
  <c r="F843" i="7"/>
  <c r="E842" i="7" a="1"/>
  <c r="E842" i="7"/>
  <c r="I842" i="7"/>
  <c r="G842" i="7" a="1"/>
  <c r="G842" i="7"/>
  <c r="H842" i="7"/>
  <c r="F842" i="7" a="1"/>
  <c r="F842" i="7"/>
  <c r="E841" i="7" a="1"/>
  <c r="E841" i="7"/>
  <c r="I841" i="7"/>
  <c r="G841" i="7" a="1"/>
  <c r="G841" i="7"/>
  <c r="H841" i="7"/>
  <c r="F841" i="7" a="1"/>
  <c r="F841" i="7"/>
  <c r="E840" i="7" a="1"/>
  <c r="E840" i="7"/>
  <c r="I840" i="7"/>
  <c r="G840" i="7" a="1"/>
  <c r="G840" i="7"/>
  <c r="H840" i="7"/>
  <c r="F840" i="7" a="1"/>
  <c r="F840" i="7"/>
  <c r="E839" i="7" a="1"/>
  <c r="E839" i="7"/>
  <c r="I839" i="7"/>
  <c r="G839" i="7" a="1"/>
  <c r="G839" i="7"/>
  <c r="H839" i="7"/>
  <c r="F839" i="7" a="1"/>
  <c r="F839" i="7"/>
  <c r="E838" i="7" a="1"/>
  <c r="E838" i="7"/>
  <c r="I838" i="7"/>
  <c r="G838" i="7" a="1"/>
  <c r="G838" i="7"/>
  <c r="H838" i="7"/>
  <c r="F838" i="7" a="1"/>
  <c r="F838" i="7"/>
  <c r="E837" i="7" a="1"/>
  <c r="E837" i="7"/>
  <c r="I837" i="7"/>
  <c r="G837" i="7" a="1"/>
  <c r="G837" i="7"/>
  <c r="H837" i="7"/>
  <c r="F837" i="7" a="1"/>
  <c r="F837" i="7"/>
  <c r="E836" i="7" a="1"/>
  <c r="E836" i="7"/>
  <c r="I836" i="7"/>
  <c r="G836" i="7" a="1"/>
  <c r="G836" i="7"/>
  <c r="H836" i="7"/>
  <c r="F836" i="7" a="1"/>
  <c r="F836" i="7"/>
  <c r="E835" i="7" a="1"/>
  <c r="E835" i="7"/>
  <c r="I835" i="7"/>
  <c r="G835" i="7" a="1"/>
  <c r="G835" i="7"/>
  <c r="H835" i="7"/>
  <c r="F835" i="7" a="1"/>
  <c r="F835" i="7"/>
  <c r="E834" i="7" a="1"/>
  <c r="E834" i="7"/>
  <c r="I834" i="7"/>
  <c r="G834" i="7" a="1"/>
  <c r="G834" i="7"/>
  <c r="H834" i="7"/>
  <c r="F834" i="7" a="1"/>
  <c r="F834" i="7"/>
  <c r="E833" i="7" a="1"/>
  <c r="E833" i="7"/>
  <c r="I833" i="7"/>
  <c r="G833" i="7" a="1"/>
  <c r="G833" i="7"/>
  <c r="H833" i="7"/>
  <c r="F833" i="7" a="1"/>
  <c r="F833" i="7"/>
  <c r="E832" i="7" a="1"/>
  <c r="E832" i="7"/>
  <c r="I832" i="7"/>
  <c r="G832" i="7" a="1"/>
  <c r="G832" i="7"/>
  <c r="H832" i="7"/>
  <c r="F832" i="7" a="1"/>
  <c r="F832" i="7"/>
  <c r="E831" i="7" a="1"/>
  <c r="E831" i="7"/>
  <c r="I831" i="7"/>
  <c r="G831" i="7" a="1"/>
  <c r="G831" i="7"/>
  <c r="H831" i="7"/>
  <c r="F831" i="7" a="1"/>
  <c r="F831" i="7"/>
  <c r="E830" i="7" a="1"/>
  <c r="E830" i="7"/>
  <c r="I830" i="7"/>
  <c r="G830" i="7" a="1"/>
  <c r="G830" i="7"/>
  <c r="H830" i="7"/>
  <c r="F830" i="7" a="1"/>
  <c r="F830" i="7"/>
  <c r="E829" i="7" a="1"/>
  <c r="E829" i="7"/>
  <c r="I829" i="7"/>
  <c r="G829" i="7" a="1"/>
  <c r="G829" i="7"/>
  <c r="H829" i="7"/>
  <c r="F829" i="7" a="1"/>
  <c r="F829" i="7"/>
  <c r="E828" i="7" a="1"/>
  <c r="E828" i="7"/>
  <c r="I828" i="7"/>
  <c r="G828" i="7" a="1"/>
  <c r="G828" i="7"/>
  <c r="H828" i="7"/>
  <c r="F828" i="7" a="1"/>
  <c r="F828" i="7"/>
  <c r="E827" i="7" a="1"/>
  <c r="E827" i="7"/>
  <c r="I827" i="7"/>
  <c r="G827" i="7" a="1"/>
  <c r="G827" i="7"/>
  <c r="H827" i="7"/>
  <c r="F827" i="7" a="1"/>
  <c r="F827" i="7"/>
  <c r="E826" i="7" a="1"/>
  <c r="E826" i="7"/>
  <c r="I826" i="7"/>
  <c r="G826" i="7" a="1"/>
  <c r="G826" i="7"/>
  <c r="H826" i="7"/>
  <c r="F826" i="7" a="1"/>
  <c r="F826" i="7"/>
  <c r="E825" i="7" a="1"/>
  <c r="E825" i="7"/>
  <c r="I825" i="7"/>
  <c r="G825" i="7" a="1"/>
  <c r="G825" i="7"/>
  <c r="H825" i="7"/>
  <c r="F825" i="7" a="1"/>
  <c r="F825" i="7"/>
  <c r="E824" i="7" a="1"/>
  <c r="E824" i="7"/>
  <c r="I824" i="7"/>
  <c r="G824" i="7" a="1"/>
  <c r="G824" i="7"/>
  <c r="H824" i="7"/>
  <c r="F824" i="7" a="1"/>
  <c r="F824" i="7"/>
  <c r="E823" i="7" a="1"/>
  <c r="E823" i="7"/>
  <c r="I823" i="7"/>
  <c r="G823" i="7" a="1"/>
  <c r="G823" i="7"/>
  <c r="H823" i="7"/>
  <c r="F823" i="7" a="1"/>
  <c r="F823" i="7"/>
  <c r="E822" i="7" a="1"/>
  <c r="E822" i="7"/>
  <c r="I822" i="7"/>
  <c r="G822" i="7" a="1"/>
  <c r="G822" i="7"/>
  <c r="H822" i="7"/>
  <c r="F822" i="7" a="1"/>
  <c r="F822" i="7"/>
  <c r="E821" i="7" a="1"/>
  <c r="E821" i="7"/>
  <c r="I821" i="7"/>
  <c r="G821" i="7" a="1"/>
  <c r="G821" i="7"/>
  <c r="H821" i="7"/>
  <c r="F821" i="7" a="1"/>
  <c r="F821" i="7"/>
  <c r="E820" i="7" a="1"/>
  <c r="E820" i="7"/>
  <c r="I820" i="7"/>
  <c r="G820" i="7" a="1"/>
  <c r="G820" i="7"/>
  <c r="H820" i="7"/>
  <c r="F820" i="7" a="1"/>
  <c r="F820" i="7"/>
  <c r="E819" i="7" a="1"/>
  <c r="E819" i="7"/>
  <c r="I819" i="7"/>
  <c r="G819" i="7" a="1"/>
  <c r="G819" i="7"/>
  <c r="H819" i="7"/>
  <c r="F819" i="7" a="1"/>
  <c r="F819" i="7"/>
  <c r="E818" i="7" a="1"/>
  <c r="E818" i="7"/>
  <c r="I818" i="7"/>
  <c r="G818" i="7" a="1"/>
  <c r="G818" i="7"/>
  <c r="H818" i="7"/>
  <c r="F818" i="7" a="1"/>
  <c r="F818" i="7"/>
  <c r="E817" i="7" a="1"/>
  <c r="E817" i="7"/>
  <c r="I817" i="7"/>
  <c r="G817" i="7" a="1"/>
  <c r="G817" i="7"/>
  <c r="H817" i="7"/>
  <c r="F817" i="7" a="1"/>
  <c r="F817" i="7"/>
  <c r="E816" i="7" a="1"/>
  <c r="E816" i="7"/>
  <c r="I816" i="7"/>
  <c r="G816" i="7" a="1"/>
  <c r="G816" i="7"/>
  <c r="H816" i="7"/>
  <c r="F816" i="7" a="1"/>
  <c r="F816" i="7"/>
  <c r="E815" i="7" a="1"/>
  <c r="E815" i="7"/>
  <c r="I815" i="7"/>
  <c r="G815" i="7" a="1"/>
  <c r="G815" i="7"/>
  <c r="H815" i="7"/>
  <c r="F815" i="7" a="1"/>
  <c r="F815" i="7"/>
  <c r="E814" i="7" a="1"/>
  <c r="E814" i="7"/>
  <c r="I814" i="7"/>
  <c r="G814" i="7" a="1"/>
  <c r="G814" i="7"/>
  <c r="H814" i="7"/>
  <c r="F814" i="7" a="1"/>
  <c r="F814" i="7"/>
  <c r="E813" i="7" a="1"/>
  <c r="E813" i="7"/>
  <c r="I813" i="7"/>
  <c r="G813" i="7" a="1"/>
  <c r="G813" i="7"/>
  <c r="H813" i="7"/>
  <c r="F813" i="7" a="1"/>
  <c r="F813" i="7"/>
  <c r="E812" i="7" a="1"/>
  <c r="E812" i="7"/>
  <c r="I812" i="7"/>
  <c r="G812" i="7" a="1"/>
  <c r="G812" i="7"/>
  <c r="H812" i="7"/>
  <c r="F812" i="7" a="1"/>
  <c r="F812" i="7"/>
  <c r="E811" i="7" a="1"/>
  <c r="E811" i="7"/>
  <c r="I811" i="7"/>
  <c r="G811" i="7" a="1"/>
  <c r="G811" i="7"/>
  <c r="H811" i="7"/>
  <c r="F811" i="7" a="1"/>
  <c r="F811" i="7"/>
  <c r="E810" i="7" a="1"/>
  <c r="E810" i="7"/>
  <c r="I810" i="7"/>
  <c r="G810" i="7" a="1"/>
  <c r="G810" i="7"/>
  <c r="H810" i="7"/>
  <c r="F810" i="7" a="1"/>
  <c r="F810" i="7"/>
  <c r="E809" i="7" a="1"/>
  <c r="E809" i="7"/>
  <c r="I809" i="7"/>
  <c r="G809" i="7" a="1"/>
  <c r="G809" i="7"/>
  <c r="H809" i="7"/>
  <c r="F809" i="7" a="1"/>
  <c r="F809" i="7"/>
  <c r="E808" i="7" a="1"/>
  <c r="E808" i="7"/>
  <c r="I808" i="7"/>
  <c r="G808" i="7" a="1"/>
  <c r="G808" i="7"/>
  <c r="H808" i="7"/>
  <c r="F808" i="7" a="1"/>
  <c r="F808" i="7"/>
  <c r="E807" i="7" a="1"/>
  <c r="E807" i="7"/>
  <c r="I807" i="7"/>
  <c r="G807" i="7" a="1"/>
  <c r="G807" i="7"/>
  <c r="H807" i="7"/>
  <c r="F807" i="7" a="1"/>
  <c r="F807" i="7"/>
  <c r="E806" i="7" a="1"/>
  <c r="E806" i="7"/>
  <c r="I806" i="7"/>
  <c r="G806" i="7" a="1"/>
  <c r="G806" i="7"/>
  <c r="H806" i="7"/>
  <c r="F806" i="7" a="1"/>
  <c r="F806" i="7"/>
  <c r="E805" i="7" a="1"/>
  <c r="E805" i="7"/>
  <c r="I805" i="7"/>
  <c r="G805" i="7" a="1"/>
  <c r="G805" i="7"/>
  <c r="H805" i="7"/>
  <c r="F805" i="7" a="1"/>
  <c r="F805" i="7"/>
  <c r="E804" i="7" a="1"/>
  <c r="E804" i="7"/>
  <c r="I804" i="7"/>
  <c r="G804" i="7" a="1"/>
  <c r="G804" i="7"/>
  <c r="H804" i="7"/>
  <c r="F804" i="7" a="1"/>
  <c r="F804" i="7"/>
  <c r="E803" i="7" a="1"/>
  <c r="E803" i="7"/>
  <c r="I803" i="7"/>
  <c r="G803" i="7" a="1"/>
  <c r="G803" i="7"/>
  <c r="H803" i="7"/>
  <c r="F803" i="7" a="1"/>
  <c r="F803" i="7"/>
  <c r="E802" i="7" a="1"/>
  <c r="E802" i="7"/>
  <c r="I802" i="7"/>
  <c r="G802" i="7" a="1"/>
  <c r="G802" i="7"/>
  <c r="H802" i="7"/>
  <c r="F802" i="7" a="1"/>
  <c r="F802" i="7"/>
  <c r="E801" i="7" a="1"/>
  <c r="E801" i="7"/>
  <c r="I801" i="7"/>
  <c r="G801" i="7" a="1"/>
  <c r="G801" i="7"/>
  <c r="H801" i="7"/>
  <c r="F801" i="7" a="1"/>
  <c r="F801" i="7"/>
  <c r="E800" i="7" a="1"/>
  <c r="E800" i="7"/>
  <c r="I800" i="7"/>
  <c r="G800" i="7" a="1"/>
  <c r="G800" i="7"/>
  <c r="H800" i="7"/>
  <c r="F800" i="7" a="1"/>
  <c r="F800" i="7"/>
  <c r="E799" i="7" a="1"/>
  <c r="E799" i="7"/>
  <c r="I799" i="7"/>
  <c r="G799" i="7" a="1"/>
  <c r="G799" i="7"/>
  <c r="H799" i="7"/>
  <c r="F799" i="7" a="1"/>
  <c r="F799" i="7"/>
  <c r="E798" i="7" a="1"/>
  <c r="E798" i="7"/>
  <c r="I798" i="7"/>
  <c r="G798" i="7" a="1"/>
  <c r="G798" i="7"/>
  <c r="H798" i="7"/>
  <c r="F798" i="7" a="1"/>
  <c r="F798" i="7"/>
  <c r="E797" i="7" a="1"/>
  <c r="E797" i="7"/>
  <c r="I797" i="7"/>
  <c r="G797" i="7" a="1"/>
  <c r="G797" i="7"/>
  <c r="H797" i="7"/>
  <c r="F797" i="7" a="1"/>
  <c r="F797" i="7"/>
  <c r="E796" i="7" a="1"/>
  <c r="E796" i="7"/>
  <c r="I796" i="7"/>
  <c r="G796" i="7" a="1"/>
  <c r="G796" i="7"/>
  <c r="H796" i="7"/>
  <c r="F796" i="7" a="1"/>
  <c r="F796" i="7"/>
  <c r="E795" i="7" a="1"/>
  <c r="E795" i="7"/>
  <c r="I795" i="7"/>
  <c r="G795" i="7" a="1"/>
  <c r="G795" i="7"/>
  <c r="H795" i="7"/>
  <c r="F795" i="7" a="1"/>
  <c r="F795" i="7"/>
  <c r="E794" i="7" a="1"/>
  <c r="E794" i="7"/>
  <c r="I794" i="7"/>
  <c r="G794" i="7" a="1"/>
  <c r="G794" i="7"/>
  <c r="H794" i="7"/>
  <c r="F794" i="7" a="1"/>
  <c r="F794" i="7"/>
  <c r="E793" i="7" a="1"/>
  <c r="E793" i="7"/>
  <c r="I793" i="7"/>
  <c r="G793" i="7" a="1"/>
  <c r="G793" i="7"/>
  <c r="H793" i="7"/>
  <c r="F793" i="7" a="1"/>
  <c r="F793" i="7"/>
  <c r="E792" i="7" a="1"/>
  <c r="E792" i="7"/>
  <c r="I792" i="7"/>
  <c r="G792" i="7" a="1"/>
  <c r="G792" i="7"/>
  <c r="H792" i="7"/>
  <c r="F792" i="7" a="1"/>
  <c r="F792" i="7"/>
  <c r="E791" i="7" a="1"/>
  <c r="E791" i="7"/>
  <c r="I791" i="7"/>
  <c r="G791" i="7" a="1"/>
  <c r="G791" i="7"/>
  <c r="H791" i="7"/>
  <c r="F791" i="7" a="1"/>
  <c r="F791" i="7"/>
  <c r="E790" i="7" a="1"/>
  <c r="E790" i="7"/>
  <c r="I790" i="7"/>
  <c r="G790" i="7" a="1"/>
  <c r="G790" i="7"/>
  <c r="H790" i="7"/>
  <c r="F790" i="7" a="1"/>
  <c r="F790" i="7"/>
  <c r="E789" i="7" a="1"/>
  <c r="E789" i="7"/>
  <c r="I789" i="7"/>
  <c r="G789" i="7" a="1"/>
  <c r="G789" i="7"/>
  <c r="H789" i="7"/>
  <c r="F789" i="7" a="1"/>
  <c r="F789" i="7"/>
  <c r="E788" i="7" a="1"/>
  <c r="E788" i="7"/>
  <c r="I788" i="7"/>
  <c r="G788" i="7" a="1"/>
  <c r="G788" i="7"/>
  <c r="H788" i="7"/>
  <c r="F788" i="7" a="1"/>
  <c r="F788" i="7"/>
  <c r="E787" i="7" a="1"/>
  <c r="E787" i="7"/>
  <c r="I787" i="7"/>
  <c r="G787" i="7" a="1"/>
  <c r="G787" i="7"/>
  <c r="H787" i="7"/>
  <c r="F787" i="7" a="1"/>
  <c r="F787" i="7"/>
  <c r="E786" i="7" a="1"/>
  <c r="E786" i="7"/>
  <c r="I786" i="7"/>
  <c r="G786" i="7" a="1"/>
  <c r="G786" i="7"/>
  <c r="H786" i="7"/>
  <c r="F786" i="7" a="1"/>
  <c r="F786" i="7"/>
  <c r="E785" i="7" a="1"/>
  <c r="E785" i="7"/>
  <c r="I785" i="7"/>
  <c r="G785" i="7" a="1"/>
  <c r="G785" i="7"/>
  <c r="H785" i="7"/>
  <c r="F785" i="7" a="1"/>
  <c r="F785" i="7"/>
  <c r="E784" i="7" a="1"/>
  <c r="E784" i="7"/>
  <c r="I784" i="7"/>
  <c r="G784" i="7" a="1"/>
  <c r="G784" i="7"/>
  <c r="H784" i="7"/>
  <c r="F784" i="7" a="1"/>
  <c r="F784" i="7"/>
  <c r="E783" i="7" a="1"/>
  <c r="E783" i="7"/>
  <c r="I783" i="7"/>
  <c r="G783" i="7" a="1"/>
  <c r="G783" i="7"/>
  <c r="H783" i="7"/>
  <c r="F783" i="7" a="1"/>
  <c r="F783" i="7"/>
  <c r="E782" i="7" a="1"/>
  <c r="E782" i="7"/>
  <c r="I782" i="7"/>
  <c r="G782" i="7" a="1"/>
  <c r="G782" i="7"/>
  <c r="H782" i="7"/>
  <c r="F782" i="7" a="1"/>
  <c r="F782" i="7"/>
  <c r="E781" i="7" a="1"/>
  <c r="E781" i="7"/>
  <c r="I781" i="7"/>
  <c r="G781" i="7" a="1"/>
  <c r="G781" i="7"/>
  <c r="H781" i="7"/>
  <c r="F781" i="7" a="1"/>
  <c r="F781" i="7"/>
  <c r="E780" i="7" a="1"/>
  <c r="E780" i="7"/>
  <c r="I780" i="7"/>
  <c r="G780" i="7" a="1"/>
  <c r="G780" i="7"/>
  <c r="H780" i="7"/>
  <c r="F780" i="7" a="1"/>
  <c r="F780" i="7"/>
  <c r="E779" i="7" a="1"/>
  <c r="E779" i="7"/>
  <c r="I779" i="7"/>
  <c r="G779" i="7" a="1"/>
  <c r="G779" i="7"/>
  <c r="H779" i="7"/>
  <c r="F779" i="7" a="1"/>
  <c r="F779" i="7"/>
  <c r="E778" i="7" a="1"/>
  <c r="E778" i="7"/>
  <c r="I778" i="7"/>
  <c r="G778" i="7" a="1"/>
  <c r="G778" i="7"/>
  <c r="H778" i="7"/>
  <c r="F778" i="7" a="1"/>
  <c r="F778" i="7"/>
  <c r="E777" i="7" a="1"/>
  <c r="E777" i="7"/>
  <c r="I777" i="7"/>
  <c r="G777" i="7" a="1"/>
  <c r="G777" i="7"/>
  <c r="H777" i="7"/>
  <c r="F777" i="7" a="1"/>
  <c r="F777" i="7"/>
  <c r="E776" i="7" a="1"/>
  <c r="E776" i="7"/>
  <c r="I776" i="7"/>
  <c r="G776" i="7" a="1"/>
  <c r="G776" i="7"/>
  <c r="H776" i="7"/>
  <c r="F776" i="7" a="1"/>
  <c r="F776" i="7"/>
  <c r="E775" i="7" a="1"/>
  <c r="E775" i="7"/>
  <c r="I775" i="7"/>
  <c r="G775" i="7" a="1"/>
  <c r="G775" i="7"/>
  <c r="H775" i="7"/>
  <c r="F775" i="7" a="1"/>
  <c r="F775" i="7"/>
  <c r="E774" i="7" a="1"/>
  <c r="E774" i="7"/>
  <c r="I774" i="7"/>
  <c r="G774" i="7" a="1"/>
  <c r="G774" i="7"/>
  <c r="H774" i="7"/>
  <c r="F774" i="7" a="1"/>
  <c r="F774" i="7"/>
  <c r="E773" i="7" a="1"/>
  <c r="E773" i="7"/>
  <c r="I773" i="7"/>
  <c r="G773" i="7" a="1"/>
  <c r="G773" i="7"/>
  <c r="H773" i="7"/>
  <c r="F773" i="7" a="1"/>
  <c r="F773" i="7"/>
  <c r="E772" i="7" a="1"/>
  <c r="E772" i="7"/>
  <c r="I772" i="7"/>
  <c r="G772" i="7" a="1"/>
  <c r="G772" i="7"/>
  <c r="H772" i="7"/>
  <c r="F772" i="7" a="1"/>
  <c r="F772" i="7"/>
  <c r="E771" i="7" a="1"/>
  <c r="E771" i="7"/>
  <c r="I771" i="7"/>
  <c r="G771" i="7" a="1"/>
  <c r="G771" i="7"/>
  <c r="H771" i="7"/>
  <c r="F771" i="7" a="1"/>
  <c r="F771" i="7"/>
  <c r="E770" i="7" a="1"/>
  <c r="E770" i="7"/>
  <c r="I770" i="7"/>
  <c r="G770" i="7" a="1"/>
  <c r="G770" i="7"/>
  <c r="H770" i="7"/>
  <c r="F770" i="7" a="1"/>
  <c r="F770" i="7"/>
  <c r="E769" i="7" a="1"/>
  <c r="E769" i="7"/>
  <c r="I769" i="7"/>
  <c r="G769" i="7" a="1"/>
  <c r="G769" i="7"/>
  <c r="H769" i="7"/>
  <c r="F769" i="7" a="1"/>
  <c r="F769" i="7"/>
  <c r="E768" i="7" a="1"/>
  <c r="E768" i="7"/>
  <c r="I768" i="7"/>
  <c r="G768" i="7" a="1"/>
  <c r="G768" i="7"/>
  <c r="H768" i="7"/>
  <c r="F768" i="7" a="1"/>
  <c r="F768" i="7"/>
  <c r="E767" i="7" a="1"/>
  <c r="E767" i="7"/>
  <c r="I767" i="7"/>
  <c r="G767" i="7" a="1"/>
  <c r="G767" i="7"/>
  <c r="H767" i="7"/>
  <c r="F767" i="7" a="1"/>
  <c r="F767" i="7"/>
  <c r="E766" i="7" a="1"/>
  <c r="E766" i="7"/>
  <c r="I766" i="7"/>
  <c r="G766" i="7" a="1"/>
  <c r="G766" i="7"/>
  <c r="H766" i="7"/>
  <c r="F766" i="7" a="1"/>
  <c r="F766" i="7"/>
  <c r="E765" i="7" a="1"/>
  <c r="E765" i="7"/>
  <c r="I765" i="7"/>
  <c r="G765" i="7" a="1"/>
  <c r="G765" i="7"/>
  <c r="H765" i="7"/>
  <c r="F765" i="7" a="1"/>
  <c r="F765" i="7"/>
  <c r="E764" i="7" a="1"/>
  <c r="E764" i="7"/>
  <c r="I764" i="7"/>
  <c r="G764" i="7" a="1"/>
  <c r="G764" i="7"/>
  <c r="H764" i="7"/>
  <c r="F764" i="7" a="1"/>
  <c r="F764" i="7"/>
  <c r="E763" i="7" a="1"/>
  <c r="E763" i="7"/>
  <c r="I763" i="7"/>
  <c r="G763" i="7" a="1"/>
  <c r="G763" i="7"/>
  <c r="H763" i="7"/>
  <c r="F763" i="7" a="1"/>
  <c r="F763" i="7"/>
  <c r="E762" i="7" a="1"/>
  <c r="E762" i="7"/>
  <c r="I762" i="7"/>
  <c r="G762" i="7" a="1"/>
  <c r="G762" i="7"/>
  <c r="H762" i="7"/>
  <c r="F762" i="7" a="1"/>
  <c r="F762" i="7"/>
  <c r="E761" i="7" a="1"/>
  <c r="E761" i="7"/>
  <c r="I761" i="7"/>
  <c r="G761" i="7" a="1"/>
  <c r="G761" i="7"/>
  <c r="H761" i="7"/>
  <c r="F761" i="7" a="1"/>
  <c r="F761" i="7"/>
  <c r="E760" i="7" a="1"/>
  <c r="E760" i="7"/>
  <c r="I760" i="7"/>
  <c r="G760" i="7" a="1"/>
  <c r="G760" i="7"/>
  <c r="H760" i="7"/>
  <c r="F760" i="7" a="1"/>
  <c r="F760" i="7"/>
  <c r="E759" i="7" a="1"/>
  <c r="E759" i="7"/>
  <c r="I759" i="7"/>
  <c r="G759" i="7" a="1"/>
  <c r="G759" i="7"/>
  <c r="H759" i="7"/>
  <c r="F759" i="7" a="1"/>
  <c r="F759" i="7"/>
  <c r="E758" i="7" a="1"/>
  <c r="E758" i="7"/>
  <c r="I758" i="7"/>
  <c r="G758" i="7" a="1"/>
  <c r="G758" i="7"/>
  <c r="H758" i="7"/>
  <c r="F758" i="7" a="1"/>
  <c r="F758" i="7"/>
  <c r="E757" i="7" a="1"/>
  <c r="E757" i="7"/>
  <c r="I757" i="7"/>
  <c r="G757" i="7" a="1"/>
  <c r="G757" i="7"/>
  <c r="H757" i="7"/>
  <c r="F757" i="7" a="1"/>
  <c r="F757" i="7"/>
  <c r="E756" i="7" a="1"/>
  <c r="E756" i="7"/>
  <c r="I756" i="7"/>
  <c r="G756" i="7" a="1"/>
  <c r="G756" i="7"/>
  <c r="H756" i="7"/>
  <c r="F756" i="7" a="1"/>
  <c r="F756" i="7"/>
  <c r="E755" i="7" a="1"/>
  <c r="E755" i="7"/>
  <c r="I755" i="7"/>
  <c r="G755" i="7" a="1"/>
  <c r="G755" i="7"/>
  <c r="H755" i="7"/>
  <c r="F755" i="7" a="1"/>
  <c r="F755" i="7"/>
  <c r="E754" i="7" a="1"/>
  <c r="E754" i="7"/>
  <c r="I754" i="7"/>
  <c r="G754" i="7" a="1"/>
  <c r="G754" i="7"/>
  <c r="H754" i="7"/>
  <c r="F754" i="7" a="1"/>
  <c r="F754" i="7"/>
  <c r="E753" i="7" a="1"/>
  <c r="E753" i="7"/>
  <c r="I753" i="7"/>
  <c r="G753" i="7" a="1"/>
  <c r="G753" i="7"/>
  <c r="H753" i="7"/>
  <c r="F753" i="7" a="1"/>
  <c r="F753" i="7"/>
  <c r="E752" i="7" a="1"/>
  <c r="E752" i="7"/>
  <c r="I752" i="7"/>
  <c r="G752" i="7" a="1"/>
  <c r="G752" i="7"/>
  <c r="H752" i="7"/>
  <c r="F752" i="7" a="1"/>
  <c r="F752" i="7"/>
  <c r="E751" i="7" a="1"/>
  <c r="E751" i="7"/>
  <c r="I751" i="7"/>
  <c r="G751" i="7" a="1"/>
  <c r="G751" i="7"/>
  <c r="H751" i="7"/>
  <c r="F751" i="7" a="1"/>
  <c r="F751" i="7"/>
  <c r="E750" i="7" a="1"/>
  <c r="E750" i="7"/>
  <c r="I750" i="7"/>
  <c r="G750" i="7" a="1"/>
  <c r="G750" i="7"/>
  <c r="H750" i="7"/>
  <c r="F750" i="7" a="1"/>
  <c r="F750" i="7"/>
  <c r="E749" i="7" a="1"/>
  <c r="E749" i="7"/>
  <c r="I749" i="7"/>
  <c r="G749" i="7" a="1"/>
  <c r="G749" i="7"/>
  <c r="H749" i="7"/>
  <c r="F749" i="7" a="1"/>
  <c r="F749" i="7"/>
  <c r="E748" i="7" a="1"/>
  <c r="E748" i="7"/>
  <c r="I748" i="7"/>
  <c r="G748" i="7" a="1"/>
  <c r="G748" i="7"/>
  <c r="H748" i="7"/>
  <c r="F748" i="7" a="1"/>
  <c r="F748" i="7"/>
  <c r="E747" i="7" a="1"/>
  <c r="E747" i="7"/>
  <c r="I747" i="7"/>
  <c r="G747" i="7" a="1"/>
  <c r="G747" i="7"/>
  <c r="H747" i="7"/>
  <c r="F747" i="7" a="1"/>
  <c r="F747" i="7"/>
  <c r="E746" i="7" a="1"/>
  <c r="E746" i="7"/>
  <c r="I746" i="7"/>
  <c r="G746" i="7" a="1"/>
  <c r="G746" i="7"/>
  <c r="H746" i="7"/>
  <c r="F746" i="7" a="1"/>
  <c r="F746" i="7"/>
  <c r="E745" i="7" a="1"/>
  <c r="E745" i="7"/>
  <c r="I745" i="7"/>
  <c r="G745" i="7" a="1"/>
  <c r="G745" i="7"/>
  <c r="H745" i="7"/>
  <c r="F745" i="7" a="1"/>
  <c r="F745" i="7"/>
  <c r="E744" i="7" a="1"/>
  <c r="E744" i="7"/>
  <c r="I744" i="7"/>
  <c r="G744" i="7" a="1"/>
  <c r="G744" i="7"/>
  <c r="H744" i="7"/>
  <c r="F744" i="7" a="1"/>
  <c r="F744" i="7"/>
  <c r="E743" i="7" a="1"/>
  <c r="E743" i="7"/>
  <c r="I743" i="7"/>
  <c r="G743" i="7" a="1"/>
  <c r="G743" i="7"/>
  <c r="H743" i="7"/>
  <c r="F743" i="7" a="1"/>
  <c r="F743" i="7"/>
  <c r="E742" i="7" a="1"/>
  <c r="E742" i="7"/>
  <c r="I742" i="7"/>
  <c r="G742" i="7" a="1"/>
  <c r="G742" i="7"/>
  <c r="H742" i="7"/>
  <c r="F742" i="7" a="1"/>
  <c r="F742" i="7"/>
  <c r="E741" i="7" a="1"/>
  <c r="E741" i="7"/>
  <c r="I741" i="7"/>
  <c r="G741" i="7" a="1"/>
  <c r="G741" i="7"/>
  <c r="H741" i="7"/>
  <c r="F741" i="7" a="1"/>
  <c r="F741" i="7"/>
  <c r="E740" i="7" a="1"/>
  <c r="E740" i="7"/>
  <c r="I740" i="7"/>
  <c r="G740" i="7" a="1"/>
  <c r="G740" i="7"/>
  <c r="H740" i="7"/>
  <c r="F740" i="7" a="1"/>
  <c r="F740" i="7"/>
  <c r="E739" i="7" a="1"/>
  <c r="E739" i="7"/>
  <c r="I739" i="7"/>
  <c r="G739" i="7" a="1"/>
  <c r="G739" i="7"/>
  <c r="H739" i="7"/>
  <c r="F739" i="7" a="1"/>
  <c r="F739" i="7"/>
  <c r="E738" i="7" a="1"/>
  <c r="E738" i="7"/>
  <c r="I738" i="7"/>
  <c r="G738" i="7" a="1"/>
  <c r="G738" i="7"/>
  <c r="H738" i="7"/>
  <c r="F738" i="7" a="1"/>
  <c r="F738" i="7"/>
  <c r="E737" i="7" a="1"/>
  <c r="E737" i="7"/>
  <c r="I737" i="7"/>
  <c r="G737" i="7" a="1"/>
  <c r="G737" i="7"/>
  <c r="H737" i="7"/>
  <c r="F737" i="7" a="1"/>
  <c r="F737" i="7"/>
  <c r="E736" i="7" a="1"/>
  <c r="E736" i="7"/>
  <c r="I736" i="7"/>
  <c r="G736" i="7" a="1"/>
  <c r="G736" i="7"/>
  <c r="H736" i="7"/>
  <c r="F736" i="7" a="1"/>
  <c r="F736" i="7"/>
  <c r="E735" i="7" a="1"/>
  <c r="E735" i="7"/>
  <c r="I735" i="7"/>
  <c r="G735" i="7" a="1"/>
  <c r="G735" i="7"/>
  <c r="H735" i="7"/>
  <c r="F735" i="7" a="1"/>
  <c r="F735" i="7"/>
  <c r="E734" i="7" a="1"/>
  <c r="E734" i="7"/>
  <c r="I734" i="7"/>
  <c r="G734" i="7" a="1"/>
  <c r="G734" i="7"/>
  <c r="H734" i="7"/>
  <c r="F734" i="7" a="1"/>
  <c r="F734" i="7"/>
  <c r="E733" i="7" a="1"/>
  <c r="E733" i="7"/>
  <c r="I733" i="7"/>
  <c r="G733" i="7" a="1"/>
  <c r="G733" i="7"/>
  <c r="H733" i="7"/>
  <c r="F733" i="7" a="1"/>
  <c r="F733" i="7"/>
  <c r="E732" i="7" a="1"/>
  <c r="E732" i="7"/>
  <c r="I732" i="7"/>
  <c r="G732" i="7" a="1"/>
  <c r="G732" i="7"/>
  <c r="H732" i="7"/>
  <c r="F732" i="7" a="1"/>
  <c r="F732" i="7"/>
  <c r="E731" i="7" a="1"/>
  <c r="E731" i="7"/>
  <c r="I731" i="7"/>
  <c r="G731" i="7" a="1"/>
  <c r="G731" i="7"/>
  <c r="H731" i="7"/>
  <c r="F731" i="7" a="1"/>
  <c r="F731" i="7"/>
  <c r="E730" i="7" a="1"/>
  <c r="E730" i="7"/>
  <c r="I730" i="7"/>
  <c r="G730" i="7" a="1"/>
  <c r="G730" i="7"/>
  <c r="H730" i="7"/>
  <c r="F730" i="7" a="1"/>
  <c r="F730" i="7"/>
  <c r="E729" i="7" a="1"/>
  <c r="E729" i="7"/>
  <c r="I729" i="7"/>
  <c r="G729" i="7" a="1"/>
  <c r="G729" i="7"/>
  <c r="H729" i="7"/>
  <c r="F729" i="7" a="1"/>
  <c r="F729" i="7"/>
  <c r="E728" i="7" a="1"/>
  <c r="E728" i="7"/>
  <c r="I728" i="7"/>
  <c r="G728" i="7" a="1"/>
  <c r="G728" i="7"/>
  <c r="H728" i="7"/>
  <c r="F728" i="7" a="1"/>
  <c r="F728" i="7"/>
  <c r="E727" i="7" a="1"/>
  <c r="E727" i="7"/>
  <c r="I727" i="7"/>
  <c r="G727" i="7" a="1"/>
  <c r="G727" i="7"/>
  <c r="H727" i="7"/>
  <c r="F727" i="7" a="1"/>
  <c r="F727" i="7"/>
  <c r="E726" i="7" a="1"/>
  <c r="E726" i="7"/>
  <c r="I726" i="7"/>
  <c r="G726" i="7" a="1"/>
  <c r="G726" i="7"/>
  <c r="H726" i="7"/>
  <c r="F726" i="7" a="1"/>
  <c r="F726" i="7"/>
  <c r="E725" i="7" a="1"/>
  <c r="E725" i="7"/>
  <c r="I725" i="7"/>
  <c r="G725" i="7" a="1"/>
  <c r="G725" i="7"/>
  <c r="H725" i="7"/>
  <c r="F725" i="7" a="1"/>
  <c r="F725" i="7"/>
  <c r="E724" i="7" a="1"/>
  <c r="E724" i="7"/>
  <c r="I724" i="7"/>
  <c r="G724" i="7" a="1"/>
  <c r="G724" i="7"/>
  <c r="H724" i="7"/>
  <c r="F724" i="7" a="1"/>
  <c r="F724" i="7"/>
  <c r="E723" i="7" a="1"/>
  <c r="E723" i="7"/>
  <c r="I723" i="7"/>
  <c r="G723" i="7" a="1"/>
  <c r="G723" i="7"/>
  <c r="H723" i="7"/>
  <c r="F723" i="7" a="1"/>
  <c r="F723" i="7"/>
  <c r="E722" i="7" a="1"/>
  <c r="E722" i="7"/>
  <c r="I722" i="7"/>
  <c r="G722" i="7" a="1"/>
  <c r="G722" i="7"/>
  <c r="H722" i="7"/>
  <c r="F722" i="7" a="1"/>
  <c r="F722" i="7"/>
  <c r="E721" i="7" a="1"/>
  <c r="E721" i="7"/>
  <c r="I721" i="7"/>
  <c r="G721" i="7" a="1"/>
  <c r="G721" i="7"/>
  <c r="H721" i="7"/>
  <c r="F721" i="7" a="1"/>
  <c r="F721" i="7"/>
  <c r="E720" i="7" a="1"/>
  <c r="E720" i="7"/>
  <c r="I720" i="7"/>
  <c r="G720" i="7" a="1"/>
  <c r="G720" i="7"/>
  <c r="H720" i="7"/>
  <c r="F720" i="7" a="1"/>
  <c r="F720" i="7"/>
  <c r="E719" i="7" a="1"/>
  <c r="E719" i="7"/>
  <c r="I719" i="7"/>
  <c r="G719" i="7" a="1"/>
  <c r="G719" i="7"/>
  <c r="H719" i="7"/>
  <c r="F719" i="7" a="1"/>
  <c r="F719" i="7"/>
  <c r="E718" i="7" a="1"/>
  <c r="E718" i="7"/>
  <c r="I718" i="7"/>
  <c r="G718" i="7" a="1"/>
  <c r="G718" i="7"/>
  <c r="H718" i="7"/>
  <c r="F718" i="7" a="1"/>
  <c r="F718" i="7"/>
  <c r="E717" i="7" a="1"/>
  <c r="E717" i="7"/>
  <c r="I717" i="7"/>
  <c r="G717" i="7" a="1"/>
  <c r="G717" i="7"/>
  <c r="H717" i="7"/>
  <c r="F717" i="7" a="1"/>
  <c r="F717" i="7"/>
  <c r="E716" i="7" a="1"/>
  <c r="E716" i="7"/>
  <c r="I716" i="7"/>
  <c r="G716" i="7" a="1"/>
  <c r="G716" i="7"/>
  <c r="H716" i="7"/>
  <c r="F716" i="7" a="1"/>
  <c r="F716" i="7"/>
  <c r="E715" i="7" a="1"/>
  <c r="E715" i="7"/>
  <c r="I715" i="7"/>
  <c r="G715" i="7" a="1"/>
  <c r="G715" i="7"/>
  <c r="H715" i="7"/>
  <c r="F715" i="7" a="1"/>
  <c r="F715" i="7"/>
  <c r="E714" i="7" a="1"/>
  <c r="E714" i="7"/>
  <c r="I714" i="7"/>
  <c r="G714" i="7" a="1"/>
  <c r="G714" i="7"/>
  <c r="H714" i="7"/>
  <c r="F714" i="7" a="1"/>
  <c r="F714" i="7"/>
  <c r="E713" i="7" a="1"/>
  <c r="E713" i="7"/>
  <c r="I713" i="7"/>
  <c r="G713" i="7" a="1"/>
  <c r="G713" i="7"/>
  <c r="H713" i="7"/>
  <c r="F713" i="7" a="1"/>
  <c r="F713" i="7"/>
  <c r="E712" i="7" a="1"/>
  <c r="E712" i="7"/>
  <c r="I712" i="7"/>
  <c r="G712" i="7" a="1"/>
  <c r="G712" i="7"/>
  <c r="H712" i="7"/>
  <c r="F712" i="7" a="1"/>
  <c r="F712" i="7"/>
  <c r="E711" i="7" a="1"/>
  <c r="E711" i="7"/>
  <c r="I711" i="7"/>
  <c r="G711" i="7" a="1"/>
  <c r="G711" i="7"/>
  <c r="H711" i="7"/>
  <c r="F711" i="7" a="1"/>
  <c r="F711" i="7"/>
  <c r="E710" i="7" a="1"/>
  <c r="E710" i="7"/>
  <c r="I710" i="7"/>
  <c r="G710" i="7" a="1"/>
  <c r="G710" i="7"/>
  <c r="H710" i="7"/>
  <c r="F710" i="7" a="1"/>
  <c r="F710" i="7"/>
  <c r="E709" i="7" a="1"/>
  <c r="E709" i="7"/>
  <c r="I709" i="7"/>
  <c r="G709" i="7" a="1"/>
  <c r="G709" i="7"/>
  <c r="H709" i="7"/>
  <c r="F709" i="7" a="1"/>
  <c r="F709" i="7"/>
  <c r="E708" i="7" a="1"/>
  <c r="E708" i="7"/>
  <c r="I708" i="7"/>
  <c r="G708" i="7" a="1"/>
  <c r="G708" i="7"/>
  <c r="H708" i="7"/>
  <c r="F708" i="7" a="1"/>
  <c r="F708" i="7"/>
  <c r="E707" i="7" a="1"/>
  <c r="E707" i="7"/>
  <c r="I707" i="7"/>
  <c r="G707" i="7" a="1"/>
  <c r="G707" i="7"/>
  <c r="H707" i="7"/>
  <c r="F707" i="7" a="1"/>
  <c r="F707" i="7"/>
  <c r="E706" i="7" a="1"/>
  <c r="E706" i="7"/>
  <c r="I706" i="7"/>
  <c r="G706" i="7" a="1"/>
  <c r="G706" i="7"/>
  <c r="H706" i="7"/>
  <c r="F706" i="7" a="1"/>
  <c r="F706" i="7"/>
  <c r="E705" i="7" a="1"/>
  <c r="E705" i="7"/>
  <c r="I705" i="7"/>
  <c r="G705" i="7" a="1"/>
  <c r="G705" i="7"/>
  <c r="H705" i="7"/>
  <c r="F705" i="7" a="1"/>
  <c r="F705" i="7"/>
  <c r="E704" i="7" a="1"/>
  <c r="E704" i="7"/>
  <c r="I704" i="7"/>
  <c r="G704" i="7" a="1"/>
  <c r="G704" i="7"/>
  <c r="H704" i="7"/>
  <c r="F704" i="7" a="1"/>
  <c r="F704" i="7"/>
  <c r="E703" i="7" a="1"/>
  <c r="E703" i="7"/>
  <c r="I703" i="7"/>
  <c r="G703" i="7" a="1"/>
  <c r="G703" i="7"/>
  <c r="H703" i="7"/>
  <c r="F703" i="7" a="1"/>
  <c r="F703" i="7"/>
  <c r="E702" i="7" a="1"/>
  <c r="E702" i="7"/>
  <c r="I702" i="7"/>
  <c r="G702" i="7" a="1"/>
  <c r="G702" i="7"/>
  <c r="H702" i="7"/>
  <c r="F702" i="7" a="1"/>
  <c r="F702" i="7"/>
  <c r="E701" i="7" a="1"/>
  <c r="E701" i="7"/>
  <c r="I701" i="7"/>
  <c r="G701" i="7" a="1"/>
  <c r="G701" i="7"/>
  <c r="H701" i="7"/>
  <c r="F701" i="7" a="1"/>
  <c r="F701" i="7"/>
  <c r="E700" i="7" a="1"/>
  <c r="E700" i="7"/>
  <c r="I700" i="7"/>
  <c r="G700" i="7" a="1"/>
  <c r="G700" i="7"/>
  <c r="H700" i="7"/>
  <c r="F700" i="7" a="1"/>
  <c r="F700" i="7"/>
  <c r="E699" i="7" a="1"/>
  <c r="E699" i="7"/>
  <c r="I699" i="7"/>
  <c r="G699" i="7" a="1"/>
  <c r="G699" i="7"/>
  <c r="H699" i="7"/>
  <c r="F699" i="7" a="1"/>
  <c r="F699" i="7"/>
  <c r="E698" i="7" a="1"/>
  <c r="E698" i="7"/>
  <c r="I698" i="7"/>
  <c r="G698" i="7" a="1"/>
  <c r="G698" i="7"/>
  <c r="H698" i="7"/>
  <c r="F698" i="7" a="1"/>
  <c r="F698" i="7"/>
  <c r="E697" i="7" a="1"/>
  <c r="E697" i="7"/>
  <c r="I697" i="7"/>
  <c r="G697" i="7" a="1"/>
  <c r="G697" i="7"/>
  <c r="H697" i="7"/>
  <c r="F697" i="7" a="1"/>
  <c r="F697" i="7"/>
  <c r="E696" i="7" a="1"/>
  <c r="E696" i="7"/>
  <c r="I696" i="7"/>
  <c r="G696" i="7" a="1"/>
  <c r="G696" i="7"/>
  <c r="H696" i="7"/>
  <c r="F696" i="7" a="1"/>
  <c r="F696" i="7"/>
  <c r="E695" i="7" a="1"/>
  <c r="E695" i="7"/>
  <c r="I695" i="7"/>
  <c r="G695" i="7" a="1"/>
  <c r="G695" i="7"/>
  <c r="H695" i="7"/>
  <c r="F695" i="7" a="1"/>
  <c r="F695" i="7"/>
  <c r="E694" i="7" a="1"/>
  <c r="E694" i="7"/>
  <c r="I694" i="7"/>
  <c r="G694" i="7" a="1"/>
  <c r="G694" i="7"/>
  <c r="H694" i="7"/>
  <c r="F694" i="7" a="1"/>
  <c r="F694" i="7"/>
  <c r="E693" i="7" a="1"/>
  <c r="E693" i="7"/>
  <c r="I693" i="7"/>
  <c r="G693" i="7" a="1"/>
  <c r="G693" i="7"/>
  <c r="H693" i="7"/>
  <c r="F693" i="7" a="1"/>
  <c r="F693" i="7"/>
  <c r="E692" i="7" a="1"/>
  <c r="E692" i="7"/>
  <c r="I692" i="7"/>
  <c r="G692" i="7" a="1"/>
  <c r="G692" i="7"/>
  <c r="H692" i="7"/>
  <c r="F692" i="7" a="1"/>
  <c r="F692" i="7"/>
  <c r="E691" i="7" a="1"/>
  <c r="E691" i="7"/>
  <c r="I691" i="7"/>
  <c r="G691" i="7" a="1"/>
  <c r="G691" i="7"/>
  <c r="H691" i="7"/>
  <c r="F691" i="7" a="1"/>
  <c r="F691" i="7"/>
  <c r="E690" i="7" a="1"/>
  <c r="E690" i="7"/>
  <c r="I690" i="7"/>
  <c r="G690" i="7" a="1"/>
  <c r="G690" i="7"/>
  <c r="H690" i="7"/>
  <c r="F690" i="7" a="1"/>
  <c r="F690" i="7"/>
  <c r="E689" i="7" a="1"/>
  <c r="E689" i="7"/>
  <c r="I689" i="7"/>
  <c r="G689" i="7" a="1"/>
  <c r="G689" i="7"/>
  <c r="H689" i="7"/>
  <c r="F689" i="7" a="1"/>
  <c r="F689" i="7"/>
  <c r="E688" i="7" a="1"/>
  <c r="E688" i="7"/>
  <c r="I688" i="7"/>
  <c r="G688" i="7" a="1"/>
  <c r="G688" i="7"/>
  <c r="H688" i="7"/>
  <c r="F688" i="7" a="1"/>
  <c r="F688" i="7"/>
  <c r="E687" i="7" a="1"/>
  <c r="E687" i="7"/>
  <c r="I687" i="7"/>
  <c r="G687" i="7" a="1"/>
  <c r="G687" i="7"/>
  <c r="H687" i="7"/>
  <c r="F687" i="7" a="1"/>
  <c r="F687" i="7"/>
  <c r="E686" i="7" a="1"/>
  <c r="E686" i="7"/>
  <c r="I686" i="7"/>
  <c r="G686" i="7" a="1"/>
  <c r="G686" i="7"/>
  <c r="H686" i="7"/>
  <c r="F686" i="7" a="1"/>
  <c r="F686" i="7"/>
  <c r="E685" i="7" a="1"/>
  <c r="E685" i="7"/>
  <c r="I685" i="7"/>
  <c r="G685" i="7" a="1"/>
  <c r="G685" i="7"/>
  <c r="H685" i="7"/>
  <c r="F685" i="7" a="1"/>
  <c r="F685" i="7"/>
  <c r="E684" i="7" a="1"/>
  <c r="E684" i="7"/>
  <c r="I684" i="7"/>
  <c r="G684" i="7" a="1"/>
  <c r="G684" i="7"/>
  <c r="H684" i="7"/>
  <c r="F684" i="7" a="1"/>
  <c r="F684" i="7"/>
  <c r="E683" i="7" a="1"/>
  <c r="E683" i="7"/>
  <c r="I683" i="7"/>
  <c r="G683" i="7" a="1"/>
  <c r="G683" i="7"/>
  <c r="H683" i="7"/>
  <c r="F683" i="7" a="1"/>
  <c r="F683" i="7"/>
  <c r="E682" i="7" a="1"/>
  <c r="E682" i="7"/>
  <c r="I682" i="7"/>
  <c r="G682" i="7" a="1"/>
  <c r="G682" i="7"/>
  <c r="H682" i="7"/>
  <c r="F682" i="7" a="1"/>
  <c r="F682" i="7"/>
  <c r="E681" i="7" a="1"/>
  <c r="E681" i="7"/>
  <c r="I681" i="7"/>
  <c r="G681" i="7" a="1"/>
  <c r="G681" i="7"/>
  <c r="H681" i="7"/>
  <c r="F681" i="7" a="1"/>
  <c r="F681" i="7"/>
  <c r="E680" i="7" a="1"/>
  <c r="E680" i="7"/>
  <c r="I680" i="7"/>
  <c r="G680" i="7" a="1"/>
  <c r="G680" i="7"/>
  <c r="H680" i="7"/>
  <c r="F680" i="7" a="1"/>
  <c r="F680" i="7"/>
  <c r="E679" i="7" a="1"/>
  <c r="E679" i="7"/>
  <c r="I679" i="7"/>
  <c r="G679" i="7" a="1"/>
  <c r="G679" i="7"/>
  <c r="H679" i="7"/>
  <c r="F679" i="7" a="1"/>
  <c r="F679" i="7"/>
  <c r="E678" i="7" a="1"/>
  <c r="E678" i="7"/>
  <c r="I678" i="7"/>
  <c r="G678" i="7" a="1"/>
  <c r="G678" i="7"/>
  <c r="H678" i="7"/>
  <c r="F678" i="7" a="1"/>
  <c r="F678" i="7"/>
  <c r="E677" i="7" a="1"/>
  <c r="E677" i="7"/>
  <c r="I677" i="7"/>
  <c r="G677" i="7" a="1"/>
  <c r="G677" i="7"/>
  <c r="H677" i="7"/>
  <c r="F677" i="7" a="1"/>
  <c r="F677" i="7"/>
  <c r="E676" i="7" a="1"/>
  <c r="E676" i="7"/>
  <c r="I676" i="7"/>
  <c r="G676" i="7" a="1"/>
  <c r="G676" i="7"/>
  <c r="H676" i="7"/>
  <c r="F676" i="7" a="1"/>
  <c r="F676" i="7"/>
  <c r="E675" i="7" a="1"/>
  <c r="E675" i="7"/>
  <c r="I675" i="7"/>
  <c r="G675" i="7" a="1"/>
  <c r="G675" i="7"/>
  <c r="H675" i="7"/>
  <c r="F675" i="7" a="1"/>
  <c r="F675" i="7"/>
  <c r="E674" i="7" a="1"/>
  <c r="E674" i="7"/>
  <c r="I674" i="7"/>
  <c r="G674" i="7" a="1"/>
  <c r="G674" i="7"/>
  <c r="H674" i="7"/>
  <c r="F674" i="7" a="1"/>
  <c r="F674" i="7"/>
  <c r="E673" i="7" a="1"/>
  <c r="E673" i="7"/>
  <c r="I673" i="7"/>
  <c r="G673" i="7" a="1"/>
  <c r="G673" i="7"/>
  <c r="H673" i="7"/>
  <c r="F673" i="7" a="1"/>
  <c r="F673" i="7"/>
  <c r="E672" i="7" a="1"/>
  <c r="E672" i="7"/>
  <c r="I672" i="7"/>
  <c r="G672" i="7" a="1"/>
  <c r="G672" i="7"/>
  <c r="H672" i="7"/>
  <c r="F672" i="7" a="1"/>
  <c r="F672" i="7"/>
  <c r="E671" i="7" a="1"/>
  <c r="E671" i="7"/>
  <c r="I671" i="7"/>
  <c r="G671" i="7" a="1"/>
  <c r="G671" i="7"/>
  <c r="H671" i="7"/>
  <c r="F671" i="7" a="1"/>
  <c r="F671" i="7"/>
  <c r="E670" i="7" a="1"/>
  <c r="E670" i="7"/>
  <c r="I670" i="7"/>
  <c r="G670" i="7" a="1"/>
  <c r="G670" i="7"/>
  <c r="H670" i="7"/>
  <c r="F670" i="7" a="1"/>
  <c r="F670" i="7"/>
  <c r="E669" i="7" a="1"/>
  <c r="E669" i="7"/>
  <c r="I669" i="7"/>
  <c r="G669" i="7" a="1"/>
  <c r="G669" i="7"/>
  <c r="H669" i="7"/>
  <c r="F669" i="7" a="1"/>
  <c r="F669" i="7"/>
  <c r="E668" i="7" a="1"/>
  <c r="E668" i="7"/>
  <c r="I668" i="7"/>
  <c r="G668" i="7" a="1"/>
  <c r="G668" i="7"/>
  <c r="H668" i="7"/>
  <c r="F668" i="7" a="1"/>
  <c r="F668" i="7"/>
  <c r="E667" i="7" a="1"/>
  <c r="E667" i="7"/>
  <c r="I667" i="7"/>
  <c r="G667" i="7" a="1"/>
  <c r="G667" i="7"/>
  <c r="H667" i="7"/>
  <c r="F667" i="7" a="1"/>
  <c r="F667" i="7"/>
  <c r="E666" i="7" a="1"/>
  <c r="E666" i="7"/>
  <c r="I666" i="7"/>
  <c r="G666" i="7" a="1"/>
  <c r="G666" i="7"/>
  <c r="H666" i="7"/>
  <c r="F666" i="7" a="1"/>
  <c r="F666" i="7"/>
  <c r="E665" i="7" a="1"/>
  <c r="E665" i="7"/>
  <c r="I665" i="7"/>
  <c r="G665" i="7" a="1"/>
  <c r="G665" i="7"/>
  <c r="H665" i="7"/>
  <c r="F665" i="7" a="1"/>
  <c r="F665" i="7"/>
  <c r="E664" i="7" a="1"/>
  <c r="E664" i="7"/>
  <c r="I664" i="7"/>
  <c r="G664" i="7" a="1"/>
  <c r="G664" i="7"/>
  <c r="H664" i="7"/>
  <c r="F664" i="7" a="1"/>
  <c r="F664" i="7"/>
  <c r="E663" i="7" a="1"/>
  <c r="E663" i="7"/>
  <c r="I663" i="7"/>
  <c r="G663" i="7" a="1"/>
  <c r="G663" i="7"/>
  <c r="H663" i="7"/>
  <c r="F663" i="7" a="1"/>
  <c r="F663" i="7"/>
  <c r="E662" i="7" a="1"/>
  <c r="E662" i="7"/>
  <c r="I662" i="7"/>
  <c r="G662" i="7" a="1"/>
  <c r="G662" i="7"/>
  <c r="H662" i="7"/>
  <c r="F662" i="7" a="1"/>
  <c r="F662" i="7"/>
  <c r="E661" i="7" a="1"/>
  <c r="E661" i="7"/>
  <c r="I661" i="7"/>
  <c r="G661" i="7" a="1"/>
  <c r="G661" i="7"/>
  <c r="H661" i="7"/>
  <c r="F661" i="7" a="1"/>
  <c r="F661" i="7"/>
  <c r="E660" i="7" a="1"/>
  <c r="E660" i="7"/>
  <c r="I660" i="7"/>
  <c r="G660" i="7" a="1"/>
  <c r="G660" i="7"/>
  <c r="H660" i="7"/>
  <c r="F660" i="7" a="1"/>
  <c r="F660" i="7"/>
  <c r="E659" i="7" a="1"/>
  <c r="E659" i="7"/>
  <c r="I659" i="7"/>
  <c r="G659" i="7" a="1"/>
  <c r="G659" i="7"/>
  <c r="H659" i="7"/>
  <c r="F659" i="7" a="1"/>
  <c r="F659" i="7"/>
  <c r="E658" i="7" a="1"/>
  <c r="E658" i="7"/>
  <c r="I658" i="7"/>
  <c r="G658" i="7" a="1"/>
  <c r="G658" i="7"/>
  <c r="H658" i="7"/>
  <c r="F658" i="7" a="1"/>
  <c r="F658" i="7"/>
  <c r="E657" i="7" a="1"/>
  <c r="E657" i="7"/>
  <c r="I657" i="7"/>
  <c r="G657" i="7" a="1"/>
  <c r="G657" i="7"/>
  <c r="H657" i="7"/>
  <c r="F657" i="7" a="1"/>
  <c r="F657" i="7"/>
  <c r="E656" i="7" a="1"/>
  <c r="E656" i="7"/>
  <c r="I656" i="7"/>
  <c r="G656" i="7" a="1"/>
  <c r="G656" i="7"/>
  <c r="H656" i="7"/>
  <c r="F656" i="7" a="1"/>
  <c r="F656" i="7"/>
  <c r="E655" i="7" a="1"/>
  <c r="E655" i="7"/>
  <c r="I655" i="7"/>
  <c r="G655" i="7" a="1"/>
  <c r="G655" i="7"/>
  <c r="H655" i="7"/>
  <c r="F655" i="7" a="1"/>
  <c r="F655" i="7"/>
  <c r="E654" i="7" a="1"/>
  <c r="E654" i="7"/>
  <c r="I654" i="7"/>
  <c r="G654" i="7" a="1"/>
  <c r="G654" i="7"/>
  <c r="H654" i="7"/>
  <c r="F654" i="7" a="1"/>
  <c r="F654" i="7"/>
  <c r="E653" i="7" a="1"/>
  <c r="E653" i="7"/>
  <c r="I653" i="7"/>
  <c r="G653" i="7" a="1"/>
  <c r="G653" i="7"/>
  <c r="H653" i="7"/>
  <c r="F653" i="7" a="1"/>
  <c r="F653" i="7"/>
  <c r="E652" i="7" a="1"/>
  <c r="E652" i="7"/>
  <c r="I652" i="7"/>
  <c r="G652" i="7" a="1"/>
  <c r="G652" i="7"/>
  <c r="H652" i="7"/>
  <c r="F652" i="7" a="1"/>
  <c r="F652" i="7"/>
  <c r="E651" i="7" a="1"/>
  <c r="E651" i="7"/>
  <c r="I651" i="7"/>
  <c r="G651" i="7" a="1"/>
  <c r="G651" i="7"/>
  <c r="H651" i="7"/>
  <c r="F651" i="7" a="1"/>
  <c r="F651" i="7"/>
  <c r="E650" i="7" a="1"/>
  <c r="E650" i="7"/>
  <c r="I650" i="7"/>
  <c r="G650" i="7" a="1"/>
  <c r="G650" i="7"/>
  <c r="H650" i="7"/>
  <c r="F650" i="7" a="1"/>
  <c r="F650" i="7"/>
  <c r="E649" i="7" a="1"/>
  <c r="E649" i="7"/>
  <c r="I649" i="7"/>
  <c r="G649" i="7" a="1"/>
  <c r="G649" i="7"/>
  <c r="H649" i="7"/>
  <c r="F649" i="7" a="1"/>
  <c r="F649" i="7"/>
  <c r="E648" i="7" a="1"/>
  <c r="E648" i="7"/>
  <c r="I648" i="7"/>
  <c r="G648" i="7" a="1"/>
  <c r="G648" i="7"/>
  <c r="H648" i="7"/>
  <c r="F648" i="7" a="1"/>
  <c r="F648" i="7"/>
  <c r="E647" i="7" a="1"/>
  <c r="E647" i="7"/>
  <c r="I647" i="7"/>
  <c r="G647" i="7" a="1"/>
  <c r="G647" i="7"/>
  <c r="H647" i="7"/>
  <c r="F647" i="7" a="1"/>
  <c r="F647" i="7"/>
  <c r="E646" i="7" a="1"/>
  <c r="E646" i="7"/>
  <c r="I646" i="7"/>
  <c r="G646" i="7" a="1"/>
  <c r="G646" i="7"/>
  <c r="H646" i="7"/>
  <c r="F646" i="7" a="1"/>
  <c r="F646" i="7"/>
  <c r="E645" i="7" a="1"/>
  <c r="E645" i="7"/>
  <c r="I645" i="7"/>
  <c r="G645" i="7" a="1"/>
  <c r="G645" i="7"/>
  <c r="H645" i="7"/>
  <c r="F645" i="7" a="1"/>
  <c r="F645" i="7"/>
  <c r="E644" i="7" a="1"/>
  <c r="E644" i="7"/>
  <c r="I644" i="7"/>
  <c r="G644" i="7" a="1"/>
  <c r="G644" i="7"/>
  <c r="H644" i="7"/>
  <c r="F644" i="7" a="1"/>
  <c r="F644" i="7"/>
  <c r="E643" i="7" a="1"/>
  <c r="E643" i="7"/>
  <c r="I643" i="7"/>
  <c r="G643" i="7" a="1"/>
  <c r="G643" i="7"/>
  <c r="H643" i="7"/>
  <c r="F643" i="7" a="1"/>
  <c r="F643" i="7"/>
  <c r="E642" i="7" a="1"/>
  <c r="E642" i="7"/>
  <c r="I642" i="7"/>
  <c r="G642" i="7" a="1"/>
  <c r="G642" i="7"/>
  <c r="H642" i="7"/>
  <c r="F642" i="7" a="1"/>
  <c r="F642" i="7"/>
  <c r="E641" i="7" a="1"/>
  <c r="E641" i="7"/>
  <c r="I641" i="7"/>
  <c r="G641" i="7" a="1"/>
  <c r="G641" i="7"/>
  <c r="H641" i="7"/>
  <c r="F641" i="7" a="1"/>
  <c r="F641" i="7"/>
  <c r="E640" i="7" a="1"/>
  <c r="E640" i="7"/>
  <c r="I640" i="7"/>
  <c r="G640" i="7" a="1"/>
  <c r="G640" i="7"/>
  <c r="H640" i="7"/>
  <c r="F640" i="7" a="1"/>
  <c r="F640" i="7"/>
  <c r="E639" i="7" a="1"/>
  <c r="E639" i="7"/>
  <c r="I639" i="7"/>
  <c r="G639" i="7" a="1"/>
  <c r="G639" i="7"/>
  <c r="H639" i="7"/>
  <c r="F639" i="7" a="1"/>
  <c r="F639" i="7"/>
  <c r="E638" i="7" a="1"/>
  <c r="E638" i="7"/>
  <c r="I638" i="7"/>
  <c r="G638" i="7" a="1"/>
  <c r="G638" i="7"/>
  <c r="H638" i="7"/>
  <c r="F638" i="7" a="1"/>
  <c r="F638" i="7"/>
  <c r="E637" i="7" a="1"/>
  <c r="E637" i="7"/>
  <c r="I637" i="7"/>
  <c r="G637" i="7" a="1"/>
  <c r="G637" i="7"/>
  <c r="H637" i="7"/>
  <c r="F637" i="7" a="1"/>
  <c r="F637" i="7"/>
  <c r="E636" i="7" a="1"/>
  <c r="E636" i="7"/>
  <c r="I636" i="7"/>
  <c r="G636" i="7" a="1"/>
  <c r="G636" i="7"/>
  <c r="H636" i="7"/>
  <c r="F636" i="7" a="1"/>
  <c r="F636" i="7"/>
  <c r="E635" i="7" a="1"/>
  <c r="E635" i="7"/>
  <c r="I635" i="7"/>
  <c r="G635" i="7" a="1"/>
  <c r="G635" i="7"/>
  <c r="H635" i="7"/>
  <c r="F635" i="7" a="1"/>
  <c r="F635" i="7"/>
  <c r="E634" i="7" a="1"/>
  <c r="E634" i="7"/>
  <c r="I634" i="7"/>
  <c r="G634" i="7" a="1"/>
  <c r="G634" i="7"/>
  <c r="H634" i="7"/>
  <c r="F634" i="7" a="1"/>
  <c r="F634" i="7"/>
  <c r="E633" i="7" a="1"/>
  <c r="E633" i="7"/>
  <c r="I633" i="7"/>
  <c r="G633" i="7" a="1"/>
  <c r="G633" i="7"/>
  <c r="H633" i="7"/>
  <c r="F633" i="7" a="1"/>
  <c r="F633" i="7"/>
  <c r="E632" i="7" a="1"/>
  <c r="E632" i="7"/>
  <c r="I632" i="7"/>
  <c r="G632" i="7" a="1"/>
  <c r="G632" i="7"/>
  <c r="H632" i="7"/>
  <c r="F632" i="7" a="1"/>
  <c r="F632" i="7"/>
  <c r="E631" i="7" a="1"/>
  <c r="E631" i="7"/>
  <c r="I631" i="7"/>
  <c r="G631" i="7" a="1"/>
  <c r="G631" i="7"/>
  <c r="H631" i="7"/>
  <c r="F631" i="7" a="1"/>
  <c r="F631" i="7"/>
  <c r="E630" i="7" a="1"/>
  <c r="E630" i="7"/>
  <c r="I630" i="7"/>
  <c r="G630" i="7" a="1"/>
  <c r="G630" i="7"/>
  <c r="H630" i="7"/>
  <c r="F630" i="7" a="1"/>
  <c r="F630" i="7"/>
  <c r="E629" i="7" a="1"/>
  <c r="E629" i="7"/>
  <c r="I629" i="7"/>
  <c r="G629" i="7" a="1"/>
  <c r="G629" i="7"/>
  <c r="H629" i="7"/>
  <c r="F629" i="7" a="1"/>
  <c r="F629" i="7"/>
  <c r="E628" i="7" a="1"/>
  <c r="E628" i="7"/>
  <c r="I628" i="7"/>
  <c r="G628" i="7" a="1"/>
  <c r="G628" i="7"/>
  <c r="H628" i="7"/>
  <c r="F628" i="7" a="1"/>
  <c r="F628" i="7"/>
  <c r="E627" i="7" a="1"/>
  <c r="E627" i="7"/>
  <c r="I627" i="7"/>
  <c r="G627" i="7" a="1"/>
  <c r="G627" i="7"/>
  <c r="H627" i="7"/>
  <c r="F627" i="7" a="1"/>
  <c r="F627" i="7"/>
  <c r="E626" i="7" a="1"/>
  <c r="E626" i="7"/>
  <c r="I626" i="7"/>
  <c r="G626" i="7" a="1"/>
  <c r="G626" i="7"/>
  <c r="H626" i="7"/>
  <c r="F626" i="7" a="1"/>
  <c r="F626" i="7"/>
  <c r="E625" i="7" a="1"/>
  <c r="E625" i="7"/>
  <c r="I625" i="7"/>
  <c r="G625" i="7" a="1"/>
  <c r="G625" i="7"/>
  <c r="H625" i="7"/>
  <c r="F625" i="7" a="1"/>
  <c r="F625" i="7"/>
  <c r="E624" i="7" a="1"/>
  <c r="E624" i="7"/>
  <c r="I624" i="7"/>
  <c r="G624" i="7" a="1"/>
  <c r="G624" i="7"/>
  <c r="H624" i="7"/>
  <c r="F624" i="7" a="1"/>
  <c r="F624" i="7"/>
  <c r="E623" i="7" a="1"/>
  <c r="E623" i="7"/>
  <c r="I623" i="7"/>
  <c r="G623" i="7" a="1"/>
  <c r="G623" i="7"/>
  <c r="H623" i="7"/>
  <c r="F623" i="7" a="1"/>
  <c r="F623" i="7"/>
  <c r="E622" i="7" a="1"/>
  <c r="E622" i="7"/>
  <c r="I622" i="7"/>
  <c r="G622" i="7" a="1"/>
  <c r="G622" i="7"/>
  <c r="H622" i="7"/>
  <c r="F622" i="7" a="1"/>
  <c r="F622" i="7"/>
  <c r="E621" i="7" a="1"/>
  <c r="E621" i="7"/>
  <c r="I621" i="7"/>
  <c r="G621" i="7" a="1"/>
  <c r="G621" i="7"/>
  <c r="H621" i="7"/>
  <c r="F621" i="7" a="1"/>
  <c r="F621" i="7"/>
  <c r="E620" i="7" a="1"/>
  <c r="E620" i="7"/>
  <c r="I620" i="7"/>
  <c r="G620" i="7" a="1"/>
  <c r="G620" i="7"/>
  <c r="H620" i="7"/>
  <c r="F620" i="7" a="1"/>
  <c r="F620" i="7"/>
  <c r="E619" i="7" a="1"/>
  <c r="E619" i="7"/>
  <c r="I619" i="7"/>
  <c r="G619" i="7" a="1"/>
  <c r="G619" i="7"/>
  <c r="H619" i="7"/>
  <c r="F619" i="7" a="1"/>
  <c r="F619" i="7"/>
  <c r="E618" i="7" a="1"/>
  <c r="E618" i="7"/>
  <c r="I618" i="7"/>
  <c r="G618" i="7" a="1"/>
  <c r="G618" i="7"/>
  <c r="H618" i="7"/>
  <c r="F618" i="7" a="1"/>
  <c r="F618" i="7"/>
  <c r="E617" i="7" a="1"/>
  <c r="E617" i="7"/>
  <c r="I617" i="7"/>
  <c r="G617" i="7" a="1"/>
  <c r="G617" i="7"/>
  <c r="H617" i="7"/>
  <c r="F617" i="7" a="1"/>
  <c r="F617" i="7"/>
  <c r="E616" i="7" a="1"/>
  <c r="E616" i="7"/>
  <c r="I616" i="7"/>
  <c r="G616" i="7" a="1"/>
  <c r="G616" i="7"/>
  <c r="H616" i="7"/>
  <c r="F616" i="7" a="1"/>
  <c r="F616" i="7"/>
  <c r="E615" i="7" a="1"/>
  <c r="E615" i="7"/>
  <c r="I615" i="7"/>
  <c r="G615" i="7" a="1"/>
  <c r="G615" i="7"/>
  <c r="H615" i="7"/>
  <c r="F615" i="7" a="1"/>
  <c r="F615" i="7"/>
  <c r="E614" i="7" a="1"/>
  <c r="E614" i="7"/>
  <c r="I614" i="7"/>
  <c r="G614" i="7" a="1"/>
  <c r="G614" i="7"/>
  <c r="H614" i="7"/>
  <c r="F614" i="7" a="1"/>
  <c r="F614" i="7"/>
  <c r="E613" i="7" a="1"/>
  <c r="E613" i="7"/>
  <c r="I613" i="7"/>
  <c r="G613" i="7" a="1"/>
  <c r="G613" i="7"/>
  <c r="H613" i="7"/>
  <c r="F613" i="7" a="1"/>
  <c r="F613" i="7"/>
  <c r="E612" i="7" a="1"/>
  <c r="E612" i="7"/>
  <c r="I612" i="7"/>
  <c r="G612" i="7" a="1"/>
  <c r="G612" i="7"/>
  <c r="H612" i="7"/>
  <c r="F612" i="7" a="1"/>
  <c r="F612" i="7"/>
  <c r="E611" i="7" a="1"/>
  <c r="E611" i="7"/>
  <c r="I611" i="7"/>
  <c r="G611" i="7" a="1"/>
  <c r="G611" i="7"/>
  <c r="H611" i="7"/>
  <c r="F611" i="7" a="1"/>
  <c r="F611" i="7"/>
  <c r="E610" i="7" a="1"/>
  <c r="E610" i="7"/>
  <c r="I610" i="7"/>
  <c r="G610" i="7" a="1"/>
  <c r="G610" i="7"/>
  <c r="H610" i="7"/>
  <c r="F610" i="7" a="1"/>
  <c r="F610" i="7"/>
  <c r="E609" i="7" a="1"/>
  <c r="E609" i="7"/>
  <c r="I609" i="7"/>
  <c r="G609" i="7" a="1"/>
  <c r="G609" i="7"/>
  <c r="H609" i="7"/>
  <c r="F609" i="7" a="1"/>
  <c r="F609" i="7"/>
  <c r="E608" i="7" a="1"/>
  <c r="E608" i="7"/>
  <c r="I608" i="7"/>
  <c r="G608" i="7" a="1"/>
  <c r="G608" i="7"/>
  <c r="H608" i="7"/>
  <c r="F608" i="7" a="1"/>
  <c r="F608" i="7"/>
  <c r="E607" i="7" a="1"/>
  <c r="E607" i="7"/>
  <c r="I607" i="7"/>
  <c r="G607" i="7" a="1"/>
  <c r="G607" i="7"/>
  <c r="H607" i="7"/>
  <c r="F607" i="7" a="1"/>
  <c r="F607" i="7"/>
  <c r="E606" i="7" a="1"/>
  <c r="E606" i="7"/>
  <c r="I606" i="7"/>
  <c r="G606" i="7" a="1"/>
  <c r="G606" i="7"/>
  <c r="H606" i="7"/>
  <c r="F606" i="7" a="1"/>
  <c r="F606" i="7"/>
  <c r="E605" i="7" a="1"/>
  <c r="E605" i="7"/>
  <c r="I605" i="7"/>
  <c r="G605" i="7" a="1"/>
  <c r="G605" i="7"/>
  <c r="H605" i="7"/>
  <c r="F605" i="7" a="1"/>
  <c r="F605" i="7"/>
  <c r="E604" i="7" a="1"/>
  <c r="E604" i="7"/>
  <c r="I604" i="7"/>
  <c r="G604" i="7" a="1"/>
  <c r="G604" i="7"/>
  <c r="H604" i="7"/>
  <c r="F604" i="7" a="1"/>
  <c r="F604" i="7"/>
  <c r="E603" i="7" a="1"/>
  <c r="E603" i="7"/>
  <c r="I603" i="7"/>
  <c r="G603" i="7" a="1"/>
  <c r="G603" i="7"/>
  <c r="H603" i="7"/>
  <c r="F603" i="7" a="1"/>
  <c r="F603" i="7"/>
  <c r="E602" i="7" a="1"/>
  <c r="E602" i="7"/>
  <c r="I602" i="7"/>
  <c r="G602" i="7" a="1"/>
  <c r="G602" i="7"/>
  <c r="H602" i="7"/>
  <c r="F602" i="7" a="1"/>
  <c r="F602" i="7"/>
  <c r="E601" i="7" a="1"/>
  <c r="E601" i="7"/>
  <c r="I601" i="7"/>
  <c r="G601" i="7" a="1"/>
  <c r="G601" i="7"/>
  <c r="H601" i="7"/>
  <c r="F601" i="7" a="1"/>
  <c r="F601" i="7"/>
  <c r="E600" i="7" a="1"/>
  <c r="E600" i="7"/>
  <c r="I600" i="7"/>
  <c r="G600" i="7" a="1"/>
  <c r="G600" i="7"/>
  <c r="H600" i="7"/>
  <c r="F600" i="7" a="1"/>
  <c r="F600" i="7"/>
  <c r="E599" i="7" a="1"/>
  <c r="E599" i="7"/>
  <c r="I599" i="7"/>
  <c r="G599" i="7" a="1"/>
  <c r="G599" i="7"/>
  <c r="H599" i="7"/>
  <c r="F599" i="7" a="1"/>
  <c r="F599" i="7"/>
  <c r="E598" i="7" a="1"/>
  <c r="E598" i="7"/>
  <c r="I598" i="7"/>
  <c r="G598" i="7" a="1"/>
  <c r="G598" i="7"/>
  <c r="H598" i="7"/>
  <c r="F598" i="7" a="1"/>
  <c r="F598" i="7"/>
  <c r="E597" i="7" a="1"/>
  <c r="E597" i="7"/>
  <c r="I597" i="7"/>
  <c r="G597" i="7" a="1"/>
  <c r="G597" i="7"/>
  <c r="H597" i="7"/>
  <c r="F597" i="7" a="1"/>
  <c r="F597" i="7"/>
  <c r="E596" i="7" a="1"/>
  <c r="E596" i="7"/>
  <c r="I596" i="7"/>
  <c r="G596" i="7" a="1"/>
  <c r="G596" i="7"/>
  <c r="H596" i="7"/>
  <c r="F596" i="7" a="1"/>
  <c r="F596" i="7"/>
  <c r="E595" i="7" a="1"/>
  <c r="E595" i="7"/>
  <c r="I595" i="7"/>
  <c r="G595" i="7" a="1"/>
  <c r="G595" i="7"/>
  <c r="H595" i="7"/>
  <c r="F595" i="7" a="1"/>
  <c r="F595" i="7"/>
  <c r="E594" i="7" a="1"/>
  <c r="E594" i="7"/>
  <c r="I594" i="7"/>
  <c r="G594" i="7" a="1"/>
  <c r="G594" i="7"/>
  <c r="H594" i="7"/>
  <c r="F594" i="7" a="1"/>
  <c r="F594" i="7"/>
  <c r="E593" i="7" a="1"/>
  <c r="E593" i="7"/>
  <c r="I593" i="7"/>
  <c r="G593" i="7" a="1"/>
  <c r="G593" i="7"/>
  <c r="H593" i="7"/>
  <c r="F593" i="7" a="1"/>
  <c r="F593" i="7"/>
  <c r="E592" i="7" a="1"/>
  <c r="E592" i="7"/>
  <c r="I592" i="7"/>
  <c r="G592" i="7" a="1"/>
  <c r="G592" i="7"/>
  <c r="H592" i="7"/>
  <c r="F592" i="7" a="1"/>
  <c r="F592" i="7"/>
  <c r="E591" i="7" a="1"/>
  <c r="E591" i="7"/>
  <c r="I591" i="7"/>
  <c r="G591" i="7" a="1"/>
  <c r="G591" i="7"/>
  <c r="H591" i="7"/>
  <c r="F591" i="7" a="1"/>
  <c r="F591" i="7"/>
  <c r="E590" i="7" a="1"/>
  <c r="E590" i="7"/>
  <c r="I590" i="7"/>
  <c r="G590" i="7" a="1"/>
  <c r="G590" i="7"/>
  <c r="H590" i="7"/>
  <c r="F590" i="7" a="1"/>
  <c r="F590" i="7"/>
  <c r="E589" i="7" a="1"/>
  <c r="E589" i="7"/>
  <c r="I589" i="7"/>
  <c r="G589" i="7" a="1"/>
  <c r="G589" i="7"/>
  <c r="H589" i="7"/>
  <c r="F589" i="7" a="1"/>
  <c r="F589" i="7"/>
  <c r="E588" i="7" a="1"/>
  <c r="E588" i="7"/>
  <c r="I588" i="7"/>
  <c r="G588" i="7" a="1"/>
  <c r="G588" i="7"/>
  <c r="H588" i="7"/>
  <c r="F588" i="7" a="1"/>
  <c r="F588" i="7"/>
  <c r="E587" i="7" a="1"/>
  <c r="E587" i="7"/>
  <c r="I587" i="7"/>
  <c r="G587" i="7" a="1"/>
  <c r="G587" i="7"/>
  <c r="H587" i="7"/>
  <c r="F587" i="7" a="1"/>
  <c r="F587" i="7"/>
  <c r="E586" i="7" a="1"/>
  <c r="E586" i="7"/>
  <c r="I586" i="7"/>
  <c r="G586" i="7" a="1"/>
  <c r="G586" i="7"/>
  <c r="H586" i="7"/>
  <c r="F586" i="7" a="1"/>
  <c r="F586" i="7"/>
  <c r="E585" i="7" a="1"/>
  <c r="E585" i="7"/>
  <c r="I585" i="7"/>
  <c r="G585" i="7" a="1"/>
  <c r="G585" i="7"/>
  <c r="H585" i="7"/>
  <c r="F585" i="7" a="1"/>
  <c r="F585" i="7"/>
  <c r="E584" i="7" a="1"/>
  <c r="E584" i="7"/>
  <c r="I584" i="7"/>
  <c r="G584" i="7" a="1"/>
  <c r="G584" i="7"/>
  <c r="H584" i="7"/>
  <c r="F584" i="7" a="1"/>
  <c r="F584" i="7"/>
  <c r="E583" i="7" a="1"/>
  <c r="E583" i="7"/>
  <c r="I583" i="7"/>
  <c r="G583" i="7" a="1"/>
  <c r="G583" i="7"/>
  <c r="H583" i="7"/>
  <c r="F583" i="7" a="1"/>
  <c r="F583" i="7"/>
  <c r="E582" i="7" a="1"/>
  <c r="E582" i="7"/>
  <c r="I582" i="7"/>
  <c r="G582" i="7" a="1"/>
  <c r="G582" i="7"/>
  <c r="H582" i="7"/>
  <c r="F582" i="7" a="1"/>
  <c r="F582" i="7"/>
  <c r="E581" i="7" a="1"/>
  <c r="E581" i="7"/>
  <c r="I581" i="7"/>
  <c r="G581" i="7" a="1"/>
  <c r="G581" i="7"/>
  <c r="H581" i="7"/>
  <c r="F581" i="7" a="1"/>
  <c r="F581" i="7"/>
  <c r="E580" i="7" a="1"/>
  <c r="E580" i="7"/>
  <c r="I580" i="7"/>
  <c r="G580" i="7" a="1"/>
  <c r="G580" i="7"/>
  <c r="H580" i="7"/>
  <c r="F580" i="7" a="1"/>
  <c r="F580" i="7"/>
  <c r="E579" i="7" a="1"/>
  <c r="E579" i="7"/>
  <c r="I579" i="7"/>
  <c r="G579" i="7" a="1"/>
  <c r="G579" i="7"/>
  <c r="H579" i="7"/>
  <c r="F579" i="7" a="1"/>
  <c r="F579" i="7"/>
  <c r="E578" i="7" a="1"/>
  <c r="E578" i="7"/>
  <c r="I578" i="7"/>
  <c r="G578" i="7" a="1"/>
  <c r="G578" i="7"/>
  <c r="H578" i="7"/>
  <c r="F578" i="7" a="1"/>
  <c r="F578" i="7"/>
  <c r="E577" i="7" a="1"/>
  <c r="E577" i="7"/>
  <c r="I577" i="7"/>
  <c r="G577" i="7" a="1"/>
  <c r="G577" i="7"/>
  <c r="H577" i="7"/>
  <c r="F577" i="7" a="1"/>
  <c r="F577" i="7"/>
  <c r="E576" i="7" a="1"/>
  <c r="E576" i="7"/>
  <c r="I576" i="7"/>
  <c r="G576" i="7" a="1"/>
  <c r="G576" i="7"/>
  <c r="H576" i="7"/>
  <c r="F576" i="7" a="1"/>
  <c r="F576" i="7"/>
  <c r="E575" i="7" a="1"/>
  <c r="E575" i="7"/>
  <c r="I575" i="7"/>
  <c r="G575" i="7" a="1"/>
  <c r="G575" i="7"/>
  <c r="H575" i="7"/>
  <c r="F575" i="7" a="1"/>
  <c r="F575" i="7"/>
  <c r="E574" i="7" a="1"/>
  <c r="E574" i="7"/>
  <c r="I574" i="7"/>
  <c r="G574" i="7" a="1"/>
  <c r="G574" i="7"/>
  <c r="H574" i="7"/>
  <c r="F574" i="7" a="1"/>
  <c r="F574" i="7"/>
  <c r="E573" i="7" a="1"/>
  <c r="E573" i="7"/>
  <c r="I573" i="7"/>
  <c r="G573" i="7" a="1"/>
  <c r="G573" i="7"/>
  <c r="H573" i="7"/>
  <c r="F573" i="7" a="1"/>
  <c r="F573" i="7"/>
  <c r="E572" i="7" a="1"/>
  <c r="E572" i="7"/>
  <c r="I572" i="7"/>
  <c r="G572" i="7" a="1"/>
  <c r="G572" i="7"/>
  <c r="H572" i="7"/>
  <c r="F572" i="7" a="1"/>
  <c r="F572" i="7"/>
  <c r="E571" i="7" a="1"/>
  <c r="E571" i="7"/>
  <c r="I571" i="7"/>
  <c r="G571" i="7" a="1"/>
  <c r="G571" i="7"/>
  <c r="H571" i="7"/>
  <c r="F571" i="7" a="1"/>
  <c r="F571" i="7"/>
  <c r="E570" i="7" a="1"/>
  <c r="E570" i="7"/>
  <c r="I570" i="7"/>
  <c r="G570" i="7" a="1"/>
  <c r="G570" i="7"/>
  <c r="H570" i="7"/>
  <c r="F570" i="7" a="1"/>
  <c r="F570" i="7"/>
  <c r="E569" i="7" a="1"/>
  <c r="E569" i="7"/>
  <c r="I569" i="7"/>
  <c r="G569" i="7" a="1"/>
  <c r="G569" i="7"/>
  <c r="H569" i="7"/>
  <c r="F569" i="7" a="1"/>
  <c r="F569" i="7"/>
  <c r="E568" i="7" a="1"/>
  <c r="E568" i="7"/>
  <c r="I568" i="7"/>
  <c r="G568" i="7" a="1"/>
  <c r="G568" i="7"/>
  <c r="H568" i="7"/>
  <c r="F568" i="7" a="1"/>
  <c r="F568" i="7"/>
  <c r="E567" i="7" a="1"/>
  <c r="E567" i="7"/>
  <c r="I567" i="7"/>
  <c r="G567" i="7" a="1"/>
  <c r="G567" i="7"/>
  <c r="H567" i="7"/>
  <c r="F567" i="7" a="1"/>
  <c r="F567" i="7"/>
  <c r="E566" i="7" a="1"/>
  <c r="E566" i="7"/>
  <c r="I566" i="7"/>
  <c r="G566" i="7" a="1"/>
  <c r="G566" i="7"/>
  <c r="H566" i="7"/>
  <c r="F566" i="7" a="1"/>
  <c r="F566" i="7"/>
  <c r="E565" i="7" a="1"/>
  <c r="E565" i="7"/>
  <c r="I565" i="7"/>
  <c r="G565" i="7" a="1"/>
  <c r="G565" i="7"/>
  <c r="H565" i="7"/>
  <c r="F565" i="7" a="1"/>
  <c r="F565" i="7"/>
  <c r="E564" i="7" a="1"/>
  <c r="E564" i="7"/>
  <c r="I564" i="7"/>
  <c r="G564" i="7" a="1"/>
  <c r="G564" i="7"/>
  <c r="H564" i="7"/>
  <c r="F564" i="7" a="1"/>
  <c r="F564" i="7"/>
  <c r="E563" i="7" a="1"/>
  <c r="E563" i="7"/>
  <c r="I563" i="7"/>
  <c r="G563" i="7" a="1"/>
  <c r="G563" i="7"/>
  <c r="H563" i="7"/>
  <c r="F563" i="7" a="1"/>
  <c r="F563" i="7"/>
  <c r="E562" i="7" a="1"/>
  <c r="E562" i="7"/>
  <c r="I562" i="7"/>
  <c r="G562" i="7" a="1"/>
  <c r="G562" i="7"/>
  <c r="H562" i="7"/>
  <c r="F562" i="7" a="1"/>
  <c r="F562" i="7"/>
  <c r="E561" i="7" a="1"/>
  <c r="E561" i="7"/>
  <c r="I561" i="7"/>
  <c r="G561" i="7" a="1"/>
  <c r="G561" i="7"/>
  <c r="H561" i="7"/>
  <c r="F561" i="7" a="1"/>
  <c r="F561" i="7"/>
  <c r="E560" i="7" a="1"/>
  <c r="E560" i="7"/>
  <c r="I560" i="7"/>
  <c r="G560" i="7" a="1"/>
  <c r="G560" i="7"/>
  <c r="H560" i="7"/>
  <c r="F560" i="7" a="1"/>
  <c r="F560" i="7"/>
  <c r="E559" i="7" a="1"/>
  <c r="E559" i="7"/>
  <c r="I559" i="7"/>
  <c r="G559" i="7" a="1"/>
  <c r="G559" i="7"/>
  <c r="H559" i="7"/>
  <c r="F559" i="7" a="1"/>
  <c r="F559" i="7"/>
  <c r="E558" i="7" a="1"/>
  <c r="E558" i="7"/>
  <c r="I558" i="7"/>
  <c r="G558" i="7" a="1"/>
  <c r="G558" i="7"/>
  <c r="H558" i="7"/>
  <c r="F558" i="7" a="1"/>
  <c r="F558" i="7"/>
  <c r="E557" i="7" a="1"/>
  <c r="E557" i="7"/>
  <c r="I557" i="7"/>
  <c r="G557" i="7" a="1"/>
  <c r="G557" i="7"/>
  <c r="H557" i="7"/>
  <c r="F557" i="7" a="1"/>
  <c r="F557" i="7"/>
  <c r="E556" i="7" a="1"/>
  <c r="E556" i="7"/>
  <c r="I556" i="7"/>
  <c r="G556" i="7" a="1"/>
  <c r="G556" i="7"/>
  <c r="H556" i="7"/>
  <c r="F556" i="7" a="1"/>
  <c r="F556" i="7"/>
  <c r="E555" i="7" a="1"/>
  <c r="E555" i="7"/>
  <c r="I555" i="7"/>
  <c r="G555" i="7" a="1"/>
  <c r="G555" i="7"/>
  <c r="H555" i="7"/>
  <c r="F555" i="7" a="1"/>
  <c r="F555" i="7"/>
  <c r="E554" i="7" a="1"/>
  <c r="E554" i="7"/>
  <c r="I554" i="7"/>
  <c r="G554" i="7" a="1"/>
  <c r="G554" i="7"/>
  <c r="H554" i="7"/>
  <c r="F554" i="7" a="1"/>
  <c r="F554" i="7"/>
  <c r="E553" i="7" a="1"/>
  <c r="E553" i="7"/>
  <c r="I553" i="7"/>
  <c r="G553" i="7" a="1"/>
  <c r="G553" i="7"/>
  <c r="H553" i="7"/>
  <c r="F553" i="7" a="1"/>
  <c r="F553" i="7"/>
  <c r="E552" i="7" a="1"/>
  <c r="E552" i="7"/>
  <c r="I552" i="7"/>
  <c r="G552" i="7" a="1"/>
  <c r="G552" i="7"/>
  <c r="H552" i="7"/>
  <c r="F552" i="7" a="1"/>
  <c r="F552" i="7"/>
  <c r="E551" i="7" a="1"/>
  <c r="E551" i="7"/>
  <c r="I551" i="7"/>
  <c r="G551" i="7" a="1"/>
  <c r="G551" i="7"/>
  <c r="H551" i="7"/>
  <c r="F551" i="7" a="1"/>
  <c r="F551" i="7"/>
  <c r="E550" i="7" a="1"/>
  <c r="E550" i="7"/>
  <c r="I550" i="7"/>
  <c r="G550" i="7" a="1"/>
  <c r="G550" i="7"/>
  <c r="H550" i="7"/>
  <c r="F550" i="7" a="1"/>
  <c r="F550" i="7"/>
  <c r="E549" i="7" a="1"/>
  <c r="E549" i="7"/>
  <c r="I549" i="7"/>
  <c r="G549" i="7" a="1"/>
  <c r="G549" i="7"/>
  <c r="H549" i="7"/>
  <c r="F549" i="7" a="1"/>
  <c r="F549" i="7"/>
  <c r="E548" i="7" a="1"/>
  <c r="E548" i="7"/>
  <c r="I548" i="7"/>
  <c r="G548" i="7" a="1"/>
  <c r="G548" i="7"/>
  <c r="H548" i="7"/>
  <c r="F548" i="7" a="1"/>
  <c r="F548" i="7"/>
  <c r="E547" i="7" a="1"/>
  <c r="E547" i="7"/>
  <c r="I547" i="7"/>
  <c r="G547" i="7" a="1"/>
  <c r="G547" i="7"/>
  <c r="H547" i="7"/>
  <c r="F547" i="7" a="1"/>
  <c r="F547" i="7"/>
  <c r="E546" i="7" a="1"/>
  <c r="E546" i="7"/>
  <c r="I546" i="7"/>
  <c r="G546" i="7" a="1"/>
  <c r="G546" i="7"/>
  <c r="H546" i="7"/>
  <c r="F546" i="7" a="1"/>
  <c r="F546" i="7"/>
  <c r="E545" i="7" a="1"/>
  <c r="E545" i="7"/>
  <c r="I545" i="7"/>
  <c r="G545" i="7" a="1"/>
  <c r="G545" i="7"/>
  <c r="H545" i="7"/>
  <c r="F545" i="7" a="1"/>
  <c r="F545" i="7"/>
  <c r="E544" i="7" a="1"/>
  <c r="E544" i="7"/>
  <c r="I544" i="7"/>
  <c r="G544" i="7" a="1"/>
  <c r="G544" i="7"/>
  <c r="H544" i="7"/>
  <c r="F544" i="7" a="1"/>
  <c r="F544" i="7"/>
  <c r="E543" i="7" a="1"/>
  <c r="E543" i="7"/>
  <c r="I543" i="7"/>
  <c r="G543" i="7" a="1"/>
  <c r="G543" i="7"/>
  <c r="H543" i="7"/>
  <c r="F543" i="7" a="1"/>
  <c r="F543" i="7"/>
  <c r="E542" i="7" a="1"/>
  <c r="E542" i="7"/>
  <c r="I542" i="7"/>
  <c r="G542" i="7" a="1"/>
  <c r="G542" i="7"/>
  <c r="H542" i="7"/>
  <c r="F542" i="7" a="1"/>
  <c r="F542" i="7"/>
  <c r="E541" i="7" a="1"/>
  <c r="E541" i="7"/>
  <c r="I541" i="7"/>
  <c r="G541" i="7" a="1"/>
  <c r="G541" i="7"/>
  <c r="H541" i="7"/>
  <c r="F541" i="7" a="1"/>
  <c r="F541" i="7"/>
  <c r="E540" i="7" a="1"/>
  <c r="E540" i="7"/>
  <c r="I540" i="7"/>
  <c r="G540" i="7" a="1"/>
  <c r="G540" i="7"/>
  <c r="H540" i="7"/>
  <c r="F540" i="7" a="1"/>
  <c r="F540" i="7"/>
  <c r="E539" i="7" a="1"/>
  <c r="E539" i="7"/>
  <c r="I539" i="7"/>
  <c r="G539" i="7" a="1"/>
  <c r="G539" i="7"/>
  <c r="H539" i="7"/>
  <c r="F539" i="7" a="1"/>
  <c r="F539" i="7"/>
  <c r="E538" i="7" a="1"/>
  <c r="E538" i="7"/>
  <c r="I538" i="7"/>
  <c r="G538" i="7" a="1"/>
  <c r="G538" i="7"/>
  <c r="H538" i="7"/>
  <c r="F538" i="7" a="1"/>
  <c r="F538" i="7"/>
  <c r="E537" i="7" a="1"/>
  <c r="E537" i="7"/>
  <c r="I537" i="7"/>
  <c r="G537" i="7" a="1"/>
  <c r="G537" i="7"/>
  <c r="H537" i="7"/>
  <c r="F537" i="7" a="1"/>
  <c r="F537" i="7"/>
  <c r="E536" i="7" a="1"/>
  <c r="E536" i="7"/>
  <c r="I536" i="7"/>
  <c r="G536" i="7" a="1"/>
  <c r="G536" i="7"/>
  <c r="H536" i="7"/>
  <c r="F536" i="7" a="1"/>
  <c r="F536" i="7"/>
  <c r="E535" i="7" a="1"/>
  <c r="E535" i="7"/>
  <c r="I535" i="7"/>
  <c r="G535" i="7" a="1"/>
  <c r="G535" i="7"/>
  <c r="H535" i="7"/>
  <c r="F535" i="7" a="1"/>
  <c r="F535" i="7"/>
  <c r="E534" i="7" a="1"/>
  <c r="E534" i="7"/>
  <c r="I534" i="7"/>
  <c r="G534" i="7" a="1"/>
  <c r="G534" i="7"/>
  <c r="H534" i="7"/>
  <c r="F534" i="7" a="1"/>
  <c r="F534" i="7"/>
  <c r="E533" i="7" a="1"/>
  <c r="E533" i="7"/>
  <c r="I533" i="7"/>
  <c r="G533" i="7" a="1"/>
  <c r="G533" i="7"/>
  <c r="H533" i="7"/>
  <c r="F533" i="7" a="1"/>
  <c r="F533" i="7"/>
  <c r="E532" i="7" a="1"/>
  <c r="E532" i="7"/>
  <c r="I532" i="7"/>
  <c r="G532" i="7" a="1"/>
  <c r="G532" i="7"/>
  <c r="H532" i="7"/>
  <c r="F532" i="7" a="1"/>
  <c r="F532" i="7"/>
  <c r="E531" i="7" a="1"/>
  <c r="E531" i="7"/>
  <c r="I531" i="7"/>
  <c r="G531" i="7" a="1"/>
  <c r="G531" i="7"/>
  <c r="H531" i="7"/>
  <c r="F531" i="7" a="1"/>
  <c r="F531" i="7"/>
  <c r="E530" i="7" a="1"/>
  <c r="E530" i="7"/>
  <c r="I530" i="7"/>
  <c r="G530" i="7" a="1"/>
  <c r="G530" i="7"/>
  <c r="H530" i="7"/>
  <c r="F530" i="7" a="1"/>
  <c r="F530" i="7"/>
  <c r="E529" i="7" a="1"/>
  <c r="E529" i="7"/>
  <c r="I529" i="7"/>
  <c r="G529" i="7" a="1"/>
  <c r="G529" i="7"/>
  <c r="H529" i="7"/>
  <c r="F529" i="7" a="1"/>
  <c r="F529" i="7"/>
  <c r="E528" i="7" a="1"/>
  <c r="E528" i="7"/>
  <c r="I528" i="7"/>
  <c r="G528" i="7" a="1"/>
  <c r="G528" i="7"/>
  <c r="H528" i="7"/>
  <c r="F528" i="7" a="1"/>
  <c r="F528" i="7"/>
  <c r="E527" i="7" a="1"/>
  <c r="E527" i="7"/>
  <c r="I527" i="7"/>
  <c r="G527" i="7" a="1"/>
  <c r="G527" i="7"/>
  <c r="H527" i="7"/>
  <c r="F527" i="7" a="1"/>
  <c r="F527" i="7"/>
  <c r="E526" i="7" a="1"/>
  <c r="E526" i="7"/>
  <c r="I526" i="7"/>
  <c r="G526" i="7" a="1"/>
  <c r="G526" i="7"/>
  <c r="H526" i="7"/>
  <c r="F526" i="7" a="1"/>
  <c r="F526" i="7"/>
  <c r="E525" i="7" a="1"/>
  <c r="E525" i="7"/>
  <c r="I525" i="7"/>
  <c r="G525" i="7" a="1"/>
  <c r="G525" i="7"/>
  <c r="H525" i="7"/>
  <c r="F525" i="7" a="1"/>
  <c r="F525" i="7"/>
  <c r="E524" i="7" a="1"/>
  <c r="E524" i="7"/>
  <c r="I524" i="7"/>
  <c r="G524" i="7" a="1"/>
  <c r="G524" i="7"/>
  <c r="H524" i="7"/>
  <c r="F524" i="7" a="1"/>
  <c r="F524" i="7"/>
  <c r="E523" i="7" a="1"/>
  <c r="E523" i="7"/>
  <c r="I523" i="7"/>
  <c r="G523" i="7" a="1"/>
  <c r="G523" i="7"/>
  <c r="H523" i="7"/>
  <c r="F523" i="7" a="1"/>
  <c r="F523" i="7"/>
  <c r="E522" i="7" a="1"/>
  <c r="E522" i="7"/>
  <c r="I522" i="7"/>
  <c r="G522" i="7" a="1"/>
  <c r="G522" i="7"/>
  <c r="H522" i="7"/>
  <c r="F522" i="7" a="1"/>
  <c r="F522" i="7"/>
  <c r="E521" i="7" a="1"/>
  <c r="E521" i="7"/>
  <c r="I521" i="7"/>
  <c r="G521" i="7" a="1"/>
  <c r="G521" i="7"/>
  <c r="H521" i="7"/>
  <c r="F521" i="7" a="1"/>
  <c r="F521" i="7"/>
  <c r="E520" i="7" a="1"/>
  <c r="E520" i="7"/>
  <c r="I520" i="7"/>
  <c r="G520" i="7" a="1"/>
  <c r="G520" i="7"/>
  <c r="H520" i="7"/>
  <c r="F520" i="7" a="1"/>
  <c r="F520" i="7"/>
  <c r="E519" i="7" a="1"/>
  <c r="E519" i="7"/>
  <c r="I519" i="7"/>
  <c r="G519" i="7" a="1"/>
  <c r="G519" i="7"/>
  <c r="H519" i="7"/>
  <c r="F519" i="7" a="1"/>
  <c r="F519" i="7"/>
  <c r="E518" i="7" a="1"/>
  <c r="E518" i="7"/>
  <c r="I518" i="7"/>
  <c r="G518" i="7" a="1"/>
  <c r="G518" i="7"/>
  <c r="H518" i="7"/>
  <c r="F518" i="7" a="1"/>
  <c r="F518" i="7"/>
  <c r="E517" i="7" a="1"/>
  <c r="E517" i="7"/>
  <c r="I517" i="7"/>
  <c r="G517" i="7" a="1"/>
  <c r="G517" i="7"/>
  <c r="H517" i="7"/>
  <c r="F517" i="7" a="1"/>
  <c r="F517" i="7"/>
  <c r="E516" i="7" a="1"/>
  <c r="E516" i="7"/>
  <c r="I516" i="7"/>
  <c r="G516" i="7" a="1"/>
  <c r="G516" i="7"/>
  <c r="H516" i="7"/>
  <c r="F516" i="7" a="1"/>
  <c r="F516" i="7"/>
  <c r="E515" i="7" a="1"/>
  <c r="E515" i="7"/>
  <c r="I515" i="7"/>
  <c r="G515" i="7" a="1"/>
  <c r="G515" i="7"/>
  <c r="H515" i="7"/>
  <c r="F515" i="7" a="1"/>
  <c r="F515" i="7"/>
  <c r="E514" i="7" a="1"/>
  <c r="E514" i="7"/>
  <c r="I514" i="7"/>
  <c r="G514" i="7" a="1"/>
  <c r="G514" i="7"/>
  <c r="H514" i="7"/>
  <c r="F514" i="7" a="1"/>
  <c r="F514" i="7"/>
  <c r="E513" i="7" a="1"/>
  <c r="E513" i="7"/>
  <c r="I513" i="7"/>
  <c r="G513" i="7" a="1"/>
  <c r="G513" i="7"/>
  <c r="H513" i="7"/>
  <c r="F513" i="7" a="1"/>
  <c r="F513" i="7"/>
  <c r="E512" i="7" a="1"/>
  <c r="E512" i="7"/>
  <c r="I512" i="7"/>
  <c r="G512" i="7" a="1"/>
  <c r="G512" i="7"/>
  <c r="H512" i="7"/>
  <c r="F512" i="7" a="1"/>
  <c r="F512" i="7"/>
  <c r="E511" i="7" a="1"/>
  <c r="E511" i="7"/>
  <c r="I511" i="7"/>
  <c r="G511" i="7" a="1"/>
  <c r="G511" i="7"/>
  <c r="H511" i="7"/>
  <c r="F511" i="7" a="1"/>
  <c r="F511" i="7"/>
  <c r="E510" i="7" a="1"/>
  <c r="E510" i="7"/>
  <c r="I510" i="7"/>
  <c r="G510" i="7" a="1"/>
  <c r="G510" i="7"/>
  <c r="H510" i="7"/>
  <c r="F510" i="7" a="1"/>
  <c r="F510" i="7"/>
  <c r="E509" i="7" a="1"/>
  <c r="E509" i="7"/>
  <c r="I509" i="7"/>
  <c r="G509" i="7" a="1"/>
  <c r="G509" i="7"/>
  <c r="H509" i="7"/>
  <c r="F509" i="7" a="1"/>
  <c r="F509" i="7"/>
  <c r="E508" i="7" a="1"/>
  <c r="E508" i="7"/>
  <c r="I508" i="7"/>
  <c r="G508" i="7" a="1"/>
  <c r="G508" i="7"/>
  <c r="H508" i="7"/>
  <c r="F508" i="7" a="1"/>
  <c r="F508" i="7"/>
  <c r="E507" i="7" a="1"/>
  <c r="E507" i="7"/>
  <c r="I507" i="7"/>
  <c r="G507" i="7" a="1"/>
  <c r="G507" i="7"/>
  <c r="H507" i="7"/>
  <c r="F507" i="7" a="1"/>
  <c r="F507" i="7"/>
  <c r="E506" i="7" a="1"/>
  <c r="E506" i="7"/>
  <c r="I506" i="7"/>
  <c r="G506" i="7" a="1"/>
  <c r="G506" i="7"/>
  <c r="H506" i="7"/>
  <c r="F506" i="7" a="1"/>
  <c r="F506" i="7"/>
  <c r="E505" i="7" a="1"/>
  <c r="E505" i="7"/>
  <c r="I505" i="7"/>
  <c r="G505" i="7" a="1"/>
  <c r="G505" i="7"/>
  <c r="H505" i="7"/>
  <c r="F505" i="7" a="1"/>
  <c r="F505" i="7"/>
  <c r="E504" i="7" a="1"/>
  <c r="E504" i="7"/>
  <c r="I504" i="7"/>
  <c r="G504" i="7" a="1"/>
  <c r="G504" i="7"/>
  <c r="H504" i="7"/>
  <c r="F504" i="7" a="1"/>
  <c r="F504" i="7"/>
  <c r="E503" i="7" a="1"/>
  <c r="E503" i="7"/>
  <c r="I503" i="7"/>
  <c r="G503" i="7" a="1"/>
  <c r="G503" i="7"/>
  <c r="H503" i="7"/>
  <c r="F503" i="7" a="1"/>
  <c r="F503" i="7"/>
  <c r="E502" i="7" a="1"/>
  <c r="E502" i="7"/>
  <c r="I502" i="7"/>
  <c r="G502" i="7" a="1"/>
  <c r="G502" i="7"/>
  <c r="H502" i="7"/>
  <c r="F502" i="7" a="1"/>
  <c r="F502" i="7"/>
  <c r="E501" i="7" a="1"/>
  <c r="E501" i="7"/>
  <c r="I501" i="7"/>
  <c r="G501" i="7" a="1"/>
  <c r="G501" i="7"/>
  <c r="H501" i="7"/>
  <c r="F501" i="7" a="1"/>
  <c r="F501" i="7"/>
  <c r="E500" i="7" a="1"/>
  <c r="E500" i="7"/>
  <c r="I500" i="7"/>
  <c r="G500" i="7" a="1"/>
  <c r="G500" i="7"/>
  <c r="H500" i="7"/>
  <c r="F500" i="7" a="1"/>
  <c r="F500" i="7"/>
  <c r="F499" i="7" a="1"/>
  <c r="F499" i="7"/>
  <c r="E18" i="7" a="1"/>
  <c r="E18" i="7"/>
  <c r="I18" i="7"/>
  <c r="F36" i="7" a="1"/>
  <c r="F36" i="7"/>
  <c r="F35" i="7" a="1"/>
  <c r="F35" i="7"/>
  <c r="F34" i="7" a="1"/>
  <c r="F34" i="7"/>
  <c r="F33" i="7" a="1"/>
  <c r="F33" i="7"/>
  <c r="F32" i="7" a="1"/>
  <c r="F32" i="7"/>
  <c r="F31" i="7" a="1"/>
  <c r="F31" i="7"/>
  <c r="F30" i="7" a="1"/>
  <c r="F30" i="7"/>
  <c r="F29" i="7" a="1"/>
  <c r="F29" i="7"/>
  <c r="F28" i="7" a="1"/>
  <c r="F28" i="7"/>
  <c r="F27" i="7" a="1"/>
  <c r="F27" i="7"/>
  <c r="F26" i="7" a="1"/>
  <c r="F26" i="7"/>
  <c r="F25" i="7" a="1"/>
  <c r="F25" i="7"/>
  <c r="F24" i="7" a="1"/>
  <c r="F24" i="7"/>
  <c r="F23" i="7" a="1"/>
  <c r="F23" i="7"/>
  <c r="O20" i="5" a="1"/>
  <c r="O20" i="5"/>
  <c r="M20" i="5" a="1"/>
  <c r="M20" i="5"/>
  <c r="F11" i="7" a="1"/>
  <c r="F11" i="7"/>
  <c r="N21" i="5" a="1"/>
  <c r="N21" i="5"/>
  <c r="G12" i="7" a="1"/>
  <c r="G12" i="7"/>
  <c r="H12" i="7"/>
  <c r="G11" i="7" a="1"/>
  <c r="G11" i="7"/>
  <c r="H11" i="7"/>
  <c r="G36" i="7" a="1"/>
  <c r="G36" i="7"/>
  <c r="H36" i="7"/>
  <c r="G35" i="7" a="1"/>
  <c r="G35" i="7"/>
  <c r="H35" i="7"/>
  <c r="G34" i="7" a="1"/>
  <c r="G34" i="7"/>
  <c r="H34" i="7"/>
  <c r="G33" i="7" a="1"/>
  <c r="G33" i="7"/>
  <c r="H33" i="7"/>
  <c r="G32" i="7" a="1"/>
  <c r="G32" i="7"/>
  <c r="H32" i="7"/>
  <c r="G31" i="7" a="1"/>
  <c r="G31" i="7"/>
  <c r="H31" i="7"/>
  <c r="G30" i="7" a="1"/>
  <c r="G30" i="7"/>
  <c r="H30" i="7"/>
  <c r="G29" i="7" a="1"/>
  <c r="G29" i="7"/>
  <c r="H29" i="7"/>
  <c r="G28" i="7" a="1"/>
  <c r="G28" i="7"/>
  <c r="H28" i="7"/>
  <c r="G27" i="7" a="1"/>
  <c r="G27" i="7"/>
  <c r="H27" i="7"/>
  <c r="G26" i="7" a="1"/>
  <c r="G26" i="7"/>
  <c r="H26" i="7"/>
  <c r="G25" i="7" a="1"/>
  <c r="G25" i="7"/>
  <c r="H25" i="7"/>
  <c r="G24" i="7" a="1"/>
  <c r="G24" i="7"/>
  <c r="H24" i="7"/>
  <c r="G23" i="7" a="1"/>
  <c r="G23" i="7"/>
  <c r="H23" i="7"/>
  <c r="G22" i="7" a="1"/>
  <c r="G22" i="7"/>
  <c r="H22" i="7"/>
  <c r="G21" i="7" a="1"/>
  <c r="G21" i="7"/>
  <c r="H21" i="7"/>
  <c r="G20" i="7" a="1"/>
  <c r="G20" i="7"/>
  <c r="H20" i="7"/>
  <c r="G19" i="7" a="1"/>
  <c r="G19" i="7"/>
  <c r="H19" i="7"/>
  <c r="G18" i="7" a="1"/>
  <c r="G18" i="7"/>
  <c r="H18" i="7"/>
  <c r="G17" i="7" a="1"/>
  <c r="G17" i="7"/>
  <c r="H17" i="7"/>
  <c r="N25" i="5" a="1"/>
  <c r="N25" i="5"/>
  <c r="G16" i="7" a="1"/>
  <c r="G16" i="7"/>
  <c r="H16" i="7"/>
  <c r="N23" i="5" a="1"/>
  <c r="N23" i="5"/>
  <c r="G14" i="7" a="1"/>
  <c r="G14" i="7"/>
  <c r="H14" i="7"/>
  <c r="N22" i="5" a="1"/>
  <c r="N22" i="5"/>
  <c r="G13" i="7" a="1"/>
  <c r="G13" i="7"/>
  <c r="H13" i="7"/>
  <c r="E36" i="7" a="1"/>
  <c r="E36" i="7"/>
  <c r="I36" i="7"/>
  <c r="E35" i="7" a="1"/>
  <c r="E35" i="7"/>
  <c r="I35" i="7"/>
  <c r="E34" i="7" a="1"/>
  <c r="E34" i="7"/>
  <c r="I34" i="7"/>
  <c r="E20" i="7" a="1"/>
  <c r="E20" i="7"/>
  <c r="I20" i="7"/>
  <c r="E19" i="7" a="1"/>
  <c r="E19" i="7"/>
  <c r="I19" i="7"/>
  <c r="K21" i="5" a="1"/>
  <c r="K21" i="5"/>
  <c r="E12" i="7" a="1"/>
  <c r="E12" i="7"/>
  <c r="I12" i="7"/>
  <c r="E11" i="7" a="1"/>
  <c r="E11" i="7"/>
  <c r="I11" i="7"/>
  <c r="E17" i="7" a="1"/>
  <c r="E17" i="7"/>
  <c r="I17" i="7"/>
  <c r="K25" i="5" a="1"/>
  <c r="K25" i="5"/>
  <c r="E16" i="7" a="1"/>
  <c r="E16" i="7"/>
  <c r="I16" i="7"/>
  <c r="K23" i="5" a="1"/>
  <c r="K23" i="5"/>
  <c r="E14" i="7" a="1"/>
  <c r="E14" i="7"/>
  <c r="I14" i="7"/>
  <c r="K22" i="5" a="1"/>
  <c r="K22" i="5"/>
  <c r="E13" i="7" a="1"/>
  <c r="E13" i="7"/>
  <c r="I13" i="7"/>
  <c r="O22" i="5" a="1"/>
  <c r="O22" i="5"/>
  <c r="M22" i="5" a="1"/>
  <c r="M22" i="5"/>
  <c r="F13" i="7" a="1"/>
  <c r="F13" i="7"/>
  <c r="O25" i="5" a="1"/>
  <c r="O25" i="5"/>
  <c r="M25" i="5" a="1"/>
  <c r="M25" i="5"/>
  <c r="F16" i="7" a="1"/>
  <c r="F16" i="7"/>
  <c r="F17" i="7" a="1"/>
  <c r="F17" i="7"/>
  <c r="F18" i="7" a="1"/>
  <c r="F18" i="7"/>
  <c r="F19" i="7" a="1"/>
  <c r="F19" i="7"/>
  <c r="F20" i="7" a="1"/>
  <c r="F20" i="7"/>
  <c r="F21" i="7" a="1"/>
  <c r="F21" i="7"/>
  <c r="F22" i="7" a="1"/>
  <c r="F22" i="7"/>
  <c r="E499" i="7" a="1"/>
  <c r="E499" i="7"/>
  <c r="I499" i="7"/>
  <c r="G499" i="7" a="1"/>
  <c r="G499" i="7"/>
  <c r="H499" i="7"/>
  <c r="E498" i="7" a="1"/>
  <c r="E498" i="7"/>
  <c r="I498" i="7"/>
  <c r="G498" i="7" a="1"/>
  <c r="G498" i="7"/>
  <c r="H498" i="7"/>
  <c r="F498" i="7" a="1"/>
  <c r="F498" i="7"/>
  <c r="E497" i="7" a="1"/>
  <c r="E497" i="7"/>
  <c r="I497" i="7"/>
  <c r="G497" i="7" a="1"/>
  <c r="G497" i="7"/>
  <c r="H497" i="7"/>
  <c r="F497" i="7" a="1"/>
  <c r="F497" i="7"/>
  <c r="E496" i="7" a="1"/>
  <c r="E496" i="7"/>
  <c r="I496" i="7"/>
  <c r="G496" i="7" a="1"/>
  <c r="G496" i="7"/>
  <c r="H496" i="7"/>
  <c r="F496" i="7" a="1"/>
  <c r="F496" i="7"/>
  <c r="E495" i="7" a="1"/>
  <c r="E495" i="7"/>
  <c r="I495" i="7"/>
  <c r="G495" i="7" a="1"/>
  <c r="G495" i="7"/>
  <c r="H495" i="7"/>
  <c r="F495" i="7" a="1"/>
  <c r="F495" i="7"/>
  <c r="E494" i="7" a="1"/>
  <c r="E494" i="7"/>
  <c r="I494" i="7"/>
  <c r="G494" i="7" a="1"/>
  <c r="G494" i="7"/>
  <c r="H494" i="7"/>
  <c r="F494" i="7" a="1"/>
  <c r="F494" i="7"/>
  <c r="F493" i="7" a="1"/>
  <c r="F493" i="7"/>
  <c r="E56" i="7" a="1"/>
  <c r="E56" i="7"/>
  <c r="I56" i="7"/>
  <c r="G56" i="7" a="1"/>
  <c r="G56" i="7"/>
  <c r="H56" i="7"/>
  <c r="E55" i="7" a="1"/>
  <c r="E55" i="7"/>
  <c r="I55" i="7"/>
  <c r="G55" i="7" a="1"/>
  <c r="G55" i="7"/>
  <c r="H55" i="7"/>
  <c r="F55" i="7" a="1"/>
  <c r="F55" i="7"/>
  <c r="E54" i="7" a="1"/>
  <c r="E54" i="7"/>
  <c r="I54" i="7"/>
  <c r="G54" i="7" a="1"/>
  <c r="G54" i="7"/>
  <c r="H54" i="7"/>
  <c r="F54" i="7" a="1"/>
  <c r="F54" i="7"/>
  <c r="E53" i="7" a="1"/>
  <c r="E53" i="7"/>
  <c r="I53" i="7"/>
  <c r="G53" i="7" a="1"/>
  <c r="G53" i="7"/>
  <c r="H53" i="7"/>
  <c r="F53" i="7" a="1"/>
  <c r="F53" i="7"/>
  <c r="E52" i="7" a="1"/>
  <c r="E52" i="7"/>
  <c r="I52" i="7"/>
  <c r="G52" i="7" a="1"/>
  <c r="G52" i="7"/>
  <c r="H52" i="7"/>
  <c r="F52" i="7" a="1"/>
  <c r="F52" i="7"/>
  <c r="E51" i="7" a="1"/>
  <c r="E51" i="7"/>
  <c r="I51" i="7"/>
  <c r="G51" i="7" a="1"/>
  <c r="G51" i="7"/>
  <c r="H51" i="7"/>
  <c r="F51" i="7" a="1"/>
  <c r="F51" i="7"/>
  <c r="E50" i="7" a="1"/>
  <c r="E50" i="7"/>
  <c r="I50" i="7"/>
  <c r="G50" i="7" a="1"/>
  <c r="G50" i="7"/>
  <c r="H50" i="7"/>
  <c r="F50" i="7" a="1"/>
  <c r="F50" i="7"/>
  <c r="E49" i="7" a="1"/>
  <c r="E49" i="7"/>
  <c r="I49" i="7"/>
  <c r="G49" i="7" a="1"/>
  <c r="G49" i="7"/>
  <c r="H49" i="7"/>
  <c r="F49" i="7" a="1"/>
  <c r="F49" i="7"/>
  <c r="E48" i="7" a="1"/>
  <c r="E48" i="7"/>
  <c r="I48" i="7"/>
  <c r="G48" i="7" a="1"/>
  <c r="G48" i="7"/>
  <c r="H48" i="7"/>
  <c r="F48" i="7" a="1"/>
  <c r="F48" i="7"/>
  <c r="E47" i="7" a="1"/>
  <c r="E47" i="7"/>
  <c r="I47" i="7"/>
  <c r="G47" i="7" a="1"/>
  <c r="G47" i="7"/>
  <c r="H47" i="7"/>
  <c r="F47" i="7" a="1"/>
  <c r="F47" i="7"/>
  <c r="E46" i="7" a="1"/>
  <c r="E46" i="7"/>
  <c r="I46" i="7"/>
  <c r="G46" i="7" a="1"/>
  <c r="G46" i="7"/>
  <c r="H46" i="7"/>
  <c r="F46" i="7" a="1"/>
  <c r="F46" i="7"/>
  <c r="E45" i="7" a="1"/>
  <c r="E45" i="7"/>
  <c r="I45" i="7"/>
  <c r="G45" i="7" a="1"/>
  <c r="G45" i="7"/>
  <c r="H45" i="7"/>
  <c r="F45" i="7" a="1"/>
  <c r="F45" i="7"/>
  <c r="E44" i="7" a="1"/>
  <c r="E44" i="7"/>
  <c r="I44" i="7"/>
  <c r="G44" i="7" a="1"/>
  <c r="G44" i="7"/>
  <c r="H44" i="7"/>
  <c r="F44" i="7" a="1"/>
  <c r="F44" i="7"/>
  <c r="E43" i="7" a="1"/>
  <c r="E43" i="7"/>
  <c r="I43" i="7"/>
  <c r="G43" i="7" a="1"/>
  <c r="G43" i="7"/>
  <c r="H43" i="7"/>
  <c r="F43" i="7" a="1"/>
  <c r="F43" i="7"/>
  <c r="E42" i="7" a="1"/>
  <c r="E42" i="7"/>
  <c r="I42" i="7"/>
  <c r="G42" i="7" a="1"/>
  <c r="G42" i="7"/>
  <c r="H42" i="7"/>
  <c r="F42" i="7" a="1"/>
  <c r="F42" i="7"/>
  <c r="E41" i="7" a="1"/>
  <c r="E41" i="7"/>
  <c r="I41" i="7"/>
  <c r="G41" i="7" a="1"/>
  <c r="G41" i="7"/>
  <c r="H41" i="7"/>
  <c r="F41" i="7" a="1"/>
  <c r="F41" i="7"/>
  <c r="E40" i="7" a="1"/>
  <c r="E40" i="7"/>
  <c r="I40" i="7"/>
  <c r="G40" i="7" a="1"/>
  <c r="G40" i="7"/>
  <c r="H40" i="7"/>
  <c r="F40" i="7" a="1"/>
  <c r="F40" i="7"/>
  <c r="E39" i="7" a="1"/>
  <c r="E39" i="7"/>
  <c r="I39" i="7"/>
  <c r="G39" i="7" a="1"/>
  <c r="G39" i="7"/>
  <c r="H39" i="7"/>
  <c r="F39" i="7" a="1"/>
  <c r="F39" i="7"/>
  <c r="E38" i="7" a="1"/>
  <c r="E38" i="7"/>
  <c r="I38" i="7"/>
  <c r="G38" i="7" a="1"/>
  <c r="G38" i="7"/>
  <c r="H38" i="7"/>
  <c r="F38" i="7" a="1"/>
  <c r="F38" i="7"/>
  <c r="E37" i="7" a="1"/>
  <c r="E37" i="7"/>
  <c r="I37" i="7"/>
  <c r="G37" i="7" a="1"/>
  <c r="G37" i="7"/>
  <c r="H37" i="7"/>
  <c r="F37" i="7" a="1"/>
  <c r="F37" i="7"/>
  <c r="E9" i="7" a="1"/>
  <c r="E9" i="7"/>
  <c r="I9" i="7"/>
  <c r="E10" i="7" a="1"/>
  <c r="E10" i="7"/>
  <c r="I10" i="7"/>
  <c r="G10" i="7" a="1"/>
  <c r="G10" i="7"/>
  <c r="H10" i="7"/>
  <c r="G9" i="7" a="1"/>
  <c r="G9" i="7"/>
  <c r="H9" i="7"/>
  <c r="F9" i="7" a="1"/>
  <c r="F9" i="7"/>
  <c r="F10" i="7" a="1"/>
  <c r="F10" i="7"/>
  <c r="F8" i="7" a="1"/>
  <c r="F8" i="7"/>
  <c r="F7" i="7" a="1"/>
  <c r="F7" i="7"/>
  <c r="E8" i="7" a="1"/>
  <c r="E8" i="7"/>
  <c r="I8" i="7"/>
  <c r="G8" i="7" a="1"/>
  <c r="G8" i="7"/>
  <c r="H8" i="7"/>
  <c r="G7" i="7" a="1"/>
  <c r="G7" i="7"/>
  <c r="H7" i="7"/>
  <c r="E21" i="7" a="1"/>
  <c r="E21" i="7"/>
  <c r="I21" i="7"/>
  <c r="N5" i="5" a="1"/>
  <c r="N5" i="5"/>
  <c r="N7" i="5" a="1"/>
  <c r="N7" i="5"/>
  <c r="AA35" i="5" a="1"/>
  <c r="AA35" i="5"/>
  <c r="AA36" i="5" a="1"/>
  <c r="AA36" i="5"/>
  <c r="AA37" i="5" a="1"/>
  <c r="AA37" i="5"/>
  <c r="AA38" i="5" a="1"/>
  <c r="AA38" i="5"/>
  <c r="AA39" i="5" a="1"/>
  <c r="AA39" i="5"/>
  <c r="AA40" i="5" a="1"/>
  <c r="AA40" i="5"/>
  <c r="AA41" i="5" a="1"/>
  <c r="AA41" i="5"/>
  <c r="AA42" i="5" a="1"/>
  <c r="AA42" i="5"/>
  <c r="AA43" i="5" a="1"/>
  <c r="AA43" i="5"/>
  <c r="AA44" i="5" a="1"/>
  <c r="AA44" i="5"/>
  <c r="AA45" i="5" a="1"/>
  <c r="AA45" i="5"/>
  <c r="AA46" i="5" a="1"/>
  <c r="AA46" i="5"/>
  <c r="AA47" i="5" a="1"/>
  <c r="AA47" i="5"/>
  <c r="AA48" i="5" a="1"/>
  <c r="AA48" i="5"/>
  <c r="AA49" i="5" a="1"/>
  <c r="AA49" i="5"/>
  <c r="AA50" i="5" a="1"/>
  <c r="AA50" i="5"/>
  <c r="AA51" i="5" a="1"/>
  <c r="AA51" i="5"/>
  <c r="AA52" i="5" a="1"/>
  <c r="AA52" i="5"/>
  <c r="AA53" i="5" a="1"/>
  <c r="AA53" i="5"/>
  <c r="AA54" i="5" a="1"/>
  <c r="AA54" i="5"/>
  <c r="AA55" i="5" a="1"/>
  <c r="AA55" i="5"/>
  <c r="AA56" i="5" a="1"/>
  <c r="AA56" i="5"/>
  <c r="AA57" i="5" a="1"/>
  <c r="AA57" i="5"/>
  <c r="AA58" i="5" a="1"/>
  <c r="AA58" i="5"/>
  <c r="AA59" i="5" a="1"/>
  <c r="AA59" i="5"/>
  <c r="AA60" i="5" a="1"/>
  <c r="AA60" i="5"/>
  <c r="AA61" i="5" a="1"/>
  <c r="AA61" i="5"/>
  <c r="AA62" i="5" a="1"/>
  <c r="AA62" i="5"/>
  <c r="AA63" i="5" a="1"/>
  <c r="AA63" i="5"/>
  <c r="AA64" i="5" a="1"/>
  <c r="AA64" i="5"/>
  <c r="AA65" i="5" a="1"/>
  <c r="AA65" i="5"/>
  <c r="AA66" i="5" a="1"/>
  <c r="AA66" i="5"/>
  <c r="AA67" i="5" a="1"/>
  <c r="AA67" i="5"/>
  <c r="AA68" i="5" a="1"/>
  <c r="AA68" i="5"/>
  <c r="AA69" i="5" a="1"/>
  <c r="AA69" i="5"/>
  <c r="AA70" i="5" a="1"/>
  <c r="AA70" i="5"/>
  <c r="AA71" i="5" a="1"/>
  <c r="AA71" i="5"/>
  <c r="AA72" i="5" a="1"/>
  <c r="AA72" i="5"/>
  <c r="AA73" i="5" a="1"/>
  <c r="AA73" i="5"/>
  <c r="AA74" i="5" a="1"/>
  <c r="AA74" i="5"/>
  <c r="AA75" i="5" a="1"/>
  <c r="AA75" i="5"/>
  <c r="AA76" i="5" a="1"/>
  <c r="AA76" i="5"/>
  <c r="AA77" i="5" a="1"/>
  <c r="AA77" i="5"/>
  <c r="AA78" i="5" a="1"/>
  <c r="AA78" i="5"/>
  <c r="AA79" i="5" a="1"/>
  <c r="AA79" i="5"/>
  <c r="AA80" i="5" a="1"/>
  <c r="AA80" i="5"/>
  <c r="AA81" i="5" a="1"/>
  <c r="AA81" i="5"/>
  <c r="AA82" i="5" a="1"/>
  <c r="AA82" i="5"/>
  <c r="AA83" i="5" a="1"/>
  <c r="AA83" i="5"/>
  <c r="AA84" i="5" a="1"/>
  <c r="AA84" i="5"/>
  <c r="AA85" i="5" a="1"/>
  <c r="AA85" i="5"/>
  <c r="AA86" i="5" a="1"/>
  <c r="AA86" i="5"/>
  <c r="AA87" i="5" a="1"/>
  <c r="AA87" i="5"/>
  <c r="AA88" i="5" a="1"/>
  <c r="AA88" i="5"/>
  <c r="AA89" i="5" a="1"/>
  <c r="AA89" i="5"/>
  <c r="AA90" i="5" a="1"/>
  <c r="AA90" i="5"/>
  <c r="AA91" i="5" a="1"/>
  <c r="AA91" i="5"/>
  <c r="AA92" i="5" a="1"/>
  <c r="AA92" i="5"/>
  <c r="AA93" i="5" a="1"/>
  <c r="AA93" i="5"/>
  <c r="AA94" i="5" a="1"/>
  <c r="AA94" i="5"/>
  <c r="AA95" i="5" a="1"/>
  <c r="AA95" i="5"/>
  <c r="AA96" i="5" a="1"/>
  <c r="AA96" i="5"/>
  <c r="AA97" i="5" a="1"/>
  <c r="AA97" i="5"/>
  <c r="AA98" i="5" a="1"/>
  <c r="AA98" i="5"/>
  <c r="AA99" i="5" a="1"/>
  <c r="AA99" i="5"/>
  <c r="AA100" i="5" a="1"/>
  <c r="AA100" i="5"/>
  <c r="AA101" i="5" a="1"/>
  <c r="AA101" i="5"/>
  <c r="AA102" i="5" a="1"/>
  <c r="AA102" i="5"/>
  <c r="AA103" i="5" a="1"/>
  <c r="AA103" i="5"/>
  <c r="AA104" i="5" a="1"/>
  <c r="AA104" i="5"/>
  <c r="AA105" i="5" a="1"/>
  <c r="AA105" i="5"/>
  <c r="AA106" i="5" a="1"/>
  <c r="AA106" i="5"/>
  <c r="AA107" i="5" a="1"/>
  <c r="AA107" i="5"/>
  <c r="AA108" i="5" a="1"/>
  <c r="AA108" i="5"/>
  <c r="AA109" i="5" a="1"/>
  <c r="AA109" i="5"/>
  <c r="AA110" i="5" a="1"/>
  <c r="AA110" i="5"/>
  <c r="AA111" i="5" a="1"/>
  <c r="AA111" i="5"/>
  <c r="AA112" i="5" a="1"/>
  <c r="AA112" i="5"/>
  <c r="AA113" i="5" a="1"/>
  <c r="AA113" i="5"/>
  <c r="AA114" i="5" a="1"/>
  <c r="AA114" i="5"/>
  <c r="AA115" i="5" a="1"/>
  <c r="AA115" i="5"/>
  <c r="AA116" i="5" a="1"/>
  <c r="AA116" i="5"/>
  <c r="AA117" i="5" a="1"/>
  <c r="AA117" i="5"/>
  <c r="AA118" i="5" a="1"/>
  <c r="AA118" i="5"/>
  <c r="AA119" i="5" a="1"/>
  <c r="AA119" i="5"/>
  <c r="AA120" i="5" a="1"/>
  <c r="AA120" i="5"/>
  <c r="AA121" i="5" a="1"/>
  <c r="AA121" i="5"/>
  <c r="AA122" i="5" a="1"/>
  <c r="AA122" i="5"/>
  <c r="AA123" i="5" a="1"/>
  <c r="AA123" i="5"/>
  <c r="AA124" i="5" a="1"/>
  <c r="AA124" i="5"/>
  <c r="AA125" i="5" a="1"/>
  <c r="AA125" i="5"/>
  <c r="AC35" i="5" a="1"/>
  <c r="AC35" i="5"/>
  <c r="AC36" i="5" a="1"/>
  <c r="AC36" i="5"/>
  <c r="AC37" i="5" a="1"/>
  <c r="AC37" i="5"/>
  <c r="AC38" i="5" a="1"/>
  <c r="AC38" i="5"/>
  <c r="AC39" i="5" a="1"/>
  <c r="AC39" i="5"/>
  <c r="AC40" i="5" a="1"/>
  <c r="AC40" i="5"/>
  <c r="AC41" i="5" a="1"/>
  <c r="AC41" i="5"/>
  <c r="AC42" i="5" a="1"/>
  <c r="AC42" i="5"/>
  <c r="AC43" i="5" a="1"/>
  <c r="AC43" i="5"/>
  <c r="AC44" i="5" a="1"/>
  <c r="AC44" i="5"/>
  <c r="AC45" i="5" a="1"/>
  <c r="AC45" i="5"/>
  <c r="AC46" i="5" a="1"/>
  <c r="AC46" i="5"/>
  <c r="AC47" i="5" a="1"/>
  <c r="AC47" i="5"/>
  <c r="AC48" i="5" a="1"/>
  <c r="AC48" i="5"/>
  <c r="AC49" i="5" a="1"/>
  <c r="AC49" i="5"/>
  <c r="AC50" i="5" a="1"/>
  <c r="AC50" i="5"/>
  <c r="AC51" i="5" a="1"/>
  <c r="AC51" i="5"/>
  <c r="AC52" i="5" a="1"/>
  <c r="AC52" i="5"/>
  <c r="AC53" i="5" a="1"/>
  <c r="AC53" i="5"/>
  <c r="AC54" i="5" a="1"/>
  <c r="AC54" i="5"/>
  <c r="AC55" i="5" a="1"/>
  <c r="AC55" i="5"/>
  <c r="AC56" i="5" a="1"/>
  <c r="AC56" i="5"/>
  <c r="AC57" i="5" a="1"/>
  <c r="AC57" i="5"/>
  <c r="AC58" i="5" a="1"/>
  <c r="AC58" i="5"/>
  <c r="AC59" i="5" a="1"/>
  <c r="AC59" i="5"/>
  <c r="AC60" i="5" a="1"/>
  <c r="AC60" i="5"/>
  <c r="AC61" i="5" a="1"/>
  <c r="AC61" i="5"/>
  <c r="AC62" i="5" a="1"/>
  <c r="AC62" i="5"/>
  <c r="AC63" i="5" a="1"/>
  <c r="AC63" i="5"/>
  <c r="AC64" i="5" a="1"/>
  <c r="AC64" i="5"/>
  <c r="AC65" i="5" a="1"/>
  <c r="AC65" i="5"/>
  <c r="AC66" i="5" a="1"/>
  <c r="AC66" i="5"/>
  <c r="AC67" i="5" a="1"/>
  <c r="AC67" i="5"/>
  <c r="AC68" i="5" a="1"/>
  <c r="AC68" i="5"/>
  <c r="AC69" i="5" a="1"/>
  <c r="AC69" i="5"/>
  <c r="AC70" i="5" a="1"/>
  <c r="AC70" i="5"/>
  <c r="AC71" i="5" a="1"/>
  <c r="AC71" i="5"/>
  <c r="AC72" i="5" a="1"/>
  <c r="AC72" i="5"/>
  <c r="AC73" i="5" a="1"/>
  <c r="AC73" i="5"/>
  <c r="AC74" i="5" a="1"/>
  <c r="AC74" i="5"/>
  <c r="AC75" i="5" a="1"/>
  <c r="AC75" i="5"/>
  <c r="AC76" i="5" a="1"/>
  <c r="AC76" i="5"/>
  <c r="AC77" i="5" a="1"/>
  <c r="AC77" i="5"/>
  <c r="AC78" i="5" a="1"/>
  <c r="AC78" i="5"/>
  <c r="AC79" i="5" a="1"/>
  <c r="AC79" i="5"/>
  <c r="AC80" i="5" a="1"/>
  <c r="AC80" i="5"/>
  <c r="AC81" i="5" a="1"/>
  <c r="AC81" i="5"/>
  <c r="AC82" i="5" a="1"/>
  <c r="AC82" i="5"/>
  <c r="AC83" i="5" a="1"/>
  <c r="AC83" i="5"/>
  <c r="AC84" i="5" a="1"/>
  <c r="AC84" i="5"/>
  <c r="AC85" i="5" a="1"/>
  <c r="AC85" i="5"/>
  <c r="AC86" i="5" a="1"/>
  <c r="AC86" i="5"/>
  <c r="AC87" i="5" a="1"/>
  <c r="AC87" i="5"/>
  <c r="AC88" i="5" a="1"/>
  <c r="AC88" i="5"/>
  <c r="AC89" i="5" a="1"/>
  <c r="AC89" i="5"/>
  <c r="AC90" i="5" a="1"/>
  <c r="AC90" i="5"/>
  <c r="AC91" i="5" a="1"/>
  <c r="AC91" i="5"/>
  <c r="AC92" i="5" a="1"/>
  <c r="AC92" i="5"/>
  <c r="AC93" i="5" a="1"/>
  <c r="AC93" i="5"/>
  <c r="AC94" i="5" a="1"/>
  <c r="AC94" i="5"/>
  <c r="AC95" i="5" a="1"/>
  <c r="AC95" i="5"/>
  <c r="AC96" i="5" a="1"/>
  <c r="AC96" i="5"/>
  <c r="AC97" i="5" a="1"/>
  <c r="AC97" i="5"/>
  <c r="AC98" i="5" a="1"/>
  <c r="AC98" i="5"/>
  <c r="AC99" i="5" a="1"/>
  <c r="AC99" i="5"/>
  <c r="AC100" i="5" a="1"/>
  <c r="AC100" i="5"/>
  <c r="AC101" i="5" a="1"/>
  <c r="AC101" i="5"/>
  <c r="AC102" i="5" a="1"/>
  <c r="AC102" i="5"/>
  <c r="AC103" i="5" a="1"/>
  <c r="AC103" i="5"/>
  <c r="AC104" i="5" a="1"/>
  <c r="AC104" i="5"/>
  <c r="AC105" i="5" a="1"/>
  <c r="AC105" i="5"/>
  <c r="AC106" i="5" a="1"/>
  <c r="AC106" i="5"/>
  <c r="AC107" i="5" a="1"/>
  <c r="AC107" i="5"/>
  <c r="AC108" i="5" a="1"/>
  <c r="AC108" i="5"/>
  <c r="AC109" i="5" a="1"/>
  <c r="AC109" i="5"/>
  <c r="AC110" i="5" a="1"/>
  <c r="AC110" i="5"/>
  <c r="AC111" i="5" a="1"/>
  <c r="AC111" i="5"/>
  <c r="AC112" i="5" a="1"/>
  <c r="AC112" i="5"/>
  <c r="AC113" i="5" a="1"/>
  <c r="AC113" i="5"/>
  <c r="AC114" i="5" a="1"/>
  <c r="AC114" i="5"/>
  <c r="AC115" i="5" a="1"/>
  <c r="AC115" i="5"/>
  <c r="AC116" i="5" a="1"/>
  <c r="AC116" i="5"/>
  <c r="AC117" i="5" a="1"/>
  <c r="AC117" i="5"/>
  <c r="AC118" i="5" a="1"/>
  <c r="AC118" i="5"/>
  <c r="AC119" i="5" a="1"/>
  <c r="AC119" i="5"/>
  <c r="AC120" i="5" a="1"/>
  <c r="AC120" i="5"/>
  <c r="AC121" i="5" a="1"/>
  <c r="AC121" i="5"/>
  <c r="AC122" i="5" a="1"/>
  <c r="AC122" i="5"/>
  <c r="AC123" i="5" a="1"/>
  <c r="AC123" i="5"/>
  <c r="AC124" i="5" a="1"/>
  <c r="AC124" i="5"/>
  <c r="AC125" i="5" a="1"/>
  <c r="AC125" i="5"/>
  <c r="AE35" i="5" a="1"/>
  <c r="AE35" i="5"/>
  <c r="AE36" i="5" a="1"/>
  <c r="AE36" i="5"/>
  <c r="AE37" i="5" a="1"/>
  <c r="AE37" i="5"/>
  <c r="AE38" i="5" a="1"/>
  <c r="AE38" i="5"/>
  <c r="AE39" i="5" a="1"/>
  <c r="AE39" i="5"/>
  <c r="AE40" i="5" a="1"/>
  <c r="AE40" i="5"/>
  <c r="AE41" i="5" a="1"/>
  <c r="AE41" i="5"/>
  <c r="AE42" i="5" a="1"/>
  <c r="AE42" i="5"/>
  <c r="AE43" i="5" a="1"/>
  <c r="AE43" i="5"/>
  <c r="AE44" i="5" a="1"/>
  <c r="AE44" i="5"/>
  <c r="AE45" i="5" a="1"/>
  <c r="AE45" i="5"/>
  <c r="AE46" i="5" a="1"/>
  <c r="AE46" i="5"/>
  <c r="AE47" i="5" a="1"/>
  <c r="AE47" i="5"/>
  <c r="AE48" i="5" a="1"/>
  <c r="AE48" i="5"/>
  <c r="AE49" i="5" a="1"/>
  <c r="AE49" i="5"/>
  <c r="AE50" i="5" a="1"/>
  <c r="AE50" i="5"/>
  <c r="AE51" i="5" a="1"/>
  <c r="AE51" i="5"/>
  <c r="AE52" i="5" a="1"/>
  <c r="AE52" i="5"/>
  <c r="AE53" i="5" a="1"/>
  <c r="AE53" i="5"/>
  <c r="AE54" i="5" a="1"/>
  <c r="AE54" i="5"/>
  <c r="AE55" i="5" a="1"/>
  <c r="AE55" i="5"/>
  <c r="AE56" i="5" a="1"/>
  <c r="AE56" i="5"/>
  <c r="AE57" i="5" a="1"/>
  <c r="AE57" i="5"/>
  <c r="AE58" i="5" a="1"/>
  <c r="AE58" i="5"/>
  <c r="AE59" i="5" a="1"/>
  <c r="AE59" i="5"/>
  <c r="AE60" i="5" a="1"/>
  <c r="AE60" i="5"/>
  <c r="AE61" i="5" a="1"/>
  <c r="AE61" i="5"/>
  <c r="AE62" i="5" a="1"/>
  <c r="AE62" i="5"/>
  <c r="AE63" i="5" a="1"/>
  <c r="AE63" i="5"/>
  <c r="AE64" i="5" a="1"/>
  <c r="AE64" i="5"/>
  <c r="AE65" i="5" a="1"/>
  <c r="AE65" i="5"/>
  <c r="AE66" i="5" a="1"/>
  <c r="AE66" i="5"/>
  <c r="AE67" i="5" a="1"/>
  <c r="AE67" i="5"/>
  <c r="AE68" i="5" a="1"/>
  <c r="AE68" i="5"/>
  <c r="AE69" i="5" a="1"/>
  <c r="AE69" i="5"/>
  <c r="AE70" i="5" a="1"/>
  <c r="AE70" i="5"/>
  <c r="AE71" i="5" a="1"/>
  <c r="AE71" i="5"/>
  <c r="AE72" i="5" a="1"/>
  <c r="AE72" i="5"/>
  <c r="AE73" i="5" a="1"/>
  <c r="AE73" i="5"/>
  <c r="AE74" i="5" a="1"/>
  <c r="AE74" i="5"/>
  <c r="AE75" i="5" a="1"/>
  <c r="AE75" i="5"/>
  <c r="AE76" i="5" a="1"/>
  <c r="AE76" i="5"/>
  <c r="AE77" i="5" a="1"/>
  <c r="AE77" i="5"/>
  <c r="AE78" i="5" a="1"/>
  <c r="AE78" i="5"/>
  <c r="AE79" i="5" a="1"/>
  <c r="AE79" i="5"/>
  <c r="AE80" i="5" a="1"/>
  <c r="AE80" i="5"/>
  <c r="AE81" i="5" a="1"/>
  <c r="AE81" i="5"/>
  <c r="AE82" i="5" a="1"/>
  <c r="AE82" i="5"/>
  <c r="AE83" i="5" a="1"/>
  <c r="AE83" i="5"/>
  <c r="AE84" i="5" a="1"/>
  <c r="AE84" i="5"/>
  <c r="AE85" i="5" a="1"/>
  <c r="AE85" i="5"/>
  <c r="AE86" i="5" a="1"/>
  <c r="AE86" i="5"/>
  <c r="AE87" i="5" a="1"/>
  <c r="AE87" i="5"/>
  <c r="AE88" i="5" a="1"/>
  <c r="AE88" i="5"/>
  <c r="AE89" i="5" a="1"/>
  <c r="AE89" i="5"/>
  <c r="AE90" i="5" a="1"/>
  <c r="AE90" i="5"/>
  <c r="AE91" i="5" a="1"/>
  <c r="AE91" i="5"/>
  <c r="AE92" i="5" a="1"/>
  <c r="AE92" i="5"/>
  <c r="AE93" i="5" a="1"/>
  <c r="AE93" i="5"/>
  <c r="AE94" i="5" a="1"/>
  <c r="AE94" i="5"/>
  <c r="AE95" i="5" a="1"/>
  <c r="AE95" i="5"/>
  <c r="AE96" i="5" a="1"/>
  <c r="AE96" i="5"/>
  <c r="AE97" i="5" a="1"/>
  <c r="AE97" i="5"/>
  <c r="AE98" i="5" a="1"/>
  <c r="AE98" i="5"/>
  <c r="AE99" i="5" a="1"/>
  <c r="AE99" i="5"/>
  <c r="AE100" i="5" a="1"/>
  <c r="AE100" i="5"/>
  <c r="AE101" i="5" a="1"/>
  <c r="AE101" i="5"/>
  <c r="AE102" i="5" a="1"/>
  <c r="AE102" i="5"/>
  <c r="AE103" i="5" a="1"/>
  <c r="AE103" i="5"/>
  <c r="AE104" i="5" a="1"/>
  <c r="AE104" i="5"/>
  <c r="AE105" i="5" a="1"/>
  <c r="AE105" i="5"/>
  <c r="AE106" i="5" a="1"/>
  <c r="AE106" i="5"/>
  <c r="AE107" i="5" a="1"/>
  <c r="AE107" i="5"/>
  <c r="AE108" i="5" a="1"/>
  <c r="AE108" i="5"/>
  <c r="AE109" i="5" a="1"/>
  <c r="AE109" i="5"/>
  <c r="AE110" i="5" a="1"/>
  <c r="AE110" i="5"/>
  <c r="AE111" i="5" a="1"/>
  <c r="AE111" i="5"/>
  <c r="AE112" i="5" a="1"/>
  <c r="AE112" i="5"/>
  <c r="AE113" i="5" a="1"/>
  <c r="AE113" i="5"/>
  <c r="AE114" i="5" a="1"/>
  <c r="AE114" i="5"/>
  <c r="AE115" i="5" a="1"/>
  <c r="AE115" i="5"/>
  <c r="AE116" i="5" a="1"/>
  <c r="AE116" i="5"/>
  <c r="AE117" i="5" a="1"/>
  <c r="AE117" i="5"/>
  <c r="AE118" i="5" a="1"/>
  <c r="AE118" i="5"/>
  <c r="AE119" i="5" a="1"/>
  <c r="AE119" i="5"/>
  <c r="AE120" i="5" a="1"/>
  <c r="AE120" i="5"/>
  <c r="AE121" i="5" a="1"/>
  <c r="AE121" i="5"/>
  <c r="AE122" i="5" a="1"/>
  <c r="AE122" i="5"/>
  <c r="AE123" i="5" a="1"/>
  <c r="AE123" i="5"/>
  <c r="AE124" i="5" a="1"/>
  <c r="AE124" i="5"/>
  <c r="AE125" i="5" a="1"/>
  <c r="AE125" i="5"/>
  <c r="AG35" i="5" a="1"/>
  <c r="AG35" i="5"/>
  <c r="AG36" i="5" a="1"/>
  <c r="AG36" i="5"/>
  <c r="AG37" i="5" a="1"/>
  <c r="AG37" i="5"/>
  <c r="AG38" i="5" a="1"/>
  <c r="AG38" i="5"/>
  <c r="AG39" i="5" a="1"/>
  <c r="AG39" i="5"/>
  <c r="AG40" i="5" a="1"/>
  <c r="AG40" i="5"/>
  <c r="AG41" i="5" a="1"/>
  <c r="AG41" i="5"/>
  <c r="AG42" i="5" a="1"/>
  <c r="AG42" i="5"/>
  <c r="AG43" i="5" a="1"/>
  <c r="AG43" i="5"/>
  <c r="AG44" i="5" a="1"/>
  <c r="AG44" i="5"/>
  <c r="AG45" i="5" a="1"/>
  <c r="AG45" i="5"/>
  <c r="AG46" i="5" a="1"/>
  <c r="AG46" i="5"/>
  <c r="AG47" i="5" a="1"/>
  <c r="AG47" i="5"/>
  <c r="AG48" i="5" a="1"/>
  <c r="AG48" i="5"/>
  <c r="AG49" i="5" a="1"/>
  <c r="AG49" i="5"/>
  <c r="AG50" i="5" a="1"/>
  <c r="AG50" i="5"/>
  <c r="AG51" i="5" a="1"/>
  <c r="AG51" i="5"/>
  <c r="AG52" i="5" a="1"/>
  <c r="AG52" i="5"/>
  <c r="AG53" i="5" a="1"/>
  <c r="AG53" i="5"/>
  <c r="AG54" i="5" a="1"/>
  <c r="AG54" i="5"/>
  <c r="AG55" i="5" a="1"/>
  <c r="AG55" i="5"/>
  <c r="AG56" i="5" a="1"/>
  <c r="AG56" i="5"/>
  <c r="AG57" i="5" a="1"/>
  <c r="AG57" i="5"/>
  <c r="AG58" i="5" a="1"/>
  <c r="AG58" i="5"/>
  <c r="AG59" i="5" a="1"/>
  <c r="AG59" i="5"/>
  <c r="AG60" i="5" a="1"/>
  <c r="AG60" i="5"/>
  <c r="AG61" i="5" a="1"/>
  <c r="AG61" i="5"/>
  <c r="AG62" i="5" a="1"/>
  <c r="AG62" i="5"/>
  <c r="AG63" i="5" a="1"/>
  <c r="AG63" i="5"/>
  <c r="AG64" i="5" a="1"/>
  <c r="AG64" i="5"/>
  <c r="AG65" i="5" a="1"/>
  <c r="AG65" i="5"/>
  <c r="AG66" i="5" a="1"/>
  <c r="AG66" i="5"/>
  <c r="AG67" i="5" a="1"/>
  <c r="AG67" i="5"/>
  <c r="AG68" i="5" a="1"/>
  <c r="AG68" i="5"/>
  <c r="AG69" i="5" a="1"/>
  <c r="AG69" i="5"/>
  <c r="AG70" i="5" a="1"/>
  <c r="AG70" i="5"/>
  <c r="AG71" i="5" a="1"/>
  <c r="AG71" i="5"/>
  <c r="AG72" i="5" a="1"/>
  <c r="AG72" i="5"/>
  <c r="AG73" i="5" a="1"/>
  <c r="AG73" i="5"/>
  <c r="AG74" i="5" a="1"/>
  <c r="AG74" i="5"/>
  <c r="AG75" i="5" a="1"/>
  <c r="AG75" i="5"/>
  <c r="AG76" i="5" a="1"/>
  <c r="AG76" i="5"/>
  <c r="AG77" i="5" a="1"/>
  <c r="AG77" i="5"/>
  <c r="AG78" i="5" a="1"/>
  <c r="AG78" i="5"/>
  <c r="AG79" i="5" a="1"/>
  <c r="AG79" i="5"/>
  <c r="AG80" i="5" a="1"/>
  <c r="AG80" i="5"/>
  <c r="AG81" i="5" a="1"/>
  <c r="AG81" i="5"/>
  <c r="AG82" i="5" a="1"/>
  <c r="AG82" i="5"/>
  <c r="AG83" i="5" a="1"/>
  <c r="AG83" i="5"/>
  <c r="AG84" i="5" a="1"/>
  <c r="AG84" i="5"/>
  <c r="AG85" i="5" a="1"/>
  <c r="AG85" i="5"/>
  <c r="AG86" i="5" a="1"/>
  <c r="AG86" i="5"/>
  <c r="AG87" i="5" a="1"/>
  <c r="AG87" i="5"/>
  <c r="AG88" i="5" a="1"/>
  <c r="AG88" i="5"/>
  <c r="AG89" i="5" a="1"/>
  <c r="AG89" i="5"/>
  <c r="AG90" i="5" a="1"/>
  <c r="AG90" i="5"/>
  <c r="AG91" i="5" a="1"/>
  <c r="AG91" i="5"/>
  <c r="AG92" i="5" a="1"/>
  <c r="AG92" i="5"/>
  <c r="AG93" i="5" a="1"/>
  <c r="AG93" i="5"/>
  <c r="AG94" i="5" a="1"/>
  <c r="AG94" i="5"/>
  <c r="AG95" i="5" a="1"/>
  <c r="AG95" i="5"/>
  <c r="AG96" i="5" a="1"/>
  <c r="AG96" i="5"/>
  <c r="AG97" i="5" a="1"/>
  <c r="AG97" i="5"/>
  <c r="AG98" i="5" a="1"/>
  <c r="AG98" i="5"/>
  <c r="AG99" i="5" a="1"/>
  <c r="AG99" i="5"/>
  <c r="AG100" i="5" a="1"/>
  <c r="AG100" i="5"/>
  <c r="AG101" i="5" a="1"/>
  <c r="AG101" i="5"/>
  <c r="AG102" i="5" a="1"/>
  <c r="AG102" i="5"/>
  <c r="AG103" i="5" a="1"/>
  <c r="AG103" i="5"/>
  <c r="AG104" i="5" a="1"/>
  <c r="AG104" i="5"/>
  <c r="AG105" i="5" a="1"/>
  <c r="AG105" i="5"/>
  <c r="AG106" i="5" a="1"/>
  <c r="AG106" i="5"/>
  <c r="AG107" i="5" a="1"/>
  <c r="AG107" i="5"/>
  <c r="AG108" i="5" a="1"/>
  <c r="AG108" i="5"/>
  <c r="AG109" i="5" a="1"/>
  <c r="AG109" i="5"/>
  <c r="AG110" i="5" a="1"/>
  <c r="AG110" i="5"/>
  <c r="AG111" i="5" a="1"/>
  <c r="AG111" i="5"/>
  <c r="AG112" i="5" a="1"/>
  <c r="AG112" i="5"/>
  <c r="AG113" i="5" a="1"/>
  <c r="AG113" i="5"/>
  <c r="AG114" i="5" a="1"/>
  <c r="AG114" i="5"/>
  <c r="AG115" i="5" a="1"/>
  <c r="AG115" i="5"/>
  <c r="AG116" i="5" a="1"/>
  <c r="AG116" i="5"/>
  <c r="AG117" i="5" a="1"/>
  <c r="AG117" i="5"/>
  <c r="AG118" i="5" a="1"/>
  <c r="AG118" i="5"/>
  <c r="AG119" i="5" a="1"/>
  <c r="AG119" i="5"/>
  <c r="AG120" i="5" a="1"/>
  <c r="AG120" i="5"/>
  <c r="AG121" i="5" a="1"/>
  <c r="AG121" i="5"/>
  <c r="AG122" i="5" a="1"/>
  <c r="AG122" i="5"/>
  <c r="AG123" i="5" a="1"/>
  <c r="AG123" i="5"/>
  <c r="AG124" i="5" a="1"/>
  <c r="AG124" i="5"/>
  <c r="AG125" i="5" a="1"/>
  <c r="AG125" i="5"/>
  <c r="AI35" i="5" a="1"/>
  <c r="AI35" i="5"/>
  <c r="AI36" i="5" a="1"/>
  <c r="AI36" i="5"/>
  <c r="AI37" i="5" a="1"/>
  <c r="AI37" i="5"/>
  <c r="AI38" i="5" a="1"/>
  <c r="AI38" i="5"/>
  <c r="AI39" i="5" a="1"/>
  <c r="AI39" i="5"/>
  <c r="AI40" i="5" a="1"/>
  <c r="AI40" i="5"/>
  <c r="AI41" i="5" a="1"/>
  <c r="AI41" i="5"/>
  <c r="AI42" i="5" a="1"/>
  <c r="AI42" i="5"/>
  <c r="AI43" i="5" a="1"/>
  <c r="AI43" i="5"/>
  <c r="AI44" i="5" a="1"/>
  <c r="AI44" i="5"/>
  <c r="AI45" i="5" a="1"/>
  <c r="AI45" i="5"/>
  <c r="AI46" i="5" a="1"/>
  <c r="AI46" i="5"/>
  <c r="AI47" i="5" a="1"/>
  <c r="AI47" i="5"/>
  <c r="AI48" i="5" a="1"/>
  <c r="AI48" i="5"/>
  <c r="AI49" i="5" a="1"/>
  <c r="AI49" i="5"/>
  <c r="AI50" i="5" a="1"/>
  <c r="AI50" i="5"/>
  <c r="AI51" i="5" a="1"/>
  <c r="AI51" i="5"/>
  <c r="AI52" i="5" a="1"/>
  <c r="AI52" i="5"/>
  <c r="AI53" i="5" a="1"/>
  <c r="AI53" i="5"/>
  <c r="AI54" i="5" a="1"/>
  <c r="AI54" i="5"/>
  <c r="AI55" i="5" a="1"/>
  <c r="AI55" i="5"/>
  <c r="AI56" i="5" a="1"/>
  <c r="AI56" i="5"/>
  <c r="AI57" i="5" a="1"/>
  <c r="AI57" i="5"/>
  <c r="AI58" i="5" a="1"/>
  <c r="AI58" i="5"/>
  <c r="AI59" i="5" a="1"/>
  <c r="AI59" i="5"/>
  <c r="AI60" i="5" a="1"/>
  <c r="AI60" i="5"/>
  <c r="AI61" i="5" a="1"/>
  <c r="AI61" i="5"/>
  <c r="AI62" i="5" a="1"/>
  <c r="AI62" i="5"/>
  <c r="AI63" i="5" a="1"/>
  <c r="AI63" i="5"/>
  <c r="AI64" i="5" a="1"/>
  <c r="AI64" i="5"/>
  <c r="AI65" i="5" a="1"/>
  <c r="AI65" i="5"/>
  <c r="AI66" i="5" a="1"/>
  <c r="AI66" i="5"/>
  <c r="AI67" i="5" a="1"/>
  <c r="AI67" i="5"/>
  <c r="AI68" i="5" a="1"/>
  <c r="AI68" i="5"/>
  <c r="AI69" i="5" a="1"/>
  <c r="AI69" i="5"/>
  <c r="AI70" i="5" a="1"/>
  <c r="AI70" i="5"/>
  <c r="AI71" i="5" a="1"/>
  <c r="AI71" i="5"/>
  <c r="AI72" i="5" a="1"/>
  <c r="AI72" i="5"/>
  <c r="AI73" i="5" a="1"/>
  <c r="AI73" i="5"/>
  <c r="AI74" i="5" a="1"/>
  <c r="AI74" i="5"/>
  <c r="AI75" i="5" a="1"/>
  <c r="AI75" i="5"/>
  <c r="AI76" i="5" a="1"/>
  <c r="AI76" i="5"/>
  <c r="AI77" i="5" a="1"/>
  <c r="AI77" i="5"/>
  <c r="AI78" i="5" a="1"/>
  <c r="AI78" i="5"/>
  <c r="AI79" i="5" a="1"/>
  <c r="AI79" i="5"/>
  <c r="AI80" i="5" a="1"/>
  <c r="AI80" i="5"/>
  <c r="AI81" i="5" a="1"/>
  <c r="AI81" i="5"/>
  <c r="AI82" i="5" a="1"/>
  <c r="AI82" i="5"/>
  <c r="AI83" i="5" a="1"/>
  <c r="AI83" i="5"/>
  <c r="AI84" i="5" a="1"/>
  <c r="AI84" i="5"/>
  <c r="AI85" i="5" a="1"/>
  <c r="AI85" i="5"/>
  <c r="AI86" i="5" a="1"/>
  <c r="AI86" i="5"/>
  <c r="AI87" i="5" a="1"/>
  <c r="AI87" i="5"/>
  <c r="AI88" i="5" a="1"/>
  <c r="AI88" i="5"/>
  <c r="AI89" i="5" a="1"/>
  <c r="AI89" i="5"/>
  <c r="AI90" i="5" a="1"/>
  <c r="AI90" i="5"/>
  <c r="AI91" i="5" a="1"/>
  <c r="AI91" i="5"/>
  <c r="AI92" i="5" a="1"/>
  <c r="AI92" i="5"/>
  <c r="AI93" i="5" a="1"/>
  <c r="AI93" i="5"/>
  <c r="AI94" i="5" a="1"/>
  <c r="AI94" i="5"/>
  <c r="AI95" i="5" a="1"/>
  <c r="AI95" i="5"/>
  <c r="AI96" i="5" a="1"/>
  <c r="AI96" i="5"/>
  <c r="AI97" i="5" a="1"/>
  <c r="AI97" i="5"/>
  <c r="AI98" i="5" a="1"/>
  <c r="AI98" i="5"/>
  <c r="AI99" i="5" a="1"/>
  <c r="AI99" i="5"/>
  <c r="AI100" i="5" a="1"/>
  <c r="AI100" i="5"/>
  <c r="AI101" i="5" a="1"/>
  <c r="AI101" i="5"/>
  <c r="AI102" i="5" a="1"/>
  <c r="AI102" i="5"/>
  <c r="AI103" i="5" a="1"/>
  <c r="AI103" i="5"/>
  <c r="AI104" i="5" a="1"/>
  <c r="AI104" i="5"/>
  <c r="AI105" i="5" a="1"/>
  <c r="AI105" i="5"/>
  <c r="AI106" i="5" a="1"/>
  <c r="AI106" i="5"/>
  <c r="AI107" i="5" a="1"/>
  <c r="AI107" i="5"/>
  <c r="AI108" i="5" a="1"/>
  <c r="AI108" i="5"/>
  <c r="AI109" i="5" a="1"/>
  <c r="AI109" i="5"/>
  <c r="AI110" i="5" a="1"/>
  <c r="AI110" i="5"/>
  <c r="AI111" i="5" a="1"/>
  <c r="AI111" i="5"/>
  <c r="AI112" i="5" a="1"/>
  <c r="AI112" i="5"/>
  <c r="AI113" i="5" a="1"/>
  <c r="AI113" i="5"/>
  <c r="AI114" i="5" a="1"/>
  <c r="AI114" i="5"/>
  <c r="AI115" i="5" a="1"/>
  <c r="AI115" i="5"/>
  <c r="AI116" i="5" a="1"/>
  <c r="AI116" i="5"/>
  <c r="AI117" i="5" a="1"/>
  <c r="AI117" i="5"/>
  <c r="AI118" i="5" a="1"/>
  <c r="AI118" i="5"/>
  <c r="AI119" i="5" a="1"/>
  <c r="AI119" i="5"/>
  <c r="AI120" i="5" a="1"/>
  <c r="AI120" i="5"/>
  <c r="AI121" i="5" a="1"/>
  <c r="AI121" i="5"/>
  <c r="AI122" i="5" a="1"/>
  <c r="AI122" i="5"/>
  <c r="AI123" i="5" a="1"/>
  <c r="AI123" i="5"/>
  <c r="AI124" i="5" a="1"/>
  <c r="AI124" i="5"/>
  <c r="AI125" i="5" a="1"/>
  <c r="AI125" i="5"/>
  <c r="Q4" i="5" a="1"/>
  <c r="Q4" i="5"/>
  <c r="AH4" i="5" a="1"/>
  <c r="AH4" i="5"/>
  <c r="AF4" i="5" a="1"/>
  <c r="AF4" i="5"/>
  <c r="O23" i="5" a="1"/>
  <c r="O23" i="5"/>
  <c r="AD4" i="5" a="1"/>
  <c r="AD4" i="5"/>
  <c r="AB4" i="5" a="1"/>
  <c r="AB4" i="5"/>
  <c r="Z4" i="5" a="1"/>
  <c r="Z4" i="5"/>
  <c r="X4" i="5" a="1"/>
  <c r="X4" i="5"/>
  <c r="V4" i="5" a="1"/>
  <c r="V4" i="5"/>
  <c r="T4" i="5" a="1"/>
  <c r="T4" i="5"/>
  <c r="R4" i="5" a="1"/>
  <c r="R4" i="5"/>
  <c r="AH125" i="5" a="1"/>
  <c r="AH125" i="5"/>
  <c r="AF125" i="5" a="1"/>
  <c r="AF125" i="5"/>
  <c r="AD125" i="5" a="1"/>
  <c r="AD125" i="5"/>
  <c r="AB125" i="5" a="1"/>
  <c r="AB125" i="5"/>
  <c r="Z125" i="5" a="1"/>
  <c r="Z125" i="5"/>
  <c r="X125" i="5" a="1"/>
  <c r="X125" i="5"/>
  <c r="V125" i="5" a="1"/>
  <c r="V125" i="5"/>
  <c r="T125" i="5" a="1"/>
  <c r="T125" i="5"/>
  <c r="R125" i="5" a="1"/>
  <c r="R125" i="5"/>
  <c r="P125" i="5" a="1"/>
  <c r="P125" i="5"/>
  <c r="AH124" i="5" a="1"/>
  <c r="AH124" i="5"/>
  <c r="AF124" i="5" a="1"/>
  <c r="AF124" i="5"/>
  <c r="AD124" i="5" a="1"/>
  <c r="AD124" i="5"/>
  <c r="AB124" i="5" a="1"/>
  <c r="AB124" i="5"/>
  <c r="Z124" i="5" a="1"/>
  <c r="Z124" i="5"/>
  <c r="X124" i="5" a="1"/>
  <c r="X124" i="5"/>
  <c r="V124" i="5" a="1"/>
  <c r="V124" i="5"/>
  <c r="T124" i="5" a="1"/>
  <c r="T124" i="5"/>
  <c r="R124" i="5" a="1"/>
  <c r="R124" i="5"/>
  <c r="P124" i="5" a="1"/>
  <c r="P124" i="5"/>
  <c r="AH123" i="5" a="1"/>
  <c r="AH123" i="5"/>
  <c r="AF123" i="5" a="1"/>
  <c r="AF123" i="5"/>
  <c r="AD123" i="5" a="1"/>
  <c r="AD123" i="5"/>
  <c r="AB123" i="5" a="1"/>
  <c r="AB123" i="5"/>
  <c r="Z123" i="5" a="1"/>
  <c r="Z123" i="5"/>
  <c r="X123" i="5" a="1"/>
  <c r="X123" i="5"/>
  <c r="V123" i="5" a="1"/>
  <c r="V123" i="5"/>
  <c r="T123" i="5" a="1"/>
  <c r="T123" i="5"/>
  <c r="R123" i="5" a="1"/>
  <c r="R123" i="5"/>
  <c r="P123" i="5" a="1"/>
  <c r="P123" i="5"/>
  <c r="AH122" i="5" a="1"/>
  <c r="AH122" i="5"/>
  <c r="AF122" i="5" a="1"/>
  <c r="AF122" i="5"/>
  <c r="AD122" i="5" a="1"/>
  <c r="AD122" i="5"/>
  <c r="AB122" i="5" a="1"/>
  <c r="AB122" i="5"/>
  <c r="Z122" i="5" a="1"/>
  <c r="Z122" i="5"/>
  <c r="X122" i="5" a="1"/>
  <c r="X122" i="5"/>
  <c r="V122" i="5" a="1"/>
  <c r="V122" i="5"/>
  <c r="T122" i="5" a="1"/>
  <c r="T122" i="5"/>
  <c r="R122" i="5" a="1"/>
  <c r="R122" i="5"/>
  <c r="P122" i="5" a="1"/>
  <c r="P122" i="5"/>
  <c r="AH121" i="5" a="1"/>
  <c r="AH121" i="5"/>
  <c r="AF121" i="5" a="1"/>
  <c r="AF121" i="5"/>
  <c r="AD121" i="5" a="1"/>
  <c r="AD121" i="5"/>
  <c r="AB121" i="5" a="1"/>
  <c r="AB121" i="5"/>
  <c r="Z121" i="5" a="1"/>
  <c r="Z121" i="5"/>
  <c r="X121" i="5" a="1"/>
  <c r="X121" i="5"/>
  <c r="V121" i="5" a="1"/>
  <c r="V121" i="5"/>
  <c r="T121" i="5" a="1"/>
  <c r="T121" i="5"/>
  <c r="R121" i="5" a="1"/>
  <c r="R121" i="5"/>
  <c r="P121" i="5" a="1"/>
  <c r="P121" i="5"/>
  <c r="AH120" i="5" a="1"/>
  <c r="AH120" i="5"/>
  <c r="AF120" i="5" a="1"/>
  <c r="AF120" i="5"/>
  <c r="AD120" i="5" a="1"/>
  <c r="AD120" i="5"/>
  <c r="AB120" i="5" a="1"/>
  <c r="AB120" i="5"/>
  <c r="Z120" i="5" a="1"/>
  <c r="Z120" i="5"/>
  <c r="X120" i="5" a="1"/>
  <c r="X120" i="5"/>
  <c r="V120" i="5" a="1"/>
  <c r="V120" i="5"/>
  <c r="T120" i="5" a="1"/>
  <c r="T120" i="5"/>
  <c r="R120" i="5" a="1"/>
  <c r="R120" i="5"/>
  <c r="P120" i="5" a="1"/>
  <c r="P120" i="5"/>
  <c r="AH119" i="5" a="1"/>
  <c r="AH119" i="5"/>
  <c r="AF119" i="5" a="1"/>
  <c r="AF119" i="5"/>
  <c r="AD119" i="5" a="1"/>
  <c r="AD119" i="5"/>
  <c r="AB119" i="5" a="1"/>
  <c r="AB119" i="5"/>
  <c r="Z119" i="5" a="1"/>
  <c r="Z119" i="5"/>
  <c r="X119" i="5" a="1"/>
  <c r="X119" i="5"/>
  <c r="V119" i="5" a="1"/>
  <c r="V119" i="5"/>
  <c r="T119" i="5" a="1"/>
  <c r="T119" i="5"/>
  <c r="R119" i="5" a="1"/>
  <c r="R119" i="5"/>
  <c r="P119" i="5" a="1"/>
  <c r="P119" i="5"/>
  <c r="AH118" i="5" a="1"/>
  <c r="AH118" i="5"/>
  <c r="AF118" i="5" a="1"/>
  <c r="AF118" i="5"/>
  <c r="AD118" i="5" a="1"/>
  <c r="AD118" i="5"/>
  <c r="AB118" i="5" a="1"/>
  <c r="AB118" i="5"/>
  <c r="Z118" i="5" a="1"/>
  <c r="Z118" i="5"/>
  <c r="X118" i="5" a="1"/>
  <c r="X118" i="5"/>
  <c r="V118" i="5" a="1"/>
  <c r="V118" i="5"/>
  <c r="T118" i="5" a="1"/>
  <c r="T118" i="5"/>
  <c r="R118" i="5" a="1"/>
  <c r="R118" i="5"/>
  <c r="P118" i="5" a="1"/>
  <c r="P118" i="5"/>
  <c r="AH117" i="5" a="1"/>
  <c r="AH117" i="5"/>
  <c r="AF117" i="5" a="1"/>
  <c r="AF117" i="5"/>
  <c r="AD117" i="5" a="1"/>
  <c r="AD117" i="5"/>
  <c r="AB117" i="5" a="1"/>
  <c r="AB117" i="5"/>
  <c r="Z117" i="5" a="1"/>
  <c r="Z117" i="5"/>
  <c r="X117" i="5" a="1"/>
  <c r="X117" i="5"/>
  <c r="V117" i="5" a="1"/>
  <c r="V117" i="5"/>
  <c r="T117" i="5" a="1"/>
  <c r="T117" i="5"/>
  <c r="R117" i="5" a="1"/>
  <c r="R117" i="5"/>
  <c r="P117" i="5" a="1"/>
  <c r="P117" i="5"/>
  <c r="AH116" i="5" a="1"/>
  <c r="AH116" i="5"/>
  <c r="AF116" i="5" a="1"/>
  <c r="AF116" i="5"/>
  <c r="AD116" i="5" a="1"/>
  <c r="AD116" i="5"/>
  <c r="AB116" i="5" a="1"/>
  <c r="AB116" i="5"/>
  <c r="Z116" i="5" a="1"/>
  <c r="Z116" i="5"/>
  <c r="X116" i="5" a="1"/>
  <c r="X116" i="5"/>
  <c r="V116" i="5" a="1"/>
  <c r="V116" i="5"/>
  <c r="T116" i="5" a="1"/>
  <c r="T116" i="5"/>
  <c r="R116" i="5" a="1"/>
  <c r="R116" i="5"/>
  <c r="P116" i="5" a="1"/>
  <c r="P116" i="5"/>
  <c r="AH115" i="5" a="1"/>
  <c r="AH115" i="5"/>
  <c r="AF115" i="5" a="1"/>
  <c r="AF115" i="5"/>
  <c r="AD115" i="5" a="1"/>
  <c r="AD115" i="5"/>
  <c r="AB115" i="5" a="1"/>
  <c r="AB115" i="5"/>
  <c r="Z115" i="5" a="1"/>
  <c r="Z115" i="5"/>
  <c r="X115" i="5" a="1"/>
  <c r="X115" i="5"/>
  <c r="V115" i="5" a="1"/>
  <c r="V115" i="5"/>
  <c r="T115" i="5" a="1"/>
  <c r="T115" i="5"/>
  <c r="R115" i="5" a="1"/>
  <c r="R115" i="5"/>
  <c r="P115" i="5" a="1"/>
  <c r="P115" i="5"/>
  <c r="AH114" i="5" a="1"/>
  <c r="AH114" i="5"/>
  <c r="AF114" i="5" a="1"/>
  <c r="AF114" i="5"/>
  <c r="AD114" i="5" a="1"/>
  <c r="AD114" i="5"/>
  <c r="AB114" i="5" a="1"/>
  <c r="AB114" i="5"/>
  <c r="Z114" i="5" a="1"/>
  <c r="Z114" i="5"/>
  <c r="X114" i="5" a="1"/>
  <c r="X114" i="5"/>
  <c r="V114" i="5" a="1"/>
  <c r="V114" i="5"/>
  <c r="T114" i="5" a="1"/>
  <c r="T114" i="5"/>
  <c r="R114" i="5" a="1"/>
  <c r="R114" i="5"/>
  <c r="P114" i="5" a="1"/>
  <c r="P114" i="5"/>
  <c r="AH113" i="5" a="1"/>
  <c r="AH113" i="5"/>
  <c r="AF113" i="5" a="1"/>
  <c r="AF113" i="5"/>
  <c r="AD113" i="5" a="1"/>
  <c r="AD113" i="5"/>
  <c r="AB113" i="5" a="1"/>
  <c r="AB113" i="5"/>
  <c r="Z113" i="5" a="1"/>
  <c r="Z113" i="5"/>
  <c r="X113" i="5" a="1"/>
  <c r="X113" i="5"/>
  <c r="V113" i="5" a="1"/>
  <c r="V113" i="5"/>
  <c r="T113" i="5" a="1"/>
  <c r="T113" i="5"/>
  <c r="R113" i="5" a="1"/>
  <c r="R113" i="5"/>
  <c r="P113" i="5" a="1"/>
  <c r="P113" i="5"/>
  <c r="AH112" i="5" a="1"/>
  <c r="AH112" i="5"/>
  <c r="AF112" i="5" a="1"/>
  <c r="AF112" i="5"/>
  <c r="AD112" i="5" a="1"/>
  <c r="AD112" i="5"/>
  <c r="AB112" i="5" a="1"/>
  <c r="AB112" i="5"/>
  <c r="Z112" i="5" a="1"/>
  <c r="Z112" i="5"/>
  <c r="X112" i="5" a="1"/>
  <c r="X112" i="5"/>
  <c r="V112" i="5" a="1"/>
  <c r="V112" i="5"/>
  <c r="T112" i="5" a="1"/>
  <c r="T112" i="5"/>
  <c r="R112" i="5" a="1"/>
  <c r="R112" i="5"/>
  <c r="P112" i="5" a="1"/>
  <c r="P112" i="5"/>
  <c r="AH111" i="5" a="1"/>
  <c r="AH111" i="5"/>
  <c r="AF111" i="5" a="1"/>
  <c r="AF111" i="5"/>
  <c r="AD111" i="5" a="1"/>
  <c r="AD111" i="5"/>
  <c r="AB111" i="5" a="1"/>
  <c r="AB111" i="5"/>
  <c r="Z111" i="5" a="1"/>
  <c r="Z111" i="5"/>
  <c r="X111" i="5" a="1"/>
  <c r="X111" i="5"/>
  <c r="V111" i="5" a="1"/>
  <c r="V111" i="5"/>
  <c r="T111" i="5" a="1"/>
  <c r="T111" i="5"/>
  <c r="R111" i="5" a="1"/>
  <c r="R111" i="5"/>
  <c r="P111" i="5" a="1"/>
  <c r="P111" i="5"/>
  <c r="AH110" i="5" a="1"/>
  <c r="AH110" i="5"/>
  <c r="AF110" i="5" a="1"/>
  <c r="AF110" i="5"/>
  <c r="AD110" i="5" a="1"/>
  <c r="AD110" i="5"/>
  <c r="AB110" i="5" a="1"/>
  <c r="AB110" i="5"/>
  <c r="Z110" i="5" a="1"/>
  <c r="Z110" i="5"/>
  <c r="X110" i="5" a="1"/>
  <c r="X110" i="5"/>
  <c r="V110" i="5" a="1"/>
  <c r="V110" i="5"/>
  <c r="T110" i="5" a="1"/>
  <c r="T110" i="5"/>
  <c r="R110" i="5" a="1"/>
  <c r="R110" i="5"/>
  <c r="P110" i="5" a="1"/>
  <c r="P110" i="5"/>
  <c r="AH109" i="5" a="1"/>
  <c r="AH109" i="5"/>
  <c r="AF109" i="5" a="1"/>
  <c r="AF109" i="5"/>
  <c r="AD109" i="5" a="1"/>
  <c r="AD109" i="5"/>
  <c r="AB109" i="5" a="1"/>
  <c r="AB109" i="5"/>
  <c r="Z109" i="5" a="1"/>
  <c r="Z109" i="5"/>
  <c r="X109" i="5" a="1"/>
  <c r="X109" i="5"/>
  <c r="V109" i="5" a="1"/>
  <c r="V109" i="5"/>
  <c r="T109" i="5" a="1"/>
  <c r="T109" i="5"/>
  <c r="R109" i="5" a="1"/>
  <c r="R109" i="5"/>
  <c r="P109" i="5" a="1"/>
  <c r="P109" i="5"/>
  <c r="AH108" i="5" a="1"/>
  <c r="AH108" i="5"/>
  <c r="AF108" i="5" a="1"/>
  <c r="AF108" i="5"/>
  <c r="AD108" i="5" a="1"/>
  <c r="AD108" i="5"/>
  <c r="AB108" i="5" a="1"/>
  <c r="AB108" i="5"/>
  <c r="Z108" i="5" a="1"/>
  <c r="Z108" i="5"/>
  <c r="X108" i="5" a="1"/>
  <c r="X108" i="5"/>
  <c r="V108" i="5" a="1"/>
  <c r="V108" i="5"/>
  <c r="T108" i="5" a="1"/>
  <c r="T108" i="5"/>
  <c r="R108" i="5" a="1"/>
  <c r="R108" i="5"/>
  <c r="P108" i="5" a="1"/>
  <c r="P108" i="5"/>
  <c r="AH107" i="5" a="1"/>
  <c r="AH107" i="5"/>
  <c r="AF107" i="5" a="1"/>
  <c r="AF107" i="5"/>
  <c r="AD107" i="5" a="1"/>
  <c r="AD107" i="5"/>
  <c r="AB107" i="5" a="1"/>
  <c r="AB107" i="5"/>
  <c r="Z107" i="5" a="1"/>
  <c r="Z107" i="5"/>
  <c r="X107" i="5" a="1"/>
  <c r="X107" i="5"/>
  <c r="V107" i="5" a="1"/>
  <c r="V107" i="5"/>
  <c r="T107" i="5" a="1"/>
  <c r="T107" i="5"/>
  <c r="R107" i="5" a="1"/>
  <c r="R107" i="5"/>
  <c r="P107" i="5" a="1"/>
  <c r="P107" i="5"/>
  <c r="AH106" i="5" a="1"/>
  <c r="AH106" i="5"/>
  <c r="AF106" i="5" a="1"/>
  <c r="AF106" i="5"/>
  <c r="AD106" i="5" a="1"/>
  <c r="AD106" i="5"/>
  <c r="AB106" i="5" a="1"/>
  <c r="AB106" i="5"/>
  <c r="Z106" i="5" a="1"/>
  <c r="Z106" i="5"/>
  <c r="X106" i="5" a="1"/>
  <c r="X106" i="5"/>
  <c r="V106" i="5" a="1"/>
  <c r="V106" i="5"/>
  <c r="T106" i="5" a="1"/>
  <c r="T106" i="5"/>
  <c r="R106" i="5" a="1"/>
  <c r="R106" i="5"/>
  <c r="P106" i="5" a="1"/>
  <c r="P106" i="5"/>
  <c r="AH105" i="5" a="1"/>
  <c r="AH105" i="5"/>
  <c r="AF105" i="5" a="1"/>
  <c r="AF105" i="5"/>
  <c r="AD105" i="5" a="1"/>
  <c r="AD105" i="5"/>
  <c r="AB105" i="5" a="1"/>
  <c r="AB105" i="5"/>
  <c r="Z105" i="5" a="1"/>
  <c r="Z105" i="5"/>
  <c r="X105" i="5" a="1"/>
  <c r="X105" i="5"/>
  <c r="V105" i="5" a="1"/>
  <c r="V105" i="5"/>
  <c r="T105" i="5" a="1"/>
  <c r="T105" i="5"/>
  <c r="R105" i="5" a="1"/>
  <c r="R105" i="5"/>
  <c r="P105" i="5" a="1"/>
  <c r="P105" i="5"/>
  <c r="AH104" i="5" a="1"/>
  <c r="AH104" i="5"/>
  <c r="AF104" i="5" a="1"/>
  <c r="AF104" i="5"/>
  <c r="AD104" i="5" a="1"/>
  <c r="AD104" i="5"/>
  <c r="AB104" i="5" a="1"/>
  <c r="AB104" i="5"/>
  <c r="Z104" i="5" a="1"/>
  <c r="Z104" i="5"/>
  <c r="X104" i="5" a="1"/>
  <c r="X104" i="5"/>
  <c r="V104" i="5" a="1"/>
  <c r="V104" i="5"/>
  <c r="T104" i="5" a="1"/>
  <c r="T104" i="5"/>
  <c r="R104" i="5" a="1"/>
  <c r="R104" i="5"/>
  <c r="P104" i="5" a="1"/>
  <c r="P104" i="5"/>
  <c r="AH103" i="5" a="1"/>
  <c r="AH103" i="5"/>
  <c r="AF103" i="5" a="1"/>
  <c r="AF103" i="5"/>
  <c r="AD103" i="5" a="1"/>
  <c r="AD103" i="5"/>
  <c r="AB103" i="5" a="1"/>
  <c r="AB103" i="5"/>
  <c r="Z103" i="5" a="1"/>
  <c r="Z103" i="5"/>
  <c r="X103" i="5" a="1"/>
  <c r="X103" i="5"/>
  <c r="V103" i="5" a="1"/>
  <c r="V103" i="5"/>
  <c r="T103" i="5" a="1"/>
  <c r="T103" i="5"/>
  <c r="R103" i="5" a="1"/>
  <c r="R103" i="5"/>
  <c r="P103" i="5" a="1"/>
  <c r="P103" i="5"/>
  <c r="AH102" i="5" a="1"/>
  <c r="AH102" i="5"/>
  <c r="AF102" i="5" a="1"/>
  <c r="AF102" i="5"/>
  <c r="AD102" i="5" a="1"/>
  <c r="AD102" i="5"/>
  <c r="AB102" i="5" a="1"/>
  <c r="AB102" i="5"/>
  <c r="Z102" i="5" a="1"/>
  <c r="Z102" i="5"/>
  <c r="X102" i="5" a="1"/>
  <c r="X102" i="5"/>
  <c r="V102" i="5" a="1"/>
  <c r="V102" i="5"/>
  <c r="T102" i="5" a="1"/>
  <c r="T102" i="5"/>
  <c r="R102" i="5" a="1"/>
  <c r="R102" i="5"/>
  <c r="P102" i="5" a="1"/>
  <c r="P102" i="5"/>
  <c r="AH101" i="5" a="1"/>
  <c r="AH101" i="5"/>
  <c r="AF101" i="5" a="1"/>
  <c r="AF101" i="5"/>
  <c r="AD101" i="5" a="1"/>
  <c r="AD101" i="5"/>
  <c r="AB101" i="5" a="1"/>
  <c r="AB101" i="5"/>
  <c r="Z101" i="5" a="1"/>
  <c r="Z101" i="5"/>
  <c r="X101" i="5" a="1"/>
  <c r="X101" i="5"/>
  <c r="V101" i="5" a="1"/>
  <c r="V101" i="5"/>
  <c r="T101" i="5" a="1"/>
  <c r="T101" i="5"/>
  <c r="R101" i="5" a="1"/>
  <c r="R101" i="5"/>
  <c r="P101" i="5" a="1"/>
  <c r="P101" i="5"/>
  <c r="AH100" i="5" a="1"/>
  <c r="AH100" i="5"/>
  <c r="AF100" i="5" a="1"/>
  <c r="AF100" i="5"/>
  <c r="AD100" i="5" a="1"/>
  <c r="AD100" i="5"/>
  <c r="AB100" i="5" a="1"/>
  <c r="AB100" i="5"/>
  <c r="Z100" i="5" a="1"/>
  <c r="Z100" i="5"/>
  <c r="X100" i="5" a="1"/>
  <c r="X100" i="5"/>
  <c r="V100" i="5" a="1"/>
  <c r="V100" i="5"/>
  <c r="T100" i="5" a="1"/>
  <c r="T100" i="5"/>
  <c r="R100" i="5" a="1"/>
  <c r="R100" i="5"/>
  <c r="P100" i="5" a="1"/>
  <c r="P100" i="5"/>
  <c r="AH99" i="5" a="1"/>
  <c r="AH99" i="5"/>
  <c r="AF99" i="5" a="1"/>
  <c r="AF99" i="5"/>
  <c r="AD99" i="5" a="1"/>
  <c r="AD99" i="5"/>
  <c r="AB99" i="5" a="1"/>
  <c r="AB99" i="5"/>
  <c r="Z99" i="5" a="1"/>
  <c r="Z99" i="5"/>
  <c r="X99" i="5" a="1"/>
  <c r="X99" i="5"/>
  <c r="V99" i="5" a="1"/>
  <c r="V99" i="5"/>
  <c r="T99" i="5" a="1"/>
  <c r="T99" i="5"/>
  <c r="R99" i="5" a="1"/>
  <c r="R99" i="5"/>
  <c r="P99" i="5" a="1"/>
  <c r="P99" i="5"/>
  <c r="AH98" i="5" a="1"/>
  <c r="AH98" i="5"/>
  <c r="AF98" i="5" a="1"/>
  <c r="AF98" i="5"/>
  <c r="AD98" i="5" a="1"/>
  <c r="AD98" i="5"/>
  <c r="AB98" i="5" a="1"/>
  <c r="AB98" i="5"/>
  <c r="Z98" i="5" a="1"/>
  <c r="Z98" i="5"/>
  <c r="X98" i="5" a="1"/>
  <c r="X98" i="5"/>
  <c r="V98" i="5" a="1"/>
  <c r="V98" i="5"/>
  <c r="T98" i="5" a="1"/>
  <c r="T98" i="5"/>
  <c r="R98" i="5" a="1"/>
  <c r="R98" i="5"/>
  <c r="P98" i="5" a="1"/>
  <c r="P98" i="5"/>
  <c r="AH97" i="5" a="1"/>
  <c r="AH97" i="5"/>
  <c r="AF97" i="5" a="1"/>
  <c r="AF97" i="5"/>
  <c r="AD97" i="5" a="1"/>
  <c r="AD97" i="5"/>
  <c r="AB97" i="5" a="1"/>
  <c r="AB97" i="5"/>
  <c r="Z97" i="5" a="1"/>
  <c r="Z97" i="5"/>
  <c r="X97" i="5" a="1"/>
  <c r="X97" i="5"/>
  <c r="V97" i="5" a="1"/>
  <c r="V97" i="5"/>
  <c r="T97" i="5" a="1"/>
  <c r="T97" i="5"/>
  <c r="R97" i="5" a="1"/>
  <c r="R97" i="5"/>
  <c r="P97" i="5" a="1"/>
  <c r="P97" i="5"/>
  <c r="AH96" i="5" a="1"/>
  <c r="AH96" i="5"/>
  <c r="AF96" i="5" a="1"/>
  <c r="AF96" i="5"/>
  <c r="AD96" i="5" a="1"/>
  <c r="AD96" i="5"/>
  <c r="AB96" i="5" a="1"/>
  <c r="AB96" i="5"/>
  <c r="Z96" i="5" a="1"/>
  <c r="Z96" i="5"/>
  <c r="X96" i="5" a="1"/>
  <c r="X96" i="5"/>
  <c r="V96" i="5" a="1"/>
  <c r="V96" i="5"/>
  <c r="T96" i="5" a="1"/>
  <c r="T96" i="5"/>
  <c r="R96" i="5" a="1"/>
  <c r="R96" i="5"/>
  <c r="P96" i="5" a="1"/>
  <c r="P96" i="5"/>
  <c r="AH95" i="5" a="1"/>
  <c r="AH95" i="5"/>
  <c r="AF95" i="5" a="1"/>
  <c r="AF95" i="5"/>
  <c r="AD95" i="5" a="1"/>
  <c r="AD95" i="5"/>
  <c r="AB95" i="5" a="1"/>
  <c r="AB95" i="5"/>
  <c r="Z95" i="5" a="1"/>
  <c r="Z95" i="5"/>
  <c r="X95" i="5" a="1"/>
  <c r="X95" i="5"/>
  <c r="V95" i="5" a="1"/>
  <c r="V95" i="5"/>
  <c r="T95" i="5" a="1"/>
  <c r="T95" i="5"/>
  <c r="R95" i="5" a="1"/>
  <c r="R95" i="5"/>
  <c r="P95" i="5" a="1"/>
  <c r="P95" i="5"/>
  <c r="AH94" i="5" a="1"/>
  <c r="AH94" i="5"/>
  <c r="AF94" i="5" a="1"/>
  <c r="AF94" i="5"/>
  <c r="AD94" i="5" a="1"/>
  <c r="AD94" i="5"/>
  <c r="AB94" i="5" a="1"/>
  <c r="AB94" i="5"/>
  <c r="Z94" i="5" a="1"/>
  <c r="Z94" i="5"/>
  <c r="X94" i="5" a="1"/>
  <c r="X94" i="5"/>
  <c r="V94" i="5" a="1"/>
  <c r="V94" i="5"/>
  <c r="T94" i="5" a="1"/>
  <c r="T94" i="5"/>
  <c r="R94" i="5" a="1"/>
  <c r="R94" i="5"/>
  <c r="P94" i="5" a="1"/>
  <c r="P94" i="5"/>
  <c r="AH93" i="5" a="1"/>
  <c r="AH93" i="5"/>
  <c r="AF93" i="5" a="1"/>
  <c r="AF93" i="5"/>
  <c r="AD93" i="5" a="1"/>
  <c r="AD93" i="5"/>
  <c r="AB93" i="5" a="1"/>
  <c r="AB93" i="5"/>
  <c r="Z93" i="5" a="1"/>
  <c r="Z93" i="5"/>
  <c r="X93" i="5" a="1"/>
  <c r="X93" i="5"/>
  <c r="V93" i="5" a="1"/>
  <c r="V93" i="5"/>
  <c r="T93" i="5" a="1"/>
  <c r="T93" i="5"/>
  <c r="R93" i="5" a="1"/>
  <c r="R93" i="5"/>
  <c r="P93" i="5" a="1"/>
  <c r="P93" i="5"/>
  <c r="AH92" i="5" a="1"/>
  <c r="AH92" i="5"/>
  <c r="AF92" i="5" a="1"/>
  <c r="AF92" i="5"/>
  <c r="AD92" i="5" a="1"/>
  <c r="AD92" i="5"/>
  <c r="AB92" i="5" a="1"/>
  <c r="AB92" i="5"/>
  <c r="Z92" i="5" a="1"/>
  <c r="Z92" i="5"/>
  <c r="X92" i="5" a="1"/>
  <c r="X92" i="5"/>
  <c r="V92" i="5" a="1"/>
  <c r="V92" i="5"/>
  <c r="T92" i="5" a="1"/>
  <c r="T92" i="5"/>
  <c r="R92" i="5" a="1"/>
  <c r="R92" i="5"/>
  <c r="P92" i="5" a="1"/>
  <c r="P92" i="5"/>
  <c r="AH91" i="5" a="1"/>
  <c r="AH91" i="5"/>
  <c r="AF91" i="5" a="1"/>
  <c r="AF91" i="5"/>
  <c r="AD91" i="5" a="1"/>
  <c r="AD91" i="5"/>
  <c r="AB91" i="5" a="1"/>
  <c r="AB91" i="5"/>
  <c r="Z91" i="5" a="1"/>
  <c r="Z91" i="5"/>
  <c r="X91" i="5" a="1"/>
  <c r="X91" i="5"/>
  <c r="V91" i="5" a="1"/>
  <c r="V91" i="5"/>
  <c r="T91" i="5" a="1"/>
  <c r="T91" i="5"/>
  <c r="R91" i="5" a="1"/>
  <c r="R91" i="5"/>
  <c r="P91" i="5" a="1"/>
  <c r="P91" i="5"/>
  <c r="AH90" i="5" a="1"/>
  <c r="AH90" i="5"/>
  <c r="AF90" i="5" a="1"/>
  <c r="AF90" i="5"/>
  <c r="AD90" i="5" a="1"/>
  <c r="AD90" i="5"/>
  <c r="AB90" i="5" a="1"/>
  <c r="AB90" i="5"/>
  <c r="Z90" i="5" a="1"/>
  <c r="Z90" i="5"/>
  <c r="X90" i="5" a="1"/>
  <c r="X90" i="5"/>
  <c r="V90" i="5" a="1"/>
  <c r="V90" i="5"/>
  <c r="T90" i="5" a="1"/>
  <c r="T90" i="5"/>
  <c r="R90" i="5" a="1"/>
  <c r="R90" i="5"/>
  <c r="P90" i="5" a="1"/>
  <c r="P90" i="5"/>
  <c r="AH89" i="5" a="1"/>
  <c r="AH89" i="5"/>
  <c r="AF89" i="5" a="1"/>
  <c r="AF89" i="5"/>
  <c r="AD89" i="5" a="1"/>
  <c r="AD89" i="5"/>
  <c r="AB89" i="5" a="1"/>
  <c r="AB89" i="5"/>
  <c r="Z89" i="5" a="1"/>
  <c r="Z89" i="5"/>
  <c r="X89" i="5" a="1"/>
  <c r="X89" i="5"/>
  <c r="V89" i="5" a="1"/>
  <c r="V89" i="5"/>
  <c r="T89" i="5" a="1"/>
  <c r="T89" i="5"/>
  <c r="R89" i="5" a="1"/>
  <c r="R89" i="5"/>
  <c r="P89" i="5" a="1"/>
  <c r="P89" i="5"/>
  <c r="AH88" i="5" a="1"/>
  <c r="AH88" i="5"/>
  <c r="AF88" i="5" a="1"/>
  <c r="AF88" i="5"/>
  <c r="AD88" i="5" a="1"/>
  <c r="AD88" i="5"/>
  <c r="AB88" i="5" a="1"/>
  <c r="AB88" i="5"/>
  <c r="Z88" i="5" a="1"/>
  <c r="Z88" i="5"/>
  <c r="X88" i="5" a="1"/>
  <c r="X88" i="5"/>
  <c r="V88" i="5" a="1"/>
  <c r="V88" i="5"/>
  <c r="T88" i="5" a="1"/>
  <c r="T88" i="5"/>
  <c r="R88" i="5" a="1"/>
  <c r="R88" i="5"/>
  <c r="P88" i="5" a="1"/>
  <c r="P88" i="5"/>
  <c r="AH87" i="5" a="1"/>
  <c r="AH87" i="5"/>
  <c r="AF87" i="5" a="1"/>
  <c r="AF87" i="5"/>
  <c r="AD87" i="5" a="1"/>
  <c r="AD87" i="5"/>
  <c r="AB87" i="5" a="1"/>
  <c r="AB87" i="5"/>
  <c r="Z87" i="5" a="1"/>
  <c r="Z87" i="5"/>
  <c r="X87" i="5" a="1"/>
  <c r="X87" i="5"/>
  <c r="V87" i="5" a="1"/>
  <c r="V87" i="5"/>
  <c r="T87" i="5" a="1"/>
  <c r="T87" i="5"/>
  <c r="R87" i="5" a="1"/>
  <c r="R87" i="5"/>
  <c r="P87" i="5" a="1"/>
  <c r="P87" i="5"/>
  <c r="AH86" i="5" a="1"/>
  <c r="AH86" i="5"/>
  <c r="AF86" i="5" a="1"/>
  <c r="AF86" i="5"/>
  <c r="AD86" i="5" a="1"/>
  <c r="AD86" i="5"/>
  <c r="AB86" i="5" a="1"/>
  <c r="AB86" i="5"/>
  <c r="Z86" i="5" a="1"/>
  <c r="Z86" i="5"/>
  <c r="X86" i="5" a="1"/>
  <c r="X86" i="5"/>
  <c r="V86" i="5" a="1"/>
  <c r="V86" i="5"/>
  <c r="T86" i="5" a="1"/>
  <c r="T86" i="5"/>
  <c r="R86" i="5" a="1"/>
  <c r="R86" i="5"/>
  <c r="P86" i="5" a="1"/>
  <c r="P86" i="5"/>
  <c r="AH85" i="5" a="1"/>
  <c r="AH85" i="5"/>
  <c r="AF85" i="5" a="1"/>
  <c r="AF85" i="5"/>
  <c r="AD85" i="5" a="1"/>
  <c r="AD85" i="5"/>
  <c r="AB85" i="5" a="1"/>
  <c r="AB85" i="5"/>
  <c r="Z85" i="5" a="1"/>
  <c r="Z85" i="5"/>
  <c r="X85" i="5" a="1"/>
  <c r="X85" i="5"/>
  <c r="V85" i="5" a="1"/>
  <c r="V85" i="5"/>
  <c r="T85" i="5" a="1"/>
  <c r="T85" i="5"/>
  <c r="R85" i="5" a="1"/>
  <c r="R85" i="5"/>
  <c r="P85" i="5" a="1"/>
  <c r="P85" i="5"/>
  <c r="AH84" i="5" a="1"/>
  <c r="AH84" i="5"/>
  <c r="AF84" i="5" a="1"/>
  <c r="AF84" i="5"/>
  <c r="AD84" i="5" a="1"/>
  <c r="AD84" i="5"/>
  <c r="AB84" i="5" a="1"/>
  <c r="AB84" i="5"/>
  <c r="Z84" i="5" a="1"/>
  <c r="Z84" i="5"/>
  <c r="X84" i="5" a="1"/>
  <c r="X84" i="5"/>
  <c r="V84" i="5" a="1"/>
  <c r="V84" i="5"/>
  <c r="T84" i="5" a="1"/>
  <c r="T84" i="5"/>
  <c r="R84" i="5" a="1"/>
  <c r="R84" i="5"/>
  <c r="P84" i="5" a="1"/>
  <c r="P84" i="5"/>
  <c r="AH83" i="5" a="1"/>
  <c r="AH83" i="5"/>
  <c r="AF83" i="5" a="1"/>
  <c r="AF83" i="5"/>
  <c r="AD83" i="5" a="1"/>
  <c r="AD83" i="5"/>
  <c r="AB83" i="5" a="1"/>
  <c r="AB83" i="5"/>
  <c r="Z83" i="5" a="1"/>
  <c r="Z83" i="5"/>
  <c r="X83" i="5" a="1"/>
  <c r="X83" i="5"/>
  <c r="V83" i="5" a="1"/>
  <c r="V83" i="5"/>
  <c r="T83" i="5" a="1"/>
  <c r="T83" i="5"/>
  <c r="R83" i="5" a="1"/>
  <c r="R83" i="5"/>
  <c r="P83" i="5" a="1"/>
  <c r="P83" i="5"/>
  <c r="AH82" i="5" a="1"/>
  <c r="AH82" i="5"/>
  <c r="AF82" i="5" a="1"/>
  <c r="AF82" i="5"/>
  <c r="AD82" i="5" a="1"/>
  <c r="AD82" i="5"/>
  <c r="AB82" i="5" a="1"/>
  <c r="AB82" i="5"/>
  <c r="Z82" i="5" a="1"/>
  <c r="Z82" i="5"/>
  <c r="X82" i="5" a="1"/>
  <c r="X82" i="5"/>
  <c r="V82" i="5" a="1"/>
  <c r="V82" i="5"/>
  <c r="T82" i="5" a="1"/>
  <c r="T82" i="5"/>
  <c r="R82" i="5" a="1"/>
  <c r="R82" i="5"/>
  <c r="P82" i="5" a="1"/>
  <c r="P82" i="5"/>
  <c r="AH81" i="5" a="1"/>
  <c r="AH81" i="5"/>
  <c r="AF81" i="5" a="1"/>
  <c r="AF81" i="5"/>
  <c r="AD81" i="5" a="1"/>
  <c r="AD81" i="5"/>
  <c r="AB81" i="5" a="1"/>
  <c r="AB81" i="5"/>
  <c r="Z81" i="5" a="1"/>
  <c r="Z81" i="5"/>
  <c r="X81" i="5" a="1"/>
  <c r="X81" i="5"/>
  <c r="V81" i="5" a="1"/>
  <c r="V81" i="5"/>
  <c r="T81" i="5" a="1"/>
  <c r="T81" i="5"/>
  <c r="R81" i="5" a="1"/>
  <c r="R81" i="5"/>
  <c r="P81" i="5" a="1"/>
  <c r="P81" i="5"/>
  <c r="AH80" i="5" a="1"/>
  <c r="AH80" i="5"/>
  <c r="AF80" i="5" a="1"/>
  <c r="AF80" i="5"/>
  <c r="AD80" i="5" a="1"/>
  <c r="AD80" i="5"/>
  <c r="AB80" i="5" a="1"/>
  <c r="AB80" i="5"/>
  <c r="Z80" i="5" a="1"/>
  <c r="Z80" i="5"/>
  <c r="X80" i="5" a="1"/>
  <c r="X80" i="5"/>
  <c r="V80" i="5" a="1"/>
  <c r="V80" i="5"/>
  <c r="T80" i="5" a="1"/>
  <c r="T80" i="5"/>
  <c r="R80" i="5" a="1"/>
  <c r="R80" i="5"/>
  <c r="P80" i="5" a="1"/>
  <c r="P80" i="5"/>
  <c r="AH79" i="5" a="1"/>
  <c r="AH79" i="5"/>
  <c r="AF79" i="5" a="1"/>
  <c r="AF79" i="5"/>
  <c r="AD79" i="5" a="1"/>
  <c r="AD79" i="5"/>
  <c r="AB79" i="5" a="1"/>
  <c r="AB79" i="5"/>
  <c r="Z79" i="5" a="1"/>
  <c r="Z79" i="5"/>
  <c r="X79" i="5" a="1"/>
  <c r="X79" i="5"/>
  <c r="V79" i="5" a="1"/>
  <c r="V79" i="5"/>
  <c r="T79" i="5" a="1"/>
  <c r="T79" i="5"/>
  <c r="R79" i="5" a="1"/>
  <c r="R79" i="5"/>
  <c r="P79" i="5" a="1"/>
  <c r="P79" i="5"/>
  <c r="AH78" i="5" a="1"/>
  <c r="AH78" i="5"/>
  <c r="AF78" i="5" a="1"/>
  <c r="AF78" i="5"/>
  <c r="AD78" i="5" a="1"/>
  <c r="AD78" i="5"/>
  <c r="AB78" i="5" a="1"/>
  <c r="AB78" i="5"/>
  <c r="Z78" i="5" a="1"/>
  <c r="Z78" i="5"/>
  <c r="X78" i="5" a="1"/>
  <c r="X78" i="5"/>
  <c r="V78" i="5" a="1"/>
  <c r="V78" i="5"/>
  <c r="T78" i="5" a="1"/>
  <c r="T78" i="5"/>
  <c r="R78" i="5" a="1"/>
  <c r="R78" i="5"/>
  <c r="P78" i="5" a="1"/>
  <c r="P78" i="5"/>
  <c r="AH77" i="5" a="1"/>
  <c r="AH77" i="5"/>
  <c r="AF77" i="5" a="1"/>
  <c r="AF77" i="5"/>
  <c r="AD77" i="5" a="1"/>
  <c r="AD77" i="5"/>
  <c r="AB77" i="5" a="1"/>
  <c r="AB77" i="5"/>
  <c r="Z77" i="5" a="1"/>
  <c r="Z77" i="5"/>
  <c r="X77" i="5" a="1"/>
  <c r="X77" i="5"/>
  <c r="V77" i="5" a="1"/>
  <c r="V77" i="5"/>
  <c r="T77" i="5" a="1"/>
  <c r="T77" i="5"/>
  <c r="R77" i="5" a="1"/>
  <c r="R77" i="5"/>
  <c r="P77" i="5" a="1"/>
  <c r="P77" i="5"/>
  <c r="AH76" i="5" a="1"/>
  <c r="AH76" i="5"/>
  <c r="AF76" i="5" a="1"/>
  <c r="AF76" i="5"/>
  <c r="AD76" i="5" a="1"/>
  <c r="AD76" i="5"/>
  <c r="AB76" i="5" a="1"/>
  <c r="AB76" i="5"/>
  <c r="Z76" i="5" a="1"/>
  <c r="Z76" i="5"/>
  <c r="X76" i="5" a="1"/>
  <c r="X76" i="5"/>
  <c r="V76" i="5" a="1"/>
  <c r="V76" i="5"/>
  <c r="T76" i="5" a="1"/>
  <c r="T76" i="5"/>
  <c r="R76" i="5" a="1"/>
  <c r="R76" i="5"/>
  <c r="P76" i="5" a="1"/>
  <c r="P76" i="5"/>
  <c r="AH75" i="5" a="1"/>
  <c r="AH75" i="5"/>
  <c r="AF75" i="5" a="1"/>
  <c r="AF75" i="5"/>
  <c r="AD75" i="5" a="1"/>
  <c r="AD75" i="5"/>
  <c r="AB75" i="5" a="1"/>
  <c r="AB75" i="5"/>
  <c r="Z75" i="5" a="1"/>
  <c r="Z75" i="5"/>
  <c r="X75" i="5" a="1"/>
  <c r="X75" i="5"/>
  <c r="V75" i="5" a="1"/>
  <c r="V75" i="5"/>
  <c r="T75" i="5" a="1"/>
  <c r="T75" i="5"/>
  <c r="R75" i="5" a="1"/>
  <c r="R75" i="5"/>
  <c r="P75" i="5" a="1"/>
  <c r="P75" i="5"/>
  <c r="AH74" i="5" a="1"/>
  <c r="AH74" i="5"/>
  <c r="AF74" i="5" a="1"/>
  <c r="AF74" i="5"/>
  <c r="AD74" i="5" a="1"/>
  <c r="AD74" i="5"/>
  <c r="AB74" i="5" a="1"/>
  <c r="AB74" i="5"/>
  <c r="Z74" i="5" a="1"/>
  <c r="Z74" i="5"/>
  <c r="X74" i="5" a="1"/>
  <c r="X74" i="5"/>
  <c r="V74" i="5" a="1"/>
  <c r="V74" i="5"/>
  <c r="T74" i="5" a="1"/>
  <c r="T74" i="5"/>
  <c r="R74" i="5" a="1"/>
  <c r="R74" i="5"/>
  <c r="P74" i="5" a="1"/>
  <c r="P74" i="5"/>
  <c r="AH73" i="5" a="1"/>
  <c r="AH73" i="5"/>
  <c r="AF73" i="5" a="1"/>
  <c r="AF73" i="5"/>
  <c r="AD73" i="5" a="1"/>
  <c r="AD73" i="5"/>
  <c r="AB73" i="5" a="1"/>
  <c r="AB73" i="5"/>
  <c r="Z73" i="5" a="1"/>
  <c r="Z73" i="5"/>
  <c r="X73" i="5" a="1"/>
  <c r="X73" i="5"/>
  <c r="V73" i="5" a="1"/>
  <c r="V73" i="5"/>
  <c r="T73" i="5" a="1"/>
  <c r="T73" i="5"/>
  <c r="R73" i="5" a="1"/>
  <c r="R73" i="5"/>
  <c r="P73" i="5" a="1"/>
  <c r="P73" i="5"/>
  <c r="AH72" i="5" a="1"/>
  <c r="AH72" i="5"/>
  <c r="AF72" i="5" a="1"/>
  <c r="AF72" i="5"/>
  <c r="AD72" i="5" a="1"/>
  <c r="AD72" i="5"/>
  <c r="AB72" i="5" a="1"/>
  <c r="AB72" i="5"/>
  <c r="Z72" i="5" a="1"/>
  <c r="Z72" i="5"/>
  <c r="X72" i="5" a="1"/>
  <c r="X72" i="5"/>
  <c r="V72" i="5" a="1"/>
  <c r="V72" i="5"/>
  <c r="T72" i="5" a="1"/>
  <c r="T72" i="5"/>
  <c r="R72" i="5" a="1"/>
  <c r="R72" i="5"/>
  <c r="P72" i="5" a="1"/>
  <c r="P72" i="5"/>
  <c r="AH71" i="5" a="1"/>
  <c r="AH71" i="5"/>
  <c r="AF71" i="5" a="1"/>
  <c r="AF71" i="5"/>
  <c r="AD71" i="5" a="1"/>
  <c r="AD71" i="5"/>
  <c r="AB71" i="5" a="1"/>
  <c r="AB71" i="5"/>
  <c r="Z71" i="5" a="1"/>
  <c r="Z71" i="5"/>
  <c r="X71" i="5" a="1"/>
  <c r="X71" i="5"/>
  <c r="V71" i="5" a="1"/>
  <c r="V71" i="5"/>
  <c r="T71" i="5" a="1"/>
  <c r="T71" i="5"/>
  <c r="R71" i="5" a="1"/>
  <c r="R71" i="5"/>
  <c r="P71" i="5" a="1"/>
  <c r="P71" i="5"/>
  <c r="AH70" i="5" a="1"/>
  <c r="AH70" i="5"/>
  <c r="AF70" i="5" a="1"/>
  <c r="AF70" i="5"/>
  <c r="AD70" i="5" a="1"/>
  <c r="AD70" i="5"/>
  <c r="AB70" i="5" a="1"/>
  <c r="AB70" i="5"/>
  <c r="Z70" i="5" a="1"/>
  <c r="Z70" i="5"/>
  <c r="X70" i="5" a="1"/>
  <c r="X70" i="5"/>
  <c r="V70" i="5" a="1"/>
  <c r="V70" i="5"/>
  <c r="T70" i="5" a="1"/>
  <c r="T70" i="5"/>
  <c r="R70" i="5" a="1"/>
  <c r="R70" i="5"/>
  <c r="P70" i="5" a="1"/>
  <c r="P70" i="5"/>
  <c r="AH69" i="5" a="1"/>
  <c r="AH69" i="5"/>
  <c r="AF69" i="5" a="1"/>
  <c r="AF69" i="5"/>
  <c r="AD69" i="5" a="1"/>
  <c r="AD69" i="5"/>
  <c r="AB69" i="5" a="1"/>
  <c r="AB69" i="5"/>
  <c r="Z69" i="5" a="1"/>
  <c r="Z69" i="5"/>
  <c r="X69" i="5" a="1"/>
  <c r="X69" i="5"/>
  <c r="V69" i="5" a="1"/>
  <c r="V69" i="5"/>
  <c r="T69" i="5" a="1"/>
  <c r="T69" i="5"/>
  <c r="R69" i="5" a="1"/>
  <c r="R69" i="5"/>
  <c r="P69" i="5" a="1"/>
  <c r="P69" i="5"/>
  <c r="AH68" i="5" a="1"/>
  <c r="AH68" i="5"/>
  <c r="AF68" i="5" a="1"/>
  <c r="AF68" i="5"/>
  <c r="AD68" i="5" a="1"/>
  <c r="AD68" i="5"/>
  <c r="AB68" i="5" a="1"/>
  <c r="AB68" i="5"/>
  <c r="Z68" i="5" a="1"/>
  <c r="Z68" i="5"/>
  <c r="X68" i="5" a="1"/>
  <c r="X68" i="5"/>
  <c r="V68" i="5" a="1"/>
  <c r="V68" i="5"/>
  <c r="T68" i="5" a="1"/>
  <c r="T68" i="5"/>
  <c r="R68" i="5" a="1"/>
  <c r="R68" i="5"/>
  <c r="P68" i="5" a="1"/>
  <c r="P68" i="5"/>
  <c r="AH67" i="5" a="1"/>
  <c r="AH67" i="5"/>
  <c r="AF67" i="5" a="1"/>
  <c r="AF67" i="5"/>
  <c r="AD67" i="5" a="1"/>
  <c r="AD67" i="5"/>
  <c r="AB67" i="5" a="1"/>
  <c r="AB67" i="5"/>
  <c r="Z67" i="5" a="1"/>
  <c r="Z67" i="5"/>
  <c r="X67" i="5" a="1"/>
  <c r="X67" i="5"/>
  <c r="V67" i="5" a="1"/>
  <c r="V67" i="5"/>
  <c r="T67" i="5" a="1"/>
  <c r="T67" i="5"/>
  <c r="R67" i="5" a="1"/>
  <c r="R67" i="5"/>
  <c r="P67" i="5" a="1"/>
  <c r="P67" i="5"/>
  <c r="AH66" i="5" a="1"/>
  <c r="AH66" i="5"/>
  <c r="AF66" i="5" a="1"/>
  <c r="AF66" i="5"/>
  <c r="AD66" i="5" a="1"/>
  <c r="AD66" i="5"/>
  <c r="AB66" i="5" a="1"/>
  <c r="AB66" i="5"/>
  <c r="Z66" i="5" a="1"/>
  <c r="Z66" i="5"/>
  <c r="X66" i="5" a="1"/>
  <c r="X66" i="5"/>
  <c r="V66" i="5" a="1"/>
  <c r="V66" i="5"/>
  <c r="T66" i="5" a="1"/>
  <c r="T66" i="5"/>
  <c r="R66" i="5" a="1"/>
  <c r="R66" i="5"/>
  <c r="P66" i="5" a="1"/>
  <c r="P66" i="5"/>
  <c r="AH65" i="5" a="1"/>
  <c r="AH65" i="5"/>
  <c r="AF65" i="5" a="1"/>
  <c r="AF65" i="5"/>
  <c r="AD65" i="5" a="1"/>
  <c r="AD65" i="5"/>
  <c r="AB65" i="5" a="1"/>
  <c r="AB65" i="5"/>
  <c r="Z65" i="5" a="1"/>
  <c r="Z65" i="5"/>
  <c r="X65" i="5" a="1"/>
  <c r="X65" i="5"/>
  <c r="V65" i="5" a="1"/>
  <c r="V65" i="5"/>
  <c r="T65" i="5" a="1"/>
  <c r="T65" i="5"/>
  <c r="R65" i="5" a="1"/>
  <c r="R65" i="5"/>
  <c r="P65" i="5" a="1"/>
  <c r="P65" i="5"/>
  <c r="AH64" i="5" a="1"/>
  <c r="AH64" i="5"/>
  <c r="AF64" i="5" a="1"/>
  <c r="AF64" i="5"/>
  <c r="AD64" i="5" a="1"/>
  <c r="AD64" i="5"/>
  <c r="AB64" i="5" a="1"/>
  <c r="AB64" i="5"/>
  <c r="Z64" i="5" a="1"/>
  <c r="Z64" i="5"/>
  <c r="X64" i="5" a="1"/>
  <c r="X64" i="5"/>
  <c r="V64" i="5" a="1"/>
  <c r="V64" i="5"/>
  <c r="T64" i="5" a="1"/>
  <c r="T64" i="5"/>
  <c r="R64" i="5" a="1"/>
  <c r="R64" i="5"/>
  <c r="P64" i="5" a="1"/>
  <c r="P64" i="5"/>
  <c r="AH63" i="5" a="1"/>
  <c r="AH63" i="5"/>
  <c r="AF63" i="5" a="1"/>
  <c r="AF63" i="5"/>
  <c r="AD63" i="5" a="1"/>
  <c r="AD63" i="5"/>
  <c r="AB63" i="5" a="1"/>
  <c r="AB63" i="5"/>
  <c r="Z63" i="5" a="1"/>
  <c r="Z63" i="5"/>
  <c r="X63" i="5" a="1"/>
  <c r="X63" i="5"/>
  <c r="V63" i="5" a="1"/>
  <c r="V63" i="5"/>
  <c r="T63" i="5" a="1"/>
  <c r="T63" i="5"/>
  <c r="R63" i="5" a="1"/>
  <c r="R63" i="5"/>
  <c r="P63" i="5" a="1"/>
  <c r="P63" i="5"/>
  <c r="AH62" i="5" a="1"/>
  <c r="AH62" i="5"/>
  <c r="AF62" i="5" a="1"/>
  <c r="AF62" i="5"/>
  <c r="AD62" i="5" a="1"/>
  <c r="AD62" i="5"/>
  <c r="AB62" i="5" a="1"/>
  <c r="AB62" i="5"/>
  <c r="Z62" i="5" a="1"/>
  <c r="Z62" i="5"/>
  <c r="X62" i="5" a="1"/>
  <c r="X62" i="5"/>
  <c r="V62" i="5" a="1"/>
  <c r="V62" i="5"/>
  <c r="T62" i="5" a="1"/>
  <c r="T62" i="5"/>
  <c r="R62" i="5" a="1"/>
  <c r="R62" i="5"/>
  <c r="P62" i="5" a="1"/>
  <c r="P62" i="5"/>
  <c r="AH61" i="5" a="1"/>
  <c r="AH61" i="5"/>
  <c r="AF61" i="5" a="1"/>
  <c r="AF61" i="5"/>
  <c r="AD61" i="5" a="1"/>
  <c r="AD61" i="5"/>
  <c r="AB61" i="5" a="1"/>
  <c r="AB61" i="5"/>
  <c r="Z61" i="5" a="1"/>
  <c r="Z61" i="5"/>
  <c r="X61" i="5" a="1"/>
  <c r="X61" i="5"/>
  <c r="V61" i="5" a="1"/>
  <c r="V61" i="5"/>
  <c r="T61" i="5" a="1"/>
  <c r="T61" i="5"/>
  <c r="R61" i="5" a="1"/>
  <c r="R61" i="5"/>
  <c r="P61" i="5" a="1"/>
  <c r="P61" i="5"/>
  <c r="AH60" i="5" a="1"/>
  <c r="AH60" i="5"/>
  <c r="AF60" i="5" a="1"/>
  <c r="AF60" i="5"/>
  <c r="AD60" i="5" a="1"/>
  <c r="AD60" i="5"/>
  <c r="AB60" i="5" a="1"/>
  <c r="AB60" i="5"/>
  <c r="Z60" i="5" a="1"/>
  <c r="Z60" i="5"/>
  <c r="X60" i="5" a="1"/>
  <c r="X60" i="5"/>
  <c r="V60" i="5" a="1"/>
  <c r="V60" i="5"/>
  <c r="T60" i="5" a="1"/>
  <c r="T60" i="5"/>
  <c r="R60" i="5" a="1"/>
  <c r="R60" i="5"/>
  <c r="P60" i="5" a="1"/>
  <c r="P60" i="5"/>
  <c r="AH59" i="5" a="1"/>
  <c r="AH59" i="5"/>
  <c r="AF59" i="5" a="1"/>
  <c r="AF59" i="5"/>
  <c r="AD59" i="5" a="1"/>
  <c r="AD59" i="5"/>
  <c r="AB59" i="5" a="1"/>
  <c r="AB59" i="5"/>
  <c r="Z59" i="5" a="1"/>
  <c r="Z59" i="5"/>
  <c r="X59" i="5" a="1"/>
  <c r="X59" i="5"/>
  <c r="V59" i="5" a="1"/>
  <c r="V59" i="5"/>
  <c r="T59" i="5" a="1"/>
  <c r="T59" i="5"/>
  <c r="R59" i="5" a="1"/>
  <c r="R59" i="5"/>
  <c r="P59" i="5" a="1"/>
  <c r="P59" i="5"/>
  <c r="AH58" i="5" a="1"/>
  <c r="AH58" i="5"/>
  <c r="AF58" i="5" a="1"/>
  <c r="AF58" i="5"/>
  <c r="AD58" i="5" a="1"/>
  <c r="AD58" i="5"/>
  <c r="AB58" i="5" a="1"/>
  <c r="AB58" i="5"/>
  <c r="Z58" i="5" a="1"/>
  <c r="Z58" i="5"/>
  <c r="X58" i="5" a="1"/>
  <c r="X58" i="5"/>
  <c r="V58" i="5" a="1"/>
  <c r="V58" i="5"/>
  <c r="T58" i="5" a="1"/>
  <c r="T58" i="5"/>
  <c r="R58" i="5" a="1"/>
  <c r="R58" i="5"/>
  <c r="P58" i="5" a="1"/>
  <c r="P58" i="5"/>
  <c r="AH57" i="5" a="1"/>
  <c r="AH57" i="5"/>
  <c r="AF57" i="5" a="1"/>
  <c r="AF57" i="5"/>
  <c r="AD57" i="5" a="1"/>
  <c r="AD57" i="5"/>
  <c r="AB57" i="5" a="1"/>
  <c r="AB57" i="5"/>
  <c r="Z57" i="5" a="1"/>
  <c r="Z57" i="5"/>
  <c r="X57" i="5" a="1"/>
  <c r="X57" i="5"/>
  <c r="V57" i="5" a="1"/>
  <c r="V57" i="5"/>
  <c r="T57" i="5" a="1"/>
  <c r="T57" i="5"/>
  <c r="R57" i="5" a="1"/>
  <c r="R57" i="5"/>
  <c r="P57" i="5" a="1"/>
  <c r="P57" i="5"/>
  <c r="AH56" i="5" a="1"/>
  <c r="AH56" i="5"/>
  <c r="AF56" i="5" a="1"/>
  <c r="AF56" i="5"/>
  <c r="AD56" i="5" a="1"/>
  <c r="AD56" i="5"/>
  <c r="AB56" i="5" a="1"/>
  <c r="AB56" i="5"/>
  <c r="Z56" i="5" a="1"/>
  <c r="Z56" i="5"/>
  <c r="X56" i="5" a="1"/>
  <c r="X56" i="5"/>
  <c r="V56" i="5" a="1"/>
  <c r="V56" i="5"/>
  <c r="T56" i="5" a="1"/>
  <c r="T56" i="5"/>
  <c r="R56" i="5" a="1"/>
  <c r="R56" i="5"/>
  <c r="P56" i="5" a="1"/>
  <c r="P56" i="5"/>
  <c r="AH55" i="5" a="1"/>
  <c r="AH55" i="5"/>
  <c r="AF55" i="5" a="1"/>
  <c r="AF55" i="5"/>
  <c r="AD55" i="5" a="1"/>
  <c r="AD55" i="5"/>
  <c r="AB55" i="5" a="1"/>
  <c r="AB55" i="5"/>
  <c r="Z55" i="5" a="1"/>
  <c r="Z55" i="5"/>
  <c r="X55" i="5" a="1"/>
  <c r="X55" i="5"/>
  <c r="V55" i="5" a="1"/>
  <c r="V55" i="5"/>
  <c r="T55" i="5" a="1"/>
  <c r="T55" i="5"/>
  <c r="R55" i="5" a="1"/>
  <c r="R55" i="5"/>
  <c r="P55" i="5" a="1"/>
  <c r="P55" i="5"/>
  <c r="AH54" i="5" a="1"/>
  <c r="AH54" i="5"/>
  <c r="AF54" i="5" a="1"/>
  <c r="AF54" i="5"/>
  <c r="AD54" i="5" a="1"/>
  <c r="AD54" i="5"/>
  <c r="AB54" i="5" a="1"/>
  <c r="AB54" i="5"/>
  <c r="Z54" i="5" a="1"/>
  <c r="Z54" i="5"/>
  <c r="X54" i="5" a="1"/>
  <c r="X54" i="5"/>
  <c r="V54" i="5" a="1"/>
  <c r="V54" i="5"/>
  <c r="T54" i="5" a="1"/>
  <c r="T54" i="5"/>
  <c r="R54" i="5" a="1"/>
  <c r="R54" i="5"/>
  <c r="P54" i="5" a="1"/>
  <c r="P54" i="5"/>
  <c r="AH53" i="5" a="1"/>
  <c r="AH53" i="5"/>
  <c r="AF53" i="5" a="1"/>
  <c r="AF53" i="5"/>
  <c r="AD53" i="5" a="1"/>
  <c r="AD53" i="5"/>
  <c r="AB53" i="5" a="1"/>
  <c r="AB53" i="5"/>
  <c r="Z53" i="5" a="1"/>
  <c r="Z53" i="5"/>
  <c r="X53" i="5" a="1"/>
  <c r="X53" i="5"/>
  <c r="V53" i="5" a="1"/>
  <c r="V53" i="5"/>
  <c r="T53" i="5" a="1"/>
  <c r="T53" i="5"/>
  <c r="R53" i="5" a="1"/>
  <c r="R53" i="5"/>
  <c r="P53" i="5" a="1"/>
  <c r="P53" i="5"/>
  <c r="AH52" i="5" a="1"/>
  <c r="AH52" i="5"/>
  <c r="AF52" i="5" a="1"/>
  <c r="AF52" i="5"/>
  <c r="AD52" i="5" a="1"/>
  <c r="AD52" i="5"/>
  <c r="AB52" i="5" a="1"/>
  <c r="AB52" i="5"/>
  <c r="Z52" i="5" a="1"/>
  <c r="Z52" i="5"/>
  <c r="X52" i="5" a="1"/>
  <c r="X52" i="5"/>
  <c r="V52" i="5" a="1"/>
  <c r="V52" i="5"/>
  <c r="T52" i="5" a="1"/>
  <c r="T52" i="5"/>
  <c r="R52" i="5" a="1"/>
  <c r="R52" i="5"/>
  <c r="P52" i="5" a="1"/>
  <c r="P52" i="5"/>
  <c r="AH51" i="5" a="1"/>
  <c r="AH51" i="5"/>
  <c r="AF51" i="5" a="1"/>
  <c r="AF51" i="5"/>
  <c r="AD51" i="5" a="1"/>
  <c r="AD51" i="5"/>
  <c r="AB51" i="5" a="1"/>
  <c r="AB51" i="5"/>
  <c r="Z51" i="5" a="1"/>
  <c r="Z51" i="5"/>
  <c r="X51" i="5" a="1"/>
  <c r="X51" i="5"/>
  <c r="V51" i="5" a="1"/>
  <c r="V51" i="5"/>
  <c r="T51" i="5" a="1"/>
  <c r="T51" i="5"/>
  <c r="R51" i="5" a="1"/>
  <c r="R51" i="5"/>
  <c r="P51" i="5" a="1"/>
  <c r="P51" i="5"/>
  <c r="AH50" i="5" a="1"/>
  <c r="AH50" i="5"/>
  <c r="AF50" i="5" a="1"/>
  <c r="AF50" i="5"/>
  <c r="AD50" i="5" a="1"/>
  <c r="AD50" i="5"/>
  <c r="AB50" i="5" a="1"/>
  <c r="AB50" i="5"/>
  <c r="Z50" i="5" a="1"/>
  <c r="Z50" i="5"/>
  <c r="X50" i="5" a="1"/>
  <c r="X50" i="5"/>
  <c r="V50" i="5" a="1"/>
  <c r="V50" i="5"/>
  <c r="T50" i="5" a="1"/>
  <c r="T50" i="5"/>
  <c r="R50" i="5" a="1"/>
  <c r="R50" i="5"/>
  <c r="P50" i="5" a="1"/>
  <c r="P50" i="5"/>
  <c r="AH49" i="5" a="1"/>
  <c r="AH49" i="5"/>
  <c r="AF49" i="5" a="1"/>
  <c r="AF49" i="5"/>
  <c r="AD49" i="5" a="1"/>
  <c r="AD49" i="5"/>
  <c r="AB49" i="5" a="1"/>
  <c r="AB49" i="5"/>
  <c r="Z49" i="5" a="1"/>
  <c r="Z49" i="5"/>
  <c r="X49" i="5" a="1"/>
  <c r="X49" i="5"/>
  <c r="V49" i="5" a="1"/>
  <c r="V49" i="5"/>
  <c r="T49" i="5" a="1"/>
  <c r="T49" i="5"/>
  <c r="R49" i="5" a="1"/>
  <c r="R49" i="5"/>
  <c r="P49" i="5" a="1"/>
  <c r="P49" i="5"/>
  <c r="AH48" i="5" a="1"/>
  <c r="AH48" i="5"/>
  <c r="AF48" i="5" a="1"/>
  <c r="AF48" i="5"/>
  <c r="AD48" i="5" a="1"/>
  <c r="AD48" i="5"/>
  <c r="AB48" i="5" a="1"/>
  <c r="AB48" i="5"/>
  <c r="Z48" i="5" a="1"/>
  <c r="Z48" i="5"/>
  <c r="X48" i="5" a="1"/>
  <c r="X48" i="5"/>
  <c r="V48" i="5" a="1"/>
  <c r="V48" i="5"/>
  <c r="T48" i="5" a="1"/>
  <c r="T48" i="5"/>
  <c r="R48" i="5" a="1"/>
  <c r="R48" i="5"/>
  <c r="P48" i="5" a="1"/>
  <c r="P48" i="5"/>
  <c r="AH47" i="5" a="1"/>
  <c r="AH47" i="5"/>
  <c r="AF47" i="5" a="1"/>
  <c r="AF47" i="5"/>
  <c r="AD47" i="5" a="1"/>
  <c r="AD47" i="5"/>
  <c r="AB47" i="5" a="1"/>
  <c r="AB47" i="5"/>
  <c r="Z47" i="5" a="1"/>
  <c r="Z47" i="5"/>
  <c r="X47" i="5" a="1"/>
  <c r="X47" i="5"/>
  <c r="V47" i="5" a="1"/>
  <c r="V47" i="5"/>
  <c r="T47" i="5" a="1"/>
  <c r="T47" i="5"/>
  <c r="R47" i="5" a="1"/>
  <c r="R47" i="5"/>
  <c r="P47" i="5" a="1"/>
  <c r="P47" i="5"/>
  <c r="AH46" i="5" a="1"/>
  <c r="AH46" i="5"/>
  <c r="AF46" i="5" a="1"/>
  <c r="AF46" i="5"/>
  <c r="AD46" i="5" a="1"/>
  <c r="AD46" i="5"/>
  <c r="AB46" i="5" a="1"/>
  <c r="AB46" i="5"/>
  <c r="Z46" i="5" a="1"/>
  <c r="Z46" i="5"/>
  <c r="X46" i="5" a="1"/>
  <c r="X46" i="5"/>
  <c r="V46" i="5" a="1"/>
  <c r="V46" i="5"/>
  <c r="T46" i="5" a="1"/>
  <c r="T46" i="5"/>
  <c r="R46" i="5" a="1"/>
  <c r="R46" i="5"/>
  <c r="P46" i="5" a="1"/>
  <c r="P46" i="5"/>
  <c r="AH45" i="5" a="1"/>
  <c r="AH45" i="5"/>
  <c r="AF45" i="5" a="1"/>
  <c r="AF45" i="5"/>
  <c r="AD45" i="5" a="1"/>
  <c r="AD45" i="5"/>
  <c r="AB45" i="5" a="1"/>
  <c r="AB45" i="5"/>
  <c r="Z45" i="5" a="1"/>
  <c r="Z45" i="5"/>
  <c r="X45" i="5" a="1"/>
  <c r="X45" i="5"/>
  <c r="V45" i="5" a="1"/>
  <c r="V45" i="5"/>
  <c r="S4" i="5" a="1"/>
  <c r="S4" i="5"/>
  <c r="Q5" i="5" a="1"/>
  <c r="Q5" i="5"/>
  <c r="Q6" i="5" a="1"/>
  <c r="Q6" i="5"/>
  <c r="Q8" i="5" a="1"/>
  <c r="Q8" i="5"/>
  <c r="Q9" i="5" a="1"/>
  <c r="Q9" i="5"/>
  <c r="Q10" i="5" a="1"/>
  <c r="Q10" i="5"/>
  <c r="Q11" i="5" a="1"/>
  <c r="Q11" i="5"/>
  <c r="Q12" i="5" a="1"/>
  <c r="Q12" i="5"/>
  <c r="Q13" i="5" a="1"/>
  <c r="Q13" i="5"/>
  <c r="Q14" i="5" a="1"/>
  <c r="Q14" i="5"/>
  <c r="Q15" i="5" a="1"/>
  <c r="Q15" i="5"/>
  <c r="Q16" i="5" a="1"/>
  <c r="Q16" i="5"/>
  <c r="Q17" i="5" a="1"/>
  <c r="Q17" i="5"/>
  <c r="Q18" i="5" a="1"/>
  <c r="Q18" i="5"/>
  <c r="Q19" i="5" a="1"/>
  <c r="Q19" i="5"/>
  <c r="Q20" i="5" a="1"/>
  <c r="Q20" i="5"/>
  <c r="Q21" i="5" a="1"/>
  <c r="Q21" i="5"/>
  <c r="Q22" i="5" a="1"/>
  <c r="Q22" i="5"/>
  <c r="Q23" i="5" a="1"/>
  <c r="Q23" i="5"/>
  <c r="Q24" i="5" a="1"/>
  <c r="Q24" i="5"/>
  <c r="Q25" i="5" a="1"/>
  <c r="Q25" i="5"/>
  <c r="Q26" i="5" a="1"/>
  <c r="Q26" i="5"/>
  <c r="Q27" i="5" a="1"/>
  <c r="Q27" i="5"/>
  <c r="Q28" i="5" a="1"/>
  <c r="Q28" i="5"/>
  <c r="Q29" i="5" a="1"/>
  <c r="Q29" i="5"/>
  <c r="Q30" i="5" a="1"/>
  <c r="Q30" i="5"/>
  <c r="Q31" i="5" a="1"/>
  <c r="Q31" i="5"/>
  <c r="Q32" i="5" a="1"/>
  <c r="Q32" i="5"/>
  <c r="Q33" i="5" a="1"/>
  <c r="Q33" i="5"/>
  <c r="Q34" i="5" a="1"/>
  <c r="Q34" i="5"/>
  <c r="Q35" i="5" a="1"/>
  <c r="Q35" i="5"/>
  <c r="Q36" i="5" a="1"/>
  <c r="Q36" i="5"/>
  <c r="Q37" i="5" a="1"/>
  <c r="Q37" i="5"/>
  <c r="Q38" i="5" a="1"/>
  <c r="Q38" i="5"/>
  <c r="Q39" i="5" a="1"/>
  <c r="Q39" i="5"/>
  <c r="Q40" i="5" a="1"/>
  <c r="Q40" i="5"/>
  <c r="Q41" i="5" a="1"/>
  <c r="Q41" i="5"/>
  <c r="Q42" i="5" a="1"/>
  <c r="Q42" i="5"/>
  <c r="Q43" i="5" a="1"/>
  <c r="Q43" i="5"/>
  <c r="Q44" i="5" a="1"/>
  <c r="Q44" i="5"/>
  <c r="Q45" i="5" a="1"/>
  <c r="Q45" i="5"/>
  <c r="Q46" i="5" a="1"/>
  <c r="Q46" i="5"/>
  <c r="Q47" i="5" a="1"/>
  <c r="Q47" i="5"/>
  <c r="Q48" i="5" a="1"/>
  <c r="Q48" i="5"/>
  <c r="Q49" i="5" a="1"/>
  <c r="Q49" i="5"/>
  <c r="Q50" i="5" a="1"/>
  <c r="Q50" i="5"/>
  <c r="Q51" i="5" a="1"/>
  <c r="Q51" i="5"/>
  <c r="Q52" i="5" a="1"/>
  <c r="Q52" i="5"/>
  <c r="Q53" i="5" a="1"/>
  <c r="Q53" i="5"/>
  <c r="Q54" i="5" a="1"/>
  <c r="Q54" i="5"/>
  <c r="Q55" i="5" a="1"/>
  <c r="Q55" i="5"/>
  <c r="Q56" i="5" a="1"/>
  <c r="Q56" i="5"/>
  <c r="Q57" i="5" a="1"/>
  <c r="Q57" i="5"/>
  <c r="Q58" i="5" a="1"/>
  <c r="Q58" i="5"/>
  <c r="Q59" i="5" a="1"/>
  <c r="Q59" i="5"/>
  <c r="Q60" i="5" a="1"/>
  <c r="Q60" i="5"/>
  <c r="Q61" i="5" a="1"/>
  <c r="Q61" i="5"/>
  <c r="Q62" i="5" a="1"/>
  <c r="Q62" i="5"/>
  <c r="Q63" i="5" a="1"/>
  <c r="Q63" i="5"/>
  <c r="Q64" i="5" a="1"/>
  <c r="Q64" i="5"/>
  <c r="Q65" i="5" a="1"/>
  <c r="Q65" i="5"/>
  <c r="Q66" i="5" a="1"/>
  <c r="Q66" i="5"/>
  <c r="Q67" i="5" a="1"/>
  <c r="Q67" i="5"/>
  <c r="Q68" i="5" a="1"/>
  <c r="Q68" i="5"/>
  <c r="Q69" i="5" a="1"/>
  <c r="Q69" i="5"/>
  <c r="Q70" i="5" a="1"/>
  <c r="Q70" i="5"/>
  <c r="Q71" i="5" a="1"/>
  <c r="Q71" i="5"/>
  <c r="Q72" i="5" a="1"/>
  <c r="Q72" i="5"/>
  <c r="Q73" i="5" a="1"/>
  <c r="Q73" i="5"/>
  <c r="Q74" i="5" a="1"/>
  <c r="Q74" i="5"/>
  <c r="Q75" i="5" a="1"/>
  <c r="Q75" i="5"/>
  <c r="Q76" i="5" a="1"/>
  <c r="Q76" i="5"/>
  <c r="Q77" i="5" a="1"/>
  <c r="Q77" i="5"/>
  <c r="Q78" i="5" a="1"/>
  <c r="Q78" i="5"/>
  <c r="Q79" i="5" a="1"/>
  <c r="Q79" i="5"/>
  <c r="Q80" i="5" a="1"/>
  <c r="Q80" i="5"/>
  <c r="Q81" i="5" a="1"/>
  <c r="Q81" i="5"/>
  <c r="Q82" i="5" a="1"/>
  <c r="Q82" i="5"/>
  <c r="Q83" i="5" a="1"/>
  <c r="Q83" i="5"/>
  <c r="Q84" i="5" a="1"/>
  <c r="Q84" i="5"/>
  <c r="Q85" i="5" a="1"/>
  <c r="Q85" i="5"/>
  <c r="Q86" i="5" a="1"/>
  <c r="Q86" i="5"/>
  <c r="Q87" i="5" a="1"/>
  <c r="Q87" i="5"/>
  <c r="Q88" i="5" a="1"/>
  <c r="Q88" i="5"/>
  <c r="Q89" i="5" a="1"/>
  <c r="Q89" i="5"/>
  <c r="Q90" i="5" a="1"/>
  <c r="Q90" i="5"/>
  <c r="Q91" i="5" a="1"/>
  <c r="Q91" i="5"/>
  <c r="Q92" i="5" a="1"/>
  <c r="Q92" i="5"/>
  <c r="Q93" i="5" a="1"/>
  <c r="Q93" i="5"/>
  <c r="Q94" i="5" a="1"/>
  <c r="Q94" i="5"/>
  <c r="Q95" i="5" a="1"/>
  <c r="Q95" i="5"/>
  <c r="Q96" i="5" a="1"/>
  <c r="Q96" i="5"/>
  <c r="Q97" i="5" a="1"/>
  <c r="Q97" i="5"/>
  <c r="Q98" i="5" a="1"/>
  <c r="Q98" i="5"/>
  <c r="Q99" i="5" a="1"/>
  <c r="Q99" i="5"/>
  <c r="Q100" i="5" a="1"/>
  <c r="Q100" i="5"/>
  <c r="Q101" i="5" a="1"/>
  <c r="Q101" i="5"/>
  <c r="Q102" i="5" a="1"/>
  <c r="Q102" i="5"/>
  <c r="Q103" i="5" a="1"/>
  <c r="Q103" i="5"/>
  <c r="Q104" i="5" a="1"/>
  <c r="Q104" i="5"/>
  <c r="Q105" i="5" a="1"/>
  <c r="Q105" i="5"/>
  <c r="Q106" i="5" a="1"/>
  <c r="Q106" i="5"/>
  <c r="Q107" i="5" a="1"/>
  <c r="Q107" i="5"/>
  <c r="Q108" i="5" a="1"/>
  <c r="Q108" i="5"/>
  <c r="Q109" i="5" a="1"/>
  <c r="Q109" i="5"/>
  <c r="Q110" i="5" a="1"/>
  <c r="Q110" i="5"/>
  <c r="Q111" i="5" a="1"/>
  <c r="Q111" i="5"/>
  <c r="Q112" i="5" a="1"/>
  <c r="Q112" i="5"/>
  <c r="Q113" i="5" a="1"/>
  <c r="Q113" i="5"/>
  <c r="Q114" i="5" a="1"/>
  <c r="Q114" i="5"/>
  <c r="Q115" i="5" a="1"/>
  <c r="Q115" i="5"/>
  <c r="Q116" i="5" a="1"/>
  <c r="Q116" i="5"/>
  <c r="Q117" i="5" a="1"/>
  <c r="Q117" i="5"/>
  <c r="Q118" i="5" a="1"/>
  <c r="Q118" i="5"/>
  <c r="Q119" i="5" a="1"/>
  <c r="Q119" i="5"/>
  <c r="Q120" i="5" a="1"/>
  <c r="Q120" i="5"/>
  <c r="Q121" i="5" a="1"/>
  <c r="Q121" i="5"/>
  <c r="Q122" i="5" a="1"/>
  <c r="Q122" i="5"/>
  <c r="Q123" i="5" a="1"/>
  <c r="Q123" i="5"/>
  <c r="Q124" i="5" a="1"/>
  <c r="Q124" i="5"/>
  <c r="Q125" i="5" a="1"/>
  <c r="Q125" i="5"/>
  <c r="P5" i="5" a="1"/>
  <c r="P5" i="5"/>
  <c r="R5" i="5" a="1"/>
  <c r="R5" i="5"/>
  <c r="T5" i="5" a="1"/>
  <c r="T5" i="5"/>
  <c r="V5" i="5" a="1"/>
  <c r="V5" i="5"/>
  <c r="X5" i="5" a="1"/>
  <c r="X5" i="5"/>
  <c r="Z5" i="5" a="1"/>
  <c r="Z5" i="5"/>
  <c r="AB5" i="5" a="1"/>
  <c r="AB5" i="5"/>
  <c r="AD5" i="5" a="1"/>
  <c r="AD5" i="5"/>
  <c r="AF5" i="5" a="1"/>
  <c r="AF5" i="5"/>
  <c r="AH5" i="5" a="1"/>
  <c r="AH5" i="5"/>
  <c r="P6" i="5" a="1"/>
  <c r="P6" i="5"/>
  <c r="R6" i="5" a="1"/>
  <c r="R6" i="5"/>
  <c r="T6" i="5" a="1"/>
  <c r="T6" i="5"/>
  <c r="V6" i="5" a="1"/>
  <c r="V6" i="5"/>
  <c r="X6" i="5" a="1"/>
  <c r="X6" i="5"/>
  <c r="Z6" i="5" a="1"/>
  <c r="Z6" i="5"/>
  <c r="AB6" i="5" a="1"/>
  <c r="AB6" i="5"/>
  <c r="AD6" i="5" a="1"/>
  <c r="AD6" i="5"/>
  <c r="AF6" i="5" a="1"/>
  <c r="AF6" i="5"/>
  <c r="AH6" i="5" a="1"/>
  <c r="AH6" i="5"/>
  <c r="P7" i="5" a="1"/>
  <c r="P7" i="5"/>
  <c r="R7" i="5" a="1"/>
  <c r="R7" i="5"/>
  <c r="T7" i="5" a="1"/>
  <c r="T7" i="5"/>
  <c r="V7" i="5" a="1"/>
  <c r="V7" i="5"/>
  <c r="X7" i="5" a="1"/>
  <c r="X7" i="5"/>
  <c r="Z7" i="5" a="1"/>
  <c r="Z7" i="5"/>
  <c r="AB7" i="5" a="1"/>
  <c r="AB7" i="5"/>
  <c r="AD7" i="5" a="1"/>
  <c r="AD7" i="5"/>
  <c r="AF7" i="5" a="1"/>
  <c r="AF7" i="5"/>
  <c r="AH7" i="5" a="1"/>
  <c r="AH7" i="5"/>
  <c r="P8" i="5" a="1"/>
  <c r="P8" i="5"/>
  <c r="R8" i="5" a="1"/>
  <c r="R8" i="5"/>
  <c r="T8" i="5" a="1"/>
  <c r="T8" i="5"/>
  <c r="V8" i="5" a="1"/>
  <c r="V8" i="5"/>
  <c r="X8" i="5" a="1"/>
  <c r="X8" i="5"/>
  <c r="Z8" i="5" a="1"/>
  <c r="Z8" i="5"/>
  <c r="AB8" i="5" a="1"/>
  <c r="AB8" i="5"/>
  <c r="AD8" i="5" a="1"/>
  <c r="AD8" i="5"/>
  <c r="AF8" i="5" a="1"/>
  <c r="AF8" i="5"/>
  <c r="AH8" i="5" a="1"/>
  <c r="AH8" i="5"/>
  <c r="P9" i="5" a="1"/>
  <c r="P9" i="5"/>
  <c r="R9" i="5" a="1"/>
  <c r="R9" i="5"/>
  <c r="T9" i="5" a="1"/>
  <c r="T9" i="5"/>
  <c r="V9" i="5" a="1"/>
  <c r="V9" i="5"/>
  <c r="X9" i="5" a="1"/>
  <c r="X9" i="5"/>
  <c r="Z9" i="5" a="1"/>
  <c r="Z9" i="5"/>
  <c r="AB9" i="5" a="1"/>
  <c r="AB9" i="5"/>
  <c r="AD9" i="5" a="1"/>
  <c r="AD9" i="5"/>
  <c r="AF9" i="5" a="1"/>
  <c r="AF9" i="5"/>
  <c r="AH9" i="5" a="1"/>
  <c r="AH9" i="5"/>
  <c r="P10" i="5" a="1"/>
  <c r="P10" i="5"/>
  <c r="R10" i="5" a="1"/>
  <c r="R10" i="5"/>
  <c r="T10" i="5" a="1"/>
  <c r="T10" i="5"/>
  <c r="V10" i="5" a="1"/>
  <c r="V10" i="5"/>
  <c r="X10" i="5" a="1"/>
  <c r="X10" i="5"/>
  <c r="Z10" i="5" a="1"/>
  <c r="Z10" i="5"/>
  <c r="AB10" i="5" a="1"/>
  <c r="AB10" i="5"/>
  <c r="AD10" i="5" a="1"/>
  <c r="AD10" i="5"/>
  <c r="AF10" i="5" a="1"/>
  <c r="AF10" i="5"/>
  <c r="AH10" i="5" a="1"/>
  <c r="AH10" i="5"/>
  <c r="P11" i="5" a="1"/>
  <c r="P11" i="5"/>
  <c r="R11" i="5" a="1"/>
  <c r="R11" i="5"/>
  <c r="T11" i="5" a="1"/>
  <c r="T11" i="5"/>
  <c r="V11" i="5" a="1"/>
  <c r="V11" i="5"/>
  <c r="X11" i="5" a="1"/>
  <c r="X11" i="5"/>
  <c r="Z11" i="5" a="1"/>
  <c r="Z11" i="5"/>
  <c r="AB11" i="5" a="1"/>
  <c r="AB11" i="5"/>
  <c r="AD11" i="5" a="1"/>
  <c r="AD11" i="5"/>
  <c r="AF11" i="5" a="1"/>
  <c r="AF11" i="5"/>
  <c r="AH11" i="5" a="1"/>
  <c r="AH11" i="5"/>
  <c r="P12" i="5" a="1"/>
  <c r="P12" i="5"/>
  <c r="R12" i="5" a="1"/>
  <c r="R12" i="5"/>
  <c r="T12" i="5" a="1"/>
  <c r="T12" i="5"/>
  <c r="V12" i="5" a="1"/>
  <c r="V12" i="5"/>
  <c r="X12" i="5" a="1"/>
  <c r="X12" i="5"/>
  <c r="Z12" i="5" a="1"/>
  <c r="Z12" i="5"/>
  <c r="AB12" i="5" a="1"/>
  <c r="AB12" i="5"/>
  <c r="AD12" i="5" a="1"/>
  <c r="AD12" i="5"/>
  <c r="AF12" i="5" a="1"/>
  <c r="AF12" i="5"/>
  <c r="AH12" i="5" a="1"/>
  <c r="AH12" i="5"/>
  <c r="P13" i="5" a="1"/>
  <c r="P13" i="5"/>
  <c r="R13" i="5" a="1"/>
  <c r="R13" i="5"/>
  <c r="T13" i="5" a="1"/>
  <c r="T13" i="5"/>
  <c r="V13" i="5" a="1"/>
  <c r="V13" i="5"/>
  <c r="X13" i="5" a="1"/>
  <c r="X13" i="5"/>
  <c r="Z13" i="5" a="1"/>
  <c r="Z13" i="5"/>
  <c r="AB13" i="5" a="1"/>
  <c r="AB13" i="5"/>
  <c r="AD13" i="5" a="1"/>
  <c r="AD13" i="5"/>
  <c r="AF13" i="5" a="1"/>
  <c r="AF13" i="5"/>
  <c r="AH13" i="5" a="1"/>
  <c r="AH13" i="5"/>
  <c r="P14" i="5" a="1"/>
  <c r="P14" i="5"/>
  <c r="R14" i="5" a="1"/>
  <c r="R14" i="5"/>
  <c r="T14" i="5" a="1"/>
  <c r="T14" i="5"/>
  <c r="V14" i="5" a="1"/>
  <c r="V14" i="5"/>
  <c r="X14" i="5" a="1"/>
  <c r="X14" i="5"/>
  <c r="Z14" i="5" a="1"/>
  <c r="Z14" i="5"/>
  <c r="AB14" i="5" a="1"/>
  <c r="AB14" i="5"/>
  <c r="AD14" i="5" a="1"/>
  <c r="AD14" i="5"/>
  <c r="AF14" i="5" a="1"/>
  <c r="AF14" i="5"/>
  <c r="AH14" i="5" a="1"/>
  <c r="AH14" i="5"/>
  <c r="P15" i="5" a="1"/>
  <c r="P15" i="5"/>
  <c r="R15" i="5" a="1"/>
  <c r="R15" i="5"/>
  <c r="T15" i="5" a="1"/>
  <c r="T15" i="5"/>
  <c r="V15" i="5" a="1"/>
  <c r="V15" i="5"/>
  <c r="X15" i="5" a="1"/>
  <c r="X15" i="5"/>
  <c r="Z15" i="5" a="1"/>
  <c r="Z15" i="5"/>
  <c r="AB15" i="5" a="1"/>
  <c r="AB15" i="5"/>
  <c r="AD15" i="5" a="1"/>
  <c r="AD15" i="5"/>
  <c r="AF15" i="5" a="1"/>
  <c r="AF15" i="5"/>
  <c r="AH15" i="5" a="1"/>
  <c r="AH15" i="5"/>
  <c r="P16" i="5" a="1"/>
  <c r="P16" i="5"/>
  <c r="R16" i="5" a="1"/>
  <c r="R16" i="5"/>
  <c r="T16" i="5" a="1"/>
  <c r="T16" i="5"/>
  <c r="V16" i="5" a="1"/>
  <c r="V16" i="5"/>
  <c r="X16" i="5" a="1"/>
  <c r="X16" i="5"/>
  <c r="Z16" i="5" a="1"/>
  <c r="Z16" i="5"/>
  <c r="AB16" i="5" a="1"/>
  <c r="AB16" i="5"/>
  <c r="AD16" i="5" a="1"/>
  <c r="AD16" i="5"/>
  <c r="AF16" i="5" a="1"/>
  <c r="AF16" i="5"/>
  <c r="AH16" i="5" a="1"/>
  <c r="AH16" i="5"/>
  <c r="P17" i="5" a="1"/>
  <c r="P17" i="5"/>
  <c r="R17" i="5" a="1"/>
  <c r="R17" i="5"/>
  <c r="T17" i="5" a="1"/>
  <c r="T17" i="5"/>
  <c r="V17" i="5" a="1"/>
  <c r="V17" i="5"/>
  <c r="X17" i="5" a="1"/>
  <c r="X17" i="5"/>
  <c r="Z17" i="5" a="1"/>
  <c r="Z17" i="5"/>
  <c r="AB17" i="5" a="1"/>
  <c r="AB17" i="5"/>
  <c r="AD17" i="5" a="1"/>
  <c r="AD17" i="5"/>
  <c r="AF17" i="5" a="1"/>
  <c r="AF17" i="5"/>
  <c r="AH17" i="5" a="1"/>
  <c r="AH17" i="5"/>
  <c r="P18" i="5" a="1"/>
  <c r="P18" i="5"/>
  <c r="R18" i="5" a="1"/>
  <c r="R18" i="5"/>
  <c r="T18" i="5" a="1"/>
  <c r="T18" i="5"/>
  <c r="V18" i="5" a="1"/>
  <c r="V18" i="5"/>
  <c r="X18" i="5" a="1"/>
  <c r="X18" i="5"/>
  <c r="Z18" i="5" a="1"/>
  <c r="Z18" i="5"/>
  <c r="AB18" i="5" a="1"/>
  <c r="AB18" i="5"/>
  <c r="AD18" i="5" a="1"/>
  <c r="AD18" i="5"/>
  <c r="AF18" i="5" a="1"/>
  <c r="AF18" i="5"/>
  <c r="AH18" i="5" a="1"/>
  <c r="AH18" i="5"/>
  <c r="P19" i="5" a="1"/>
  <c r="P19" i="5"/>
  <c r="R19" i="5" a="1"/>
  <c r="R19" i="5"/>
  <c r="T19" i="5" a="1"/>
  <c r="T19" i="5"/>
  <c r="V19" i="5" a="1"/>
  <c r="V19" i="5"/>
  <c r="X19" i="5" a="1"/>
  <c r="X19" i="5"/>
  <c r="Z19" i="5" a="1"/>
  <c r="Z19" i="5"/>
  <c r="AB19" i="5" a="1"/>
  <c r="AB19" i="5"/>
  <c r="AD19" i="5" a="1"/>
  <c r="AD19" i="5"/>
  <c r="AF19" i="5" a="1"/>
  <c r="AF19" i="5"/>
  <c r="AH19" i="5" a="1"/>
  <c r="AH19" i="5"/>
  <c r="P20" i="5" a="1"/>
  <c r="P20" i="5"/>
  <c r="R20" i="5" a="1"/>
  <c r="R20" i="5"/>
  <c r="T20" i="5" a="1"/>
  <c r="T20" i="5"/>
  <c r="V20" i="5" a="1"/>
  <c r="V20" i="5"/>
  <c r="X20" i="5" a="1"/>
  <c r="X20" i="5"/>
  <c r="Z20" i="5" a="1"/>
  <c r="Z20" i="5"/>
  <c r="AB20" i="5" a="1"/>
  <c r="AB20" i="5"/>
  <c r="AD20" i="5" a="1"/>
  <c r="AD20" i="5"/>
  <c r="AF20" i="5" a="1"/>
  <c r="AF20" i="5"/>
  <c r="AH20" i="5" a="1"/>
  <c r="AH20" i="5"/>
  <c r="P21" i="5" a="1"/>
  <c r="P21" i="5"/>
  <c r="R21" i="5" a="1"/>
  <c r="R21" i="5"/>
  <c r="T21" i="5" a="1"/>
  <c r="T21" i="5"/>
  <c r="V21" i="5" a="1"/>
  <c r="V21" i="5"/>
  <c r="X21" i="5" a="1"/>
  <c r="X21" i="5"/>
  <c r="Z21" i="5" a="1"/>
  <c r="Z21" i="5"/>
  <c r="AB21" i="5" a="1"/>
  <c r="AB21" i="5"/>
  <c r="AD21" i="5" a="1"/>
  <c r="AD21" i="5"/>
  <c r="AF21" i="5" a="1"/>
  <c r="AF21" i="5"/>
  <c r="AH21" i="5" a="1"/>
  <c r="AH21" i="5"/>
  <c r="P22" i="5" a="1"/>
  <c r="P22" i="5"/>
  <c r="R22" i="5" a="1"/>
  <c r="R22" i="5"/>
  <c r="T22" i="5" a="1"/>
  <c r="T22" i="5"/>
  <c r="V22" i="5" a="1"/>
  <c r="V22" i="5"/>
  <c r="X22" i="5" a="1"/>
  <c r="X22" i="5"/>
  <c r="Z22" i="5" a="1"/>
  <c r="Z22" i="5"/>
  <c r="AB22" i="5" a="1"/>
  <c r="AB22" i="5"/>
  <c r="AD22" i="5" a="1"/>
  <c r="AD22" i="5"/>
  <c r="AF22" i="5" a="1"/>
  <c r="AF22" i="5"/>
  <c r="AH22" i="5" a="1"/>
  <c r="AH22" i="5"/>
  <c r="P23" i="5" a="1"/>
  <c r="P23" i="5"/>
  <c r="R23" i="5" a="1"/>
  <c r="R23" i="5"/>
  <c r="T23" i="5" a="1"/>
  <c r="T23" i="5"/>
  <c r="V23" i="5" a="1"/>
  <c r="V23" i="5"/>
  <c r="X23" i="5" a="1"/>
  <c r="X23" i="5"/>
  <c r="Z23" i="5" a="1"/>
  <c r="Z23" i="5"/>
  <c r="AB23" i="5" a="1"/>
  <c r="AB23" i="5"/>
  <c r="AD23" i="5" a="1"/>
  <c r="AD23" i="5"/>
  <c r="AF23" i="5" a="1"/>
  <c r="AF23" i="5"/>
  <c r="AH23" i="5" a="1"/>
  <c r="AH23" i="5"/>
  <c r="P24" i="5" a="1"/>
  <c r="P24" i="5"/>
  <c r="R24" i="5" a="1"/>
  <c r="R24" i="5"/>
  <c r="T24" i="5" a="1"/>
  <c r="T24" i="5"/>
  <c r="V24" i="5" a="1"/>
  <c r="V24" i="5"/>
  <c r="X24" i="5" a="1"/>
  <c r="X24" i="5"/>
  <c r="Z24" i="5" a="1"/>
  <c r="Z24" i="5"/>
  <c r="AB24" i="5" a="1"/>
  <c r="AB24" i="5"/>
  <c r="AD24" i="5" a="1"/>
  <c r="AD24" i="5"/>
  <c r="AF24" i="5" a="1"/>
  <c r="AF24" i="5"/>
  <c r="AH24" i="5" a="1"/>
  <c r="AH24" i="5"/>
  <c r="P25" i="5" a="1"/>
  <c r="P25" i="5"/>
  <c r="R25" i="5" a="1"/>
  <c r="R25" i="5"/>
  <c r="T25" i="5" a="1"/>
  <c r="T25" i="5"/>
  <c r="V25" i="5" a="1"/>
  <c r="V25" i="5"/>
  <c r="X25" i="5" a="1"/>
  <c r="X25" i="5"/>
  <c r="Z25" i="5" a="1"/>
  <c r="Z25" i="5"/>
  <c r="AB25" i="5" a="1"/>
  <c r="AB25" i="5"/>
  <c r="AD25" i="5" a="1"/>
  <c r="AD25" i="5"/>
  <c r="AF25" i="5" a="1"/>
  <c r="AF25" i="5"/>
  <c r="AH25" i="5" a="1"/>
  <c r="AH25" i="5"/>
  <c r="P26" i="5" a="1"/>
  <c r="P26" i="5"/>
  <c r="R26" i="5" a="1"/>
  <c r="R26" i="5"/>
  <c r="T26" i="5" a="1"/>
  <c r="T26" i="5"/>
  <c r="V26" i="5" a="1"/>
  <c r="V26" i="5"/>
  <c r="X26" i="5" a="1"/>
  <c r="X26" i="5"/>
  <c r="Z26" i="5" a="1"/>
  <c r="Z26" i="5"/>
  <c r="AB26" i="5" a="1"/>
  <c r="AB26" i="5"/>
  <c r="AD26" i="5" a="1"/>
  <c r="AD26" i="5"/>
  <c r="AF26" i="5" a="1"/>
  <c r="AF26" i="5"/>
  <c r="AH26" i="5" a="1"/>
  <c r="AH26" i="5"/>
  <c r="P27" i="5" a="1"/>
  <c r="P27" i="5"/>
  <c r="R27" i="5" a="1"/>
  <c r="R27" i="5"/>
  <c r="T27" i="5" a="1"/>
  <c r="T27" i="5"/>
  <c r="V27" i="5" a="1"/>
  <c r="V27" i="5"/>
  <c r="X27" i="5" a="1"/>
  <c r="X27" i="5"/>
  <c r="Z27" i="5" a="1"/>
  <c r="Z27" i="5"/>
  <c r="AB27" i="5" a="1"/>
  <c r="AB27" i="5"/>
  <c r="AD27" i="5" a="1"/>
  <c r="AD27" i="5"/>
  <c r="AF27" i="5" a="1"/>
  <c r="AF27" i="5"/>
  <c r="AH27" i="5" a="1"/>
  <c r="AH27" i="5"/>
  <c r="P28" i="5" a="1"/>
  <c r="P28" i="5"/>
  <c r="R28" i="5" a="1"/>
  <c r="R28" i="5"/>
  <c r="T28" i="5" a="1"/>
  <c r="T28" i="5"/>
  <c r="V28" i="5" a="1"/>
  <c r="V28" i="5"/>
  <c r="X28" i="5" a="1"/>
  <c r="X28" i="5"/>
  <c r="Z28" i="5" a="1"/>
  <c r="Z28" i="5"/>
  <c r="AB28" i="5" a="1"/>
  <c r="AB28" i="5"/>
  <c r="AD28" i="5" a="1"/>
  <c r="AD28" i="5"/>
  <c r="AF28" i="5" a="1"/>
  <c r="AF28" i="5"/>
  <c r="AH28" i="5" a="1"/>
  <c r="AH28" i="5"/>
  <c r="P29" i="5" a="1"/>
  <c r="P29" i="5"/>
  <c r="R29" i="5" a="1"/>
  <c r="R29" i="5"/>
  <c r="T29" i="5" a="1"/>
  <c r="T29" i="5"/>
  <c r="V29" i="5" a="1"/>
  <c r="V29" i="5"/>
  <c r="X29" i="5" a="1"/>
  <c r="X29" i="5"/>
  <c r="Z29" i="5" a="1"/>
  <c r="Z29" i="5"/>
  <c r="AB29" i="5" a="1"/>
  <c r="AB29" i="5"/>
  <c r="AD29" i="5" a="1"/>
  <c r="AD29" i="5"/>
  <c r="AF29" i="5" a="1"/>
  <c r="AF29" i="5"/>
  <c r="AH29" i="5" a="1"/>
  <c r="AH29" i="5"/>
  <c r="P30" i="5" a="1"/>
  <c r="P30" i="5"/>
  <c r="R30" i="5" a="1"/>
  <c r="R30" i="5"/>
  <c r="T30" i="5" a="1"/>
  <c r="T30" i="5"/>
  <c r="V30" i="5" a="1"/>
  <c r="V30" i="5"/>
  <c r="X30" i="5" a="1"/>
  <c r="X30" i="5"/>
  <c r="Z30" i="5" a="1"/>
  <c r="Z30" i="5"/>
  <c r="AB30" i="5" a="1"/>
  <c r="AB30" i="5"/>
  <c r="AD30" i="5" a="1"/>
  <c r="AD30" i="5"/>
  <c r="AF30" i="5" a="1"/>
  <c r="AF30" i="5"/>
  <c r="AH30" i="5" a="1"/>
  <c r="AH30" i="5"/>
  <c r="P31" i="5" a="1"/>
  <c r="P31" i="5"/>
  <c r="R31" i="5" a="1"/>
  <c r="R31" i="5"/>
  <c r="T31" i="5" a="1"/>
  <c r="T31" i="5"/>
  <c r="V31" i="5" a="1"/>
  <c r="V31" i="5"/>
  <c r="X31" i="5" a="1"/>
  <c r="X31" i="5"/>
  <c r="Z31" i="5" a="1"/>
  <c r="Z31" i="5"/>
  <c r="AB31" i="5" a="1"/>
  <c r="AB31" i="5"/>
  <c r="AD31" i="5" a="1"/>
  <c r="AD31" i="5"/>
  <c r="AF31" i="5" a="1"/>
  <c r="AF31" i="5"/>
  <c r="AH31" i="5" a="1"/>
  <c r="AH31" i="5"/>
  <c r="P32" i="5" a="1"/>
  <c r="P32" i="5"/>
  <c r="R32" i="5" a="1"/>
  <c r="R32" i="5"/>
  <c r="T32" i="5" a="1"/>
  <c r="T32" i="5"/>
  <c r="V32" i="5" a="1"/>
  <c r="V32" i="5"/>
  <c r="X32" i="5" a="1"/>
  <c r="X32" i="5"/>
  <c r="Z32" i="5" a="1"/>
  <c r="Z32" i="5"/>
  <c r="AB32" i="5" a="1"/>
  <c r="AB32" i="5"/>
  <c r="AD32" i="5" a="1"/>
  <c r="AD32" i="5"/>
  <c r="AF32" i="5" a="1"/>
  <c r="AF32" i="5"/>
  <c r="AH32" i="5" a="1"/>
  <c r="AH32" i="5"/>
  <c r="P33" i="5" a="1"/>
  <c r="P33" i="5"/>
  <c r="R33" i="5" a="1"/>
  <c r="R33" i="5"/>
  <c r="T33" i="5" a="1"/>
  <c r="T33" i="5"/>
  <c r="V33" i="5" a="1"/>
  <c r="V33" i="5"/>
  <c r="X33" i="5" a="1"/>
  <c r="X33" i="5"/>
  <c r="Z33" i="5" a="1"/>
  <c r="Z33" i="5"/>
  <c r="AB33" i="5" a="1"/>
  <c r="AB33" i="5"/>
  <c r="AD33" i="5" a="1"/>
  <c r="AD33" i="5"/>
  <c r="AF33" i="5" a="1"/>
  <c r="AF33" i="5"/>
  <c r="AH33" i="5" a="1"/>
  <c r="AH33" i="5"/>
  <c r="P34" i="5" a="1"/>
  <c r="P34" i="5"/>
  <c r="R34" i="5" a="1"/>
  <c r="R34" i="5"/>
  <c r="T34" i="5" a="1"/>
  <c r="T34" i="5"/>
  <c r="V34" i="5" a="1"/>
  <c r="V34" i="5"/>
  <c r="X34" i="5" a="1"/>
  <c r="X34" i="5"/>
  <c r="Z34" i="5" a="1"/>
  <c r="Z34" i="5"/>
  <c r="AB34" i="5" a="1"/>
  <c r="AB34" i="5"/>
  <c r="AD34" i="5" a="1"/>
  <c r="AD34" i="5"/>
  <c r="AF34" i="5" a="1"/>
  <c r="AF34" i="5"/>
  <c r="AH34" i="5" a="1"/>
  <c r="AH34" i="5"/>
  <c r="P35" i="5" a="1"/>
  <c r="P35" i="5"/>
  <c r="R35" i="5" a="1"/>
  <c r="R35" i="5"/>
  <c r="T35" i="5" a="1"/>
  <c r="T35" i="5"/>
  <c r="V35" i="5" a="1"/>
  <c r="V35" i="5"/>
  <c r="X35" i="5" a="1"/>
  <c r="X35" i="5"/>
  <c r="Z35" i="5" a="1"/>
  <c r="Z35" i="5"/>
  <c r="AB35" i="5" a="1"/>
  <c r="AB35" i="5"/>
  <c r="AD35" i="5" a="1"/>
  <c r="AD35" i="5"/>
  <c r="AF35" i="5" a="1"/>
  <c r="AF35" i="5"/>
  <c r="AH35" i="5" a="1"/>
  <c r="AH35" i="5"/>
  <c r="P36" i="5" a="1"/>
  <c r="P36" i="5"/>
  <c r="R36" i="5" a="1"/>
  <c r="R36" i="5"/>
  <c r="T36" i="5" a="1"/>
  <c r="T36" i="5"/>
  <c r="V36" i="5" a="1"/>
  <c r="V36" i="5"/>
  <c r="X36" i="5" a="1"/>
  <c r="X36" i="5"/>
  <c r="Z36" i="5" a="1"/>
  <c r="Z36" i="5"/>
  <c r="AB36" i="5" a="1"/>
  <c r="AB36" i="5"/>
  <c r="AD36" i="5" a="1"/>
  <c r="AD36" i="5"/>
  <c r="AF36" i="5" a="1"/>
  <c r="AF36" i="5"/>
  <c r="AH36" i="5" a="1"/>
  <c r="AH36" i="5"/>
  <c r="P37" i="5" a="1"/>
  <c r="P37" i="5"/>
  <c r="R37" i="5" a="1"/>
  <c r="R37" i="5"/>
  <c r="T37" i="5" a="1"/>
  <c r="T37" i="5"/>
  <c r="V37" i="5" a="1"/>
  <c r="V37" i="5"/>
  <c r="X37" i="5" a="1"/>
  <c r="X37" i="5"/>
  <c r="Z37" i="5" a="1"/>
  <c r="Z37" i="5"/>
  <c r="AB37" i="5" a="1"/>
  <c r="AB37" i="5"/>
  <c r="AD37" i="5" a="1"/>
  <c r="AD37" i="5"/>
  <c r="AF37" i="5" a="1"/>
  <c r="AF37" i="5"/>
  <c r="AH37" i="5" a="1"/>
  <c r="AH37" i="5"/>
  <c r="P38" i="5" a="1"/>
  <c r="P38" i="5"/>
  <c r="R38" i="5" a="1"/>
  <c r="R38" i="5"/>
  <c r="T38" i="5" a="1"/>
  <c r="T38" i="5"/>
  <c r="V38" i="5" a="1"/>
  <c r="V38" i="5"/>
  <c r="X38" i="5" a="1"/>
  <c r="X38" i="5"/>
  <c r="Z38" i="5" a="1"/>
  <c r="Z38" i="5"/>
  <c r="AB38" i="5" a="1"/>
  <c r="AB38" i="5"/>
  <c r="AD38" i="5" a="1"/>
  <c r="AD38" i="5"/>
  <c r="AF38" i="5" a="1"/>
  <c r="AF38" i="5"/>
  <c r="AH38" i="5" a="1"/>
  <c r="AH38" i="5"/>
  <c r="P39" i="5" a="1"/>
  <c r="P39" i="5"/>
  <c r="R39" i="5" a="1"/>
  <c r="R39" i="5"/>
  <c r="T39" i="5" a="1"/>
  <c r="T39" i="5"/>
  <c r="V39" i="5" a="1"/>
  <c r="V39" i="5"/>
  <c r="X39" i="5" a="1"/>
  <c r="X39" i="5"/>
  <c r="Z39" i="5" a="1"/>
  <c r="Z39" i="5"/>
  <c r="AB39" i="5" a="1"/>
  <c r="AB39" i="5"/>
  <c r="AD39" i="5" a="1"/>
  <c r="AD39" i="5"/>
  <c r="AF39" i="5" a="1"/>
  <c r="AF39" i="5"/>
  <c r="AH39" i="5" a="1"/>
  <c r="AH39" i="5"/>
  <c r="P40" i="5" a="1"/>
  <c r="P40" i="5"/>
  <c r="R40" i="5" a="1"/>
  <c r="R40" i="5"/>
  <c r="T40" i="5" a="1"/>
  <c r="T40" i="5"/>
  <c r="V40" i="5" a="1"/>
  <c r="V40" i="5"/>
  <c r="X40" i="5" a="1"/>
  <c r="X40" i="5"/>
  <c r="Z40" i="5" a="1"/>
  <c r="Z40" i="5"/>
  <c r="AB40" i="5" a="1"/>
  <c r="AB40" i="5"/>
  <c r="AD40" i="5" a="1"/>
  <c r="AD40" i="5"/>
  <c r="AF40" i="5" a="1"/>
  <c r="AF40" i="5"/>
  <c r="AH40" i="5" a="1"/>
  <c r="AH40" i="5"/>
  <c r="P41" i="5" a="1"/>
  <c r="P41" i="5"/>
  <c r="R41" i="5" a="1"/>
  <c r="R41" i="5"/>
  <c r="T41" i="5" a="1"/>
  <c r="T41" i="5"/>
  <c r="V41" i="5" a="1"/>
  <c r="V41" i="5"/>
  <c r="X41" i="5" a="1"/>
  <c r="X41" i="5"/>
  <c r="Z41" i="5" a="1"/>
  <c r="Z41" i="5"/>
  <c r="AB41" i="5" a="1"/>
  <c r="AB41" i="5"/>
  <c r="AD41" i="5" a="1"/>
  <c r="AD41" i="5"/>
  <c r="AF41" i="5" a="1"/>
  <c r="AF41" i="5"/>
  <c r="AH41" i="5" a="1"/>
  <c r="AH41" i="5"/>
  <c r="P42" i="5" a="1"/>
  <c r="P42" i="5"/>
  <c r="R42" i="5" a="1"/>
  <c r="R42" i="5"/>
  <c r="T42" i="5" a="1"/>
  <c r="T42" i="5"/>
  <c r="V42" i="5" a="1"/>
  <c r="V42" i="5"/>
  <c r="X42" i="5" a="1"/>
  <c r="X42" i="5"/>
  <c r="Z42" i="5" a="1"/>
  <c r="Z42" i="5"/>
  <c r="AB42" i="5" a="1"/>
  <c r="AB42" i="5"/>
  <c r="AD42" i="5" a="1"/>
  <c r="AD42" i="5"/>
  <c r="AF42" i="5" a="1"/>
  <c r="AF42" i="5"/>
  <c r="AH42" i="5" a="1"/>
  <c r="AH42" i="5"/>
  <c r="P43" i="5" a="1"/>
  <c r="P43" i="5"/>
  <c r="R43" i="5" a="1"/>
  <c r="R43" i="5"/>
  <c r="T43" i="5" a="1"/>
  <c r="T43" i="5"/>
  <c r="V43" i="5" a="1"/>
  <c r="V43" i="5"/>
  <c r="X43" i="5" a="1"/>
  <c r="X43" i="5"/>
  <c r="Z43" i="5" a="1"/>
  <c r="Z43" i="5"/>
  <c r="AB43" i="5" a="1"/>
  <c r="AB43" i="5"/>
  <c r="AD43" i="5" a="1"/>
  <c r="AD43" i="5"/>
  <c r="AF43" i="5" a="1"/>
  <c r="AF43" i="5"/>
  <c r="AH43" i="5" a="1"/>
  <c r="AH43" i="5"/>
  <c r="P44" i="5" a="1"/>
  <c r="P44" i="5"/>
  <c r="R44" i="5" a="1"/>
  <c r="R44" i="5"/>
  <c r="T44" i="5" a="1"/>
  <c r="T44" i="5"/>
  <c r="V44" i="5" a="1"/>
  <c r="V44" i="5"/>
  <c r="X44" i="5" a="1"/>
  <c r="X44" i="5"/>
  <c r="Z44" i="5" a="1"/>
  <c r="Z44" i="5"/>
  <c r="AB44" i="5" a="1"/>
  <c r="AB44" i="5"/>
  <c r="AD44" i="5" a="1"/>
  <c r="AD44" i="5"/>
  <c r="AF44" i="5" a="1"/>
  <c r="AF44" i="5"/>
  <c r="AH44" i="5" a="1"/>
  <c r="AH44" i="5"/>
  <c r="P45" i="5" a="1"/>
  <c r="P45" i="5"/>
  <c r="R45" i="5" a="1"/>
  <c r="R45" i="5"/>
  <c r="T45" i="5" a="1"/>
  <c r="T45" i="5"/>
  <c r="U4" i="5" a="1"/>
  <c r="U4" i="5"/>
  <c r="W4" i="5" a="1"/>
  <c r="W4" i="5"/>
  <c r="Y4" i="5" a="1"/>
  <c r="Y4" i="5"/>
  <c r="AA4" i="5" a="1"/>
  <c r="AA4" i="5"/>
  <c r="AC4" i="5" a="1"/>
  <c r="AC4" i="5"/>
  <c r="AE4" i="5" a="1"/>
  <c r="AE4" i="5"/>
  <c r="AG4" i="5" a="1"/>
  <c r="AG4" i="5"/>
  <c r="AI4" i="5" a="1"/>
  <c r="AI4" i="5"/>
  <c r="AI34" i="5" a="1"/>
  <c r="AI34" i="5"/>
  <c r="AI33" i="5" a="1"/>
  <c r="AI33" i="5"/>
  <c r="AI32" i="5" a="1"/>
  <c r="AI32" i="5"/>
  <c r="AI31" i="5" a="1"/>
  <c r="AI31" i="5"/>
  <c r="AI30" i="5" a="1"/>
  <c r="AI30" i="5"/>
  <c r="AI29" i="5" a="1"/>
  <c r="AI29" i="5"/>
  <c r="AI28" i="5" a="1"/>
  <c r="AI28" i="5"/>
  <c r="AI27" i="5" a="1"/>
  <c r="AI27" i="5"/>
  <c r="AI26" i="5" a="1"/>
  <c r="AI26" i="5"/>
  <c r="AI25" i="5" a="1"/>
  <c r="AI25" i="5"/>
  <c r="AI24" i="5" a="1"/>
  <c r="AI24" i="5"/>
  <c r="AI23" i="5" a="1"/>
  <c r="AI23" i="5"/>
  <c r="AI22" i="5" a="1"/>
  <c r="AI22" i="5"/>
  <c r="AI21" i="5" a="1"/>
  <c r="AI21" i="5"/>
  <c r="AI20" i="5" a="1"/>
  <c r="AI20" i="5"/>
  <c r="AI19" i="5" a="1"/>
  <c r="AI19" i="5"/>
  <c r="AI18" i="5" a="1"/>
  <c r="AI18" i="5"/>
  <c r="AI17" i="5" a="1"/>
  <c r="AI17" i="5"/>
  <c r="AI16" i="5" a="1"/>
  <c r="AI16" i="5"/>
  <c r="AI15" i="5" a="1"/>
  <c r="AI15" i="5"/>
  <c r="AI14" i="5" a="1"/>
  <c r="AI14" i="5"/>
  <c r="AI13" i="5" a="1"/>
  <c r="AI13" i="5"/>
  <c r="AI12" i="5" a="1"/>
  <c r="AI12" i="5"/>
  <c r="AI11" i="5" a="1"/>
  <c r="AI11" i="5"/>
  <c r="AI10" i="5" a="1"/>
  <c r="AI10" i="5"/>
  <c r="AI9" i="5" a="1"/>
  <c r="AI9" i="5"/>
  <c r="AI8" i="5" a="1"/>
  <c r="AI8" i="5"/>
  <c r="AI7" i="5" a="1"/>
  <c r="AI7" i="5"/>
  <c r="AI6" i="5" a="1"/>
  <c r="AI6" i="5"/>
  <c r="AI5" i="5" a="1"/>
  <c r="AI5" i="5"/>
  <c r="AG34" i="5" a="1"/>
  <c r="AG34" i="5"/>
  <c r="AG33" i="5" a="1"/>
  <c r="AG33" i="5"/>
  <c r="AG32" i="5" a="1"/>
  <c r="AG32" i="5"/>
  <c r="AG31" i="5" a="1"/>
  <c r="AG31" i="5"/>
  <c r="AG30" i="5" a="1"/>
  <c r="AG30" i="5"/>
  <c r="AG29" i="5" a="1"/>
  <c r="AG29" i="5"/>
  <c r="AG28" i="5" a="1"/>
  <c r="AG28" i="5"/>
  <c r="AG27" i="5" a="1"/>
  <c r="AG27" i="5"/>
  <c r="AG26" i="5" a="1"/>
  <c r="AG26" i="5"/>
  <c r="AG25" i="5" a="1"/>
  <c r="AG25" i="5"/>
  <c r="AG24" i="5" a="1"/>
  <c r="AG24" i="5"/>
  <c r="AG23" i="5" a="1"/>
  <c r="AG23" i="5"/>
  <c r="AG22" i="5" a="1"/>
  <c r="AG22" i="5"/>
  <c r="AG21" i="5" a="1"/>
  <c r="AG21" i="5"/>
  <c r="AG20" i="5" a="1"/>
  <c r="AG20" i="5"/>
  <c r="AG19" i="5" a="1"/>
  <c r="AG19" i="5"/>
  <c r="AG18" i="5" a="1"/>
  <c r="AG18" i="5"/>
  <c r="AG17" i="5" a="1"/>
  <c r="AG17" i="5"/>
  <c r="AG16" i="5" a="1"/>
  <c r="AG16" i="5"/>
  <c r="AG15" i="5" a="1"/>
  <c r="AG15" i="5"/>
  <c r="AG14" i="5" a="1"/>
  <c r="AG14" i="5"/>
  <c r="AG13" i="5" a="1"/>
  <c r="AG13" i="5"/>
  <c r="AG12" i="5" a="1"/>
  <c r="AG12" i="5"/>
  <c r="AG11" i="5" a="1"/>
  <c r="AG11" i="5"/>
  <c r="AG10" i="5" a="1"/>
  <c r="AG10" i="5"/>
  <c r="AG9" i="5" a="1"/>
  <c r="AG9" i="5"/>
  <c r="AG8" i="5" a="1"/>
  <c r="AG8" i="5"/>
  <c r="AG7" i="5" a="1"/>
  <c r="AG7" i="5"/>
  <c r="AG6" i="5" a="1"/>
  <c r="AG6" i="5"/>
  <c r="AG5" i="5" a="1"/>
  <c r="AG5" i="5"/>
  <c r="AE34" i="5" a="1"/>
  <c r="AE34" i="5"/>
  <c r="AE33" i="5" a="1"/>
  <c r="AE33" i="5"/>
  <c r="AE32" i="5" a="1"/>
  <c r="AE32" i="5"/>
  <c r="AE31" i="5" a="1"/>
  <c r="AE31" i="5"/>
  <c r="AE30" i="5" a="1"/>
  <c r="AE30" i="5"/>
  <c r="AE29" i="5" a="1"/>
  <c r="AE29" i="5"/>
  <c r="AE28" i="5" a="1"/>
  <c r="AE28" i="5"/>
  <c r="AE27" i="5" a="1"/>
  <c r="AE27" i="5"/>
  <c r="AE26" i="5" a="1"/>
  <c r="AE26" i="5"/>
  <c r="AE25" i="5" a="1"/>
  <c r="AE25" i="5"/>
  <c r="AE24" i="5" a="1"/>
  <c r="AE24" i="5"/>
  <c r="AE23" i="5" a="1"/>
  <c r="AE23" i="5"/>
  <c r="AE22" i="5" a="1"/>
  <c r="AE22" i="5"/>
  <c r="AE21" i="5" a="1"/>
  <c r="AE21" i="5"/>
  <c r="AE20" i="5" a="1"/>
  <c r="AE20" i="5"/>
  <c r="AE19" i="5" a="1"/>
  <c r="AE19" i="5"/>
  <c r="AE18" i="5" a="1"/>
  <c r="AE18" i="5"/>
  <c r="AE17" i="5" a="1"/>
  <c r="AE17" i="5"/>
  <c r="AE16" i="5" a="1"/>
  <c r="AE16" i="5"/>
  <c r="AE15" i="5" a="1"/>
  <c r="AE15" i="5"/>
  <c r="AE14" i="5" a="1"/>
  <c r="AE14" i="5"/>
  <c r="AE13" i="5" a="1"/>
  <c r="AE13" i="5"/>
  <c r="AE12" i="5" a="1"/>
  <c r="AE12" i="5"/>
  <c r="AE11" i="5" a="1"/>
  <c r="AE11" i="5"/>
  <c r="AE10" i="5" a="1"/>
  <c r="AE10" i="5"/>
  <c r="AE9" i="5" a="1"/>
  <c r="AE9" i="5"/>
  <c r="AE8" i="5" a="1"/>
  <c r="AE8" i="5"/>
  <c r="AE7" i="5" a="1"/>
  <c r="AE7" i="5"/>
  <c r="AE6" i="5" a="1"/>
  <c r="AE6" i="5"/>
  <c r="AE5" i="5" a="1"/>
  <c r="AE5" i="5"/>
  <c r="AC34" i="5" a="1"/>
  <c r="AC34" i="5"/>
  <c r="AC33" i="5" a="1"/>
  <c r="AC33" i="5"/>
  <c r="AC32" i="5" a="1"/>
  <c r="AC32" i="5"/>
  <c r="AC31" i="5" a="1"/>
  <c r="AC31" i="5"/>
  <c r="AC30" i="5" a="1"/>
  <c r="AC30" i="5"/>
  <c r="AC29" i="5" a="1"/>
  <c r="AC29" i="5"/>
  <c r="AC28" i="5" a="1"/>
  <c r="AC28" i="5"/>
  <c r="AC27" i="5" a="1"/>
  <c r="AC27" i="5"/>
  <c r="AC26" i="5" a="1"/>
  <c r="AC26" i="5"/>
  <c r="AC25" i="5" a="1"/>
  <c r="AC25" i="5"/>
  <c r="AC24" i="5" a="1"/>
  <c r="AC24" i="5"/>
  <c r="AC23" i="5" a="1"/>
  <c r="AC23" i="5"/>
  <c r="AC22" i="5" a="1"/>
  <c r="AC22" i="5"/>
  <c r="AC21" i="5" a="1"/>
  <c r="AC21" i="5"/>
  <c r="AC20" i="5" a="1"/>
  <c r="AC20" i="5"/>
  <c r="AC19" i="5" a="1"/>
  <c r="AC19" i="5"/>
  <c r="AC18" i="5" a="1"/>
  <c r="AC18" i="5"/>
  <c r="AC17" i="5" a="1"/>
  <c r="AC17" i="5"/>
  <c r="AC16" i="5" a="1"/>
  <c r="AC16" i="5"/>
  <c r="AC15" i="5" a="1"/>
  <c r="AC15" i="5"/>
  <c r="AC14" i="5" a="1"/>
  <c r="AC14" i="5"/>
  <c r="AC13" i="5" a="1"/>
  <c r="AC13" i="5"/>
  <c r="AC12" i="5" a="1"/>
  <c r="AC12" i="5"/>
  <c r="AC11" i="5" a="1"/>
  <c r="AC11" i="5"/>
  <c r="AC10" i="5" a="1"/>
  <c r="AC10" i="5"/>
  <c r="AC9" i="5" a="1"/>
  <c r="AC9" i="5"/>
  <c r="AC8" i="5" a="1"/>
  <c r="AC8" i="5"/>
  <c r="AC7" i="5" a="1"/>
  <c r="AC7" i="5"/>
  <c r="AC6" i="5" a="1"/>
  <c r="AC6" i="5"/>
  <c r="AC5" i="5" a="1"/>
  <c r="AC5" i="5"/>
  <c r="AA34" i="5" a="1"/>
  <c r="AA34" i="5"/>
  <c r="AA33" i="5" a="1"/>
  <c r="AA33" i="5"/>
  <c r="AA32" i="5" a="1"/>
  <c r="AA32" i="5"/>
  <c r="AA31" i="5" a="1"/>
  <c r="AA31" i="5"/>
  <c r="AA30" i="5" a="1"/>
  <c r="AA30" i="5"/>
  <c r="AA29" i="5" a="1"/>
  <c r="AA29" i="5"/>
  <c r="AA28" i="5" a="1"/>
  <c r="AA28" i="5"/>
  <c r="AA27" i="5" a="1"/>
  <c r="AA27" i="5"/>
  <c r="AA26" i="5" a="1"/>
  <c r="AA26" i="5"/>
  <c r="AA25" i="5" a="1"/>
  <c r="AA25" i="5"/>
  <c r="AA24" i="5" a="1"/>
  <c r="AA24" i="5"/>
  <c r="AA23" i="5" a="1"/>
  <c r="AA23" i="5"/>
  <c r="AA22" i="5" a="1"/>
  <c r="AA22" i="5"/>
  <c r="AA21" i="5" a="1"/>
  <c r="AA21" i="5"/>
  <c r="AA20" i="5" a="1"/>
  <c r="AA20" i="5"/>
  <c r="AA19" i="5" a="1"/>
  <c r="AA19" i="5"/>
  <c r="AA18" i="5" a="1"/>
  <c r="AA18" i="5"/>
  <c r="AA17" i="5" a="1"/>
  <c r="AA17" i="5"/>
  <c r="AA16" i="5" a="1"/>
  <c r="AA16" i="5"/>
  <c r="AA15" i="5" a="1"/>
  <c r="AA15" i="5"/>
  <c r="AA14" i="5" a="1"/>
  <c r="AA14" i="5"/>
  <c r="AA13" i="5" a="1"/>
  <c r="AA13" i="5"/>
  <c r="AA12" i="5" a="1"/>
  <c r="AA12" i="5"/>
  <c r="AA11" i="5" a="1"/>
  <c r="AA11" i="5"/>
  <c r="AA10" i="5" a="1"/>
  <c r="AA10" i="5"/>
  <c r="AA9" i="5" a="1"/>
  <c r="AA9" i="5"/>
  <c r="AA8" i="5" a="1"/>
  <c r="AA8" i="5"/>
  <c r="AA7" i="5" a="1"/>
  <c r="AA7" i="5"/>
  <c r="AA6" i="5" a="1"/>
  <c r="AA6" i="5"/>
  <c r="AA5" i="5" a="1"/>
  <c r="AA5" i="5"/>
  <c r="Y125" i="5" a="1"/>
  <c r="Y125" i="5"/>
  <c r="Y124" i="5" a="1"/>
  <c r="Y124" i="5"/>
  <c r="Y123" i="5" a="1"/>
  <c r="Y123" i="5"/>
  <c r="Y122" i="5" a="1"/>
  <c r="Y122" i="5"/>
  <c r="Y121" i="5" a="1"/>
  <c r="Y121" i="5"/>
  <c r="Y120" i="5" a="1"/>
  <c r="Y120" i="5"/>
  <c r="Y119" i="5" a="1"/>
  <c r="Y119" i="5"/>
  <c r="Y118" i="5" a="1"/>
  <c r="Y118" i="5"/>
  <c r="Y117" i="5" a="1"/>
  <c r="Y117" i="5"/>
  <c r="Y116" i="5" a="1"/>
  <c r="Y116" i="5"/>
  <c r="Y115" i="5" a="1"/>
  <c r="Y115" i="5"/>
  <c r="Y114" i="5" a="1"/>
  <c r="Y114" i="5"/>
  <c r="Y113" i="5" a="1"/>
  <c r="Y113" i="5"/>
  <c r="Y112" i="5" a="1"/>
  <c r="Y112" i="5"/>
  <c r="Y111" i="5" a="1"/>
  <c r="Y111" i="5"/>
  <c r="Y110" i="5" a="1"/>
  <c r="Y110" i="5"/>
  <c r="Y109" i="5" a="1"/>
  <c r="Y109" i="5"/>
  <c r="Y108" i="5" a="1"/>
  <c r="Y108" i="5"/>
  <c r="Y107" i="5" a="1"/>
  <c r="Y107" i="5"/>
  <c r="Y106" i="5" a="1"/>
  <c r="Y106" i="5"/>
  <c r="Y105" i="5" a="1"/>
  <c r="Y105" i="5"/>
  <c r="Y104" i="5" a="1"/>
  <c r="Y104" i="5"/>
  <c r="Y103" i="5" a="1"/>
  <c r="Y103" i="5"/>
  <c r="Y102" i="5" a="1"/>
  <c r="Y102" i="5"/>
  <c r="Y101" i="5" a="1"/>
  <c r="Y101" i="5"/>
  <c r="Y100" i="5" a="1"/>
  <c r="Y100" i="5"/>
  <c r="Y99" i="5" a="1"/>
  <c r="Y99" i="5"/>
  <c r="Y98" i="5" a="1"/>
  <c r="Y98" i="5"/>
  <c r="Y97" i="5" a="1"/>
  <c r="Y97" i="5"/>
  <c r="Y96" i="5" a="1"/>
  <c r="Y96" i="5"/>
  <c r="Y95" i="5" a="1"/>
  <c r="Y95" i="5"/>
  <c r="Y94" i="5" a="1"/>
  <c r="Y94" i="5"/>
  <c r="Y93" i="5" a="1"/>
  <c r="Y93" i="5"/>
  <c r="Y92" i="5" a="1"/>
  <c r="Y92" i="5"/>
  <c r="Y91" i="5" a="1"/>
  <c r="Y91" i="5"/>
  <c r="Y90" i="5" a="1"/>
  <c r="Y90" i="5"/>
  <c r="Y89" i="5" a="1"/>
  <c r="Y89" i="5"/>
  <c r="Y88" i="5" a="1"/>
  <c r="Y88" i="5"/>
  <c r="Y87" i="5" a="1"/>
  <c r="Y87" i="5"/>
  <c r="Y86" i="5" a="1"/>
  <c r="Y86" i="5"/>
  <c r="Y85" i="5" a="1"/>
  <c r="Y85" i="5"/>
  <c r="Y84" i="5" a="1"/>
  <c r="Y84" i="5"/>
  <c r="Y83" i="5" a="1"/>
  <c r="Y83" i="5"/>
  <c r="Y82" i="5" a="1"/>
  <c r="Y82" i="5"/>
  <c r="Y81" i="5" a="1"/>
  <c r="Y81" i="5"/>
  <c r="Y80" i="5" a="1"/>
  <c r="Y80" i="5"/>
  <c r="Y79" i="5" a="1"/>
  <c r="Y79" i="5"/>
  <c r="Y78" i="5" a="1"/>
  <c r="Y78" i="5"/>
  <c r="Y77" i="5" a="1"/>
  <c r="Y77" i="5"/>
  <c r="Y76" i="5" a="1"/>
  <c r="Y76" i="5"/>
  <c r="Y75" i="5" a="1"/>
  <c r="Y75" i="5"/>
  <c r="Y74" i="5" a="1"/>
  <c r="Y74" i="5"/>
  <c r="Y73" i="5" a="1"/>
  <c r="Y73" i="5"/>
  <c r="Y72" i="5" a="1"/>
  <c r="Y72" i="5"/>
  <c r="Y71" i="5" a="1"/>
  <c r="Y71" i="5"/>
  <c r="Y70" i="5" a="1"/>
  <c r="Y70" i="5"/>
  <c r="Y69" i="5" a="1"/>
  <c r="Y69" i="5"/>
  <c r="Y68" i="5" a="1"/>
  <c r="Y68" i="5"/>
  <c r="Y67" i="5" a="1"/>
  <c r="Y67" i="5"/>
  <c r="Y66" i="5" a="1"/>
  <c r="Y66" i="5"/>
  <c r="Y65" i="5" a="1"/>
  <c r="Y65" i="5"/>
  <c r="Y64" i="5" a="1"/>
  <c r="Y64" i="5"/>
  <c r="Y63" i="5" a="1"/>
  <c r="Y63" i="5"/>
  <c r="Y62" i="5" a="1"/>
  <c r="Y62" i="5"/>
  <c r="Y61" i="5" a="1"/>
  <c r="Y61" i="5"/>
  <c r="Y60" i="5" a="1"/>
  <c r="Y60" i="5"/>
  <c r="Y59" i="5" a="1"/>
  <c r="Y59" i="5"/>
  <c r="Y58" i="5" a="1"/>
  <c r="Y58" i="5"/>
  <c r="Y57" i="5" a="1"/>
  <c r="Y57" i="5"/>
  <c r="Y56" i="5" a="1"/>
  <c r="Y56" i="5"/>
  <c r="Y55" i="5" a="1"/>
  <c r="Y55" i="5"/>
  <c r="Y54" i="5" a="1"/>
  <c r="Y54" i="5"/>
  <c r="Y53" i="5" a="1"/>
  <c r="Y53" i="5"/>
  <c r="Y52" i="5" a="1"/>
  <c r="Y52" i="5"/>
  <c r="Y51" i="5" a="1"/>
  <c r="Y51" i="5"/>
  <c r="Y50" i="5" a="1"/>
  <c r="Y50" i="5"/>
  <c r="Y49" i="5" a="1"/>
  <c r="Y49" i="5"/>
  <c r="Y48" i="5" a="1"/>
  <c r="Y48" i="5"/>
  <c r="Y47" i="5" a="1"/>
  <c r="Y47" i="5"/>
  <c r="Y46" i="5" a="1"/>
  <c r="Y46" i="5"/>
  <c r="Y45" i="5" a="1"/>
  <c r="Y45" i="5"/>
  <c r="Y44" i="5" a="1"/>
  <c r="Y44" i="5"/>
  <c r="Y43" i="5" a="1"/>
  <c r="Y43" i="5"/>
  <c r="Y42" i="5" a="1"/>
  <c r="Y42" i="5"/>
  <c r="Y41" i="5" a="1"/>
  <c r="Y41" i="5"/>
  <c r="Y40" i="5" a="1"/>
  <c r="Y40" i="5"/>
  <c r="Y39" i="5" a="1"/>
  <c r="Y39" i="5"/>
  <c r="Y38" i="5" a="1"/>
  <c r="Y38" i="5"/>
  <c r="Y37" i="5" a="1"/>
  <c r="Y37" i="5"/>
  <c r="Y36" i="5" a="1"/>
  <c r="Y36" i="5"/>
  <c r="Y35" i="5" a="1"/>
  <c r="Y35" i="5"/>
  <c r="Y34" i="5" a="1"/>
  <c r="Y34" i="5"/>
  <c r="Y33" i="5" a="1"/>
  <c r="Y33" i="5"/>
  <c r="Y32" i="5" a="1"/>
  <c r="Y32" i="5"/>
  <c r="Y31" i="5" a="1"/>
  <c r="Y31" i="5"/>
  <c r="Y30" i="5" a="1"/>
  <c r="Y30" i="5"/>
  <c r="Y29" i="5" a="1"/>
  <c r="Y29" i="5"/>
  <c r="Y28" i="5" a="1"/>
  <c r="Y28" i="5"/>
  <c r="Y27" i="5" a="1"/>
  <c r="Y27" i="5"/>
  <c r="Y26" i="5" a="1"/>
  <c r="Y26" i="5"/>
  <c r="Y25" i="5" a="1"/>
  <c r="Y25" i="5"/>
  <c r="Y24" i="5" a="1"/>
  <c r="Y24" i="5"/>
  <c r="Y23" i="5" a="1"/>
  <c r="Y23" i="5"/>
  <c r="Y22" i="5" a="1"/>
  <c r="Y22" i="5"/>
  <c r="Y21" i="5" a="1"/>
  <c r="Y21" i="5"/>
  <c r="Y20" i="5" a="1"/>
  <c r="Y20" i="5"/>
  <c r="Y19" i="5" a="1"/>
  <c r="Y19" i="5"/>
  <c r="Y18" i="5" a="1"/>
  <c r="Y18" i="5"/>
  <c r="Y17" i="5" a="1"/>
  <c r="Y17" i="5"/>
  <c r="Y16" i="5" a="1"/>
  <c r="Y16" i="5"/>
  <c r="Y15" i="5" a="1"/>
  <c r="Y15" i="5"/>
  <c r="Y14" i="5" a="1"/>
  <c r="Y14" i="5"/>
  <c r="Y13" i="5" a="1"/>
  <c r="Y13" i="5"/>
  <c r="Y12" i="5" a="1"/>
  <c r="Y12" i="5"/>
  <c r="Y11" i="5" a="1"/>
  <c r="Y11" i="5"/>
  <c r="Y10" i="5" a="1"/>
  <c r="Y10" i="5"/>
  <c r="Y9" i="5" a="1"/>
  <c r="Y9" i="5"/>
  <c r="Y8" i="5" a="1"/>
  <c r="Y8" i="5"/>
  <c r="Y7" i="5" a="1"/>
  <c r="Y7" i="5"/>
  <c r="Y6" i="5" a="1"/>
  <c r="Y6" i="5"/>
  <c r="Y5" i="5" a="1"/>
  <c r="Y5" i="5"/>
  <c r="W125" i="5" a="1"/>
  <c r="W125" i="5"/>
  <c r="W124" i="5" a="1"/>
  <c r="W124" i="5"/>
  <c r="W123" i="5" a="1"/>
  <c r="W123" i="5"/>
  <c r="W122" i="5" a="1"/>
  <c r="W122" i="5"/>
  <c r="W121" i="5" a="1"/>
  <c r="W121" i="5"/>
  <c r="W120" i="5" a="1"/>
  <c r="W120" i="5"/>
  <c r="W119" i="5" a="1"/>
  <c r="W119" i="5"/>
  <c r="W118" i="5" a="1"/>
  <c r="W118" i="5"/>
  <c r="W117" i="5" a="1"/>
  <c r="W117" i="5"/>
  <c r="W116" i="5" a="1"/>
  <c r="W116" i="5"/>
  <c r="W115" i="5" a="1"/>
  <c r="W115" i="5"/>
  <c r="W114" i="5" a="1"/>
  <c r="W114" i="5"/>
  <c r="W113" i="5" a="1"/>
  <c r="W113" i="5"/>
  <c r="W112" i="5" a="1"/>
  <c r="W112" i="5"/>
  <c r="W111" i="5" a="1"/>
  <c r="W111" i="5"/>
  <c r="W110" i="5" a="1"/>
  <c r="W110" i="5"/>
  <c r="W109" i="5" a="1"/>
  <c r="W109" i="5"/>
  <c r="W108" i="5" a="1"/>
  <c r="W108" i="5"/>
  <c r="W107" i="5" a="1"/>
  <c r="W107" i="5"/>
  <c r="W106" i="5" a="1"/>
  <c r="W106" i="5"/>
  <c r="W105" i="5" a="1"/>
  <c r="W105" i="5"/>
  <c r="W104" i="5" a="1"/>
  <c r="W104" i="5"/>
  <c r="W103" i="5" a="1"/>
  <c r="W103" i="5"/>
  <c r="W102" i="5" a="1"/>
  <c r="W102" i="5"/>
  <c r="W101" i="5" a="1"/>
  <c r="W101" i="5"/>
  <c r="W100" i="5" a="1"/>
  <c r="W100" i="5"/>
  <c r="W99" i="5" a="1"/>
  <c r="W99" i="5"/>
  <c r="W98" i="5" a="1"/>
  <c r="W98" i="5"/>
  <c r="W97" i="5" a="1"/>
  <c r="W97" i="5"/>
  <c r="W96" i="5" a="1"/>
  <c r="W96" i="5"/>
  <c r="W95" i="5" a="1"/>
  <c r="W95" i="5"/>
  <c r="W94" i="5" a="1"/>
  <c r="W94" i="5"/>
  <c r="W93" i="5" a="1"/>
  <c r="W93" i="5"/>
  <c r="W92" i="5" a="1"/>
  <c r="W92" i="5"/>
  <c r="W91" i="5" a="1"/>
  <c r="W91" i="5"/>
  <c r="W90" i="5" a="1"/>
  <c r="W90" i="5"/>
  <c r="W89" i="5" a="1"/>
  <c r="W89" i="5"/>
  <c r="W88" i="5" a="1"/>
  <c r="W88" i="5"/>
  <c r="W87" i="5" a="1"/>
  <c r="W87" i="5"/>
  <c r="W86" i="5" a="1"/>
  <c r="W86" i="5"/>
  <c r="W85" i="5" a="1"/>
  <c r="W85" i="5"/>
  <c r="W84" i="5" a="1"/>
  <c r="W84" i="5"/>
  <c r="W83" i="5" a="1"/>
  <c r="W83" i="5"/>
  <c r="W82" i="5" a="1"/>
  <c r="W82" i="5"/>
  <c r="W81" i="5" a="1"/>
  <c r="W81" i="5"/>
  <c r="W80" i="5" a="1"/>
  <c r="W80" i="5"/>
  <c r="W79" i="5" a="1"/>
  <c r="W79" i="5"/>
  <c r="W78" i="5" a="1"/>
  <c r="W78" i="5"/>
  <c r="W77" i="5" a="1"/>
  <c r="W77" i="5"/>
  <c r="W76" i="5" a="1"/>
  <c r="W76" i="5"/>
  <c r="W75" i="5" a="1"/>
  <c r="W75" i="5"/>
  <c r="W74" i="5" a="1"/>
  <c r="W74" i="5"/>
  <c r="W73" i="5" a="1"/>
  <c r="W73" i="5"/>
  <c r="W72" i="5" a="1"/>
  <c r="W72" i="5"/>
  <c r="W71" i="5" a="1"/>
  <c r="W71" i="5"/>
  <c r="W70" i="5" a="1"/>
  <c r="W70" i="5"/>
  <c r="W69" i="5" a="1"/>
  <c r="W69" i="5"/>
  <c r="W68" i="5" a="1"/>
  <c r="W68" i="5"/>
  <c r="W67" i="5" a="1"/>
  <c r="W67" i="5"/>
  <c r="W66" i="5" a="1"/>
  <c r="W66" i="5"/>
  <c r="W65" i="5" a="1"/>
  <c r="W65" i="5"/>
  <c r="W64" i="5" a="1"/>
  <c r="W64" i="5"/>
  <c r="W63" i="5" a="1"/>
  <c r="W63" i="5"/>
  <c r="W62" i="5" a="1"/>
  <c r="W62" i="5"/>
  <c r="W61" i="5" a="1"/>
  <c r="W61" i="5"/>
  <c r="W60" i="5" a="1"/>
  <c r="W60" i="5"/>
  <c r="W59" i="5" a="1"/>
  <c r="W59" i="5"/>
  <c r="W58" i="5" a="1"/>
  <c r="W58" i="5"/>
  <c r="W57" i="5" a="1"/>
  <c r="W57" i="5"/>
  <c r="W56" i="5" a="1"/>
  <c r="W56" i="5"/>
  <c r="W55" i="5" a="1"/>
  <c r="W55" i="5"/>
  <c r="W54" i="5" a="1"/>
  <c r="W54" i="5"/>
  <c r="W53" i="5" a="1"/>
  <c r="W53" i="5"/>
  <c r="W52" i="5" a="1"/>
  <c r="W52" i="5"/>
  <c r="W51" i="5" a="1"/>
  <c r="W51" i="5"/>
  <c r="W50" i="5" a="1"/>
  <c r="W50" i="5"/>
  <c r="W49" i="5" a="1"/>
  <c r="W49" i="5"/>
  <c r="W48" i="5" a="1"/>
  <c r="W48" i="5"/>
  <c r="W47" i="5" a="1"/>
  <c r="W47" i="5"/>
  <c r="W46" i="5" a="1"/>
  <c r="W46" i="5"/>
  <c r="W45" i="5" a="1"/>
  <c r="W45" i="5"/>
  <c r="W44" i="5" a="1"/>
  <c r="W44" i="5"/>
  <c r="W43" i="5" a="1"/>
  <c r="W43" i="5"/>
  <c r="W42" i="5" a="1"/>
  <c r="W42" i="5"/>
  <c r="W41" i="5" a="1"/>
  <c r="W41" i="5"/>
  <c r="W40" i="5" a="1"/>
  <c r="W40" i="5"/>
  <c r="W39" i="5" a="1"/>
  <c r="W39" i="5"/>
  <c r="W38" i="5" a="1"/>
  <c r="W38" i="5"/>
  <c r="W37" i="5" a="1"/>
  <c r="W37" i="5"/>
  <c r="W36" i="5" a="1"/>
  <c r="W36" i="5"/>
  <c r="W35" i="5" a="1"/>
  <c r="W35" i="5"/>
  <c r="W34" i="5" a="1"/>
  <c r="W34" i="5"/>
  <c r="W33" i="5" a="1"/>
  <c r="W33" i="5"/>
  <c r="W32" i="5" a="1"/>
  <c r="W32" i="5"/>
  <c r="W31" i="5" a="1"/>
  <c r="W31" i="5"/>
  <c r="W30" i="5" a="1"/>
  <c r="W30" i="5"/>
  <c r="W29" i="5" a="1"/>
  <c r="W29" i="5"/>
  <c r="W28" i="5" a="1"/>
  <c r="W28" i="5"/>
  <c r="W27" i="5" a="1"/>
  <c r="W27" i="5"/>
  <c r="W26" i="5" a="1"/>
  <c r="W26" i="5"/>
  <c r="W25" i="5" a="1"/>
  <c r="W25" i="5"/>
  <c r="W24" i="5" a="1"/>
  <c r="W24" i="5"/>
  <c r="W23" i="5" a="1"/>
  <c r="W23" i="5"/>
  <c r="W22" i="5" a="1"/>
  <c r="W22" i="5"/>
  <c r="W21" i="5" a="1"/>
  <c r="W21" i="5"/>
  <c r="W20" i="5" a="1"/>
  <c r="W20" i="5"/>
  <c r="W19" i="5" a="1"/>
  <c r="W19" i="5"/>
  <c r="W18" i="5" a="1"/>
  <c r="W18" i="5"/>
  <c r="W17" i="5" a="1"/>
  <c r="W17" i="5"/>
  <c r="W16" i="5" a="1"/>
  <c r="W16" i="5"/>
  <c r="W15" i="5" a="1"/>
  <c r="W15" i="5"/>
  <c r="W14" i="5" a="1"/>
  <c r="W14" i="5"/>
  <c r="W13" i="5" a="1"/>
  <c r="W13" i="5"/>
  <c r="W12" i="5" a="1"/>
  <c r="W12" i="5"/>
  <c r="W11" i="5" a="1"/>
  <c r="W11" i="5"/>
  <c r="W10" i="5" a="1"/>
  <c r="W10" i="5"/>
  <c r="W9" i="5" a="1"/>
  <c r="W9" i="5"/>
  <c r="W8" i="5" a="1"/>
  <c r="W8" i="5"/>
  <c r="W7" i="5" a="1"/>
  <c r="W7" i="5"/>
  <c r="W6" i="5" a="1"/>
  <c r="W6" i="5"/>
  <c r="W5" i="5" a="1"/>
  <c r="W5" i="5"/>
  <c r="U125" i="5" a="1"/>
  <c r="U125" i="5"/>
  <c r="U124" i="5" a="1"/>
  <c r="U124" i="5"/>
  <c r="U123" i="5" a="1"/>
  <c r="U123" i="5"/>
  <c r="U122" i="5" a="1"/>
  <c r="U122" i="5"/>
  <c r="U121" i="5" a="1"/>
  <c r="U121" i="5"/>
  <c r="U120" i="5" a="1"/>
  <c r="U120" i="5"/>
  <c r="U119" i="5" a="1"/>
  <c r="U119" i="5"/>
  <c r="U118" i="5" a="1"/>
  <c r="U118" i="5"/>
  <c r="U117" i="5" a="1"/>
  <c r="U117" i="5"/>
  <c r="U116" i="5" a="1"/>
  <c r="U116" i="5"/>
  <c r="U115" i="5" a="1"/>
  <c r="U115" i="5"/>
  <c r="U114" i="5" a="1"/>
  <c r="U114" i="5"/>
  <c r="U113" i="5" a="1"/>
  <c r="U113" i="5"/>
  <c r="U112" i="5" a="1"/>
  <c r="U112" i="5"/>
  <c r="U111" i="5" a="1"/>
  <c r="U111" i="5"/>
  <c r="U110" i="5" a="1"/>
  <c r="U110" i="5"/>
  <c r="U109" i="5" a="1"/>
  <c r="U109" i="5"/>
  <c r="U108" i="5" a="1"/>
  <c r="U108" i="5"/>
  <c r="U107" i="5" a="1"/>
  <c r="U107" i="5"/>
  <c r="U106" i="5" a="1"/>
  <c r="U106" i="5"/>
  <c r="U105" i="5" a="1"/>
  <c r="U105" i="5"/>
  <c r="U104" i="5" a="1"/>
  <c r="U104" i="5"/>
  <c r="U103" i="5" a="1"/>
  <c r="U103" i="5"/>
  <c r="U102" i="5" a="1"/>
  <c r="U102" i="5"/>
  <c r="U101" i="5" a="1"/>
  <c r="U101" i="5"/>
  <c r="U100" i="5" a="1"/>
  <c r="U100" i="5"/>
  <c r="U99" i="5" a="1"/>
  <c r="U99" i="5"/>
  <c r="U98" i="5" a="1"/>
  <c r="U98" i="5"/>
  <c r="U97" i="5" a="1"/>
  <c r="U97" i="5"/>
  <c r="U96" i="5" a="1"/>
  <c r="U96" i="5"/>
  <c r="F56" i="7" a="1"/>
  <c r="F56" i="7"/>
  <c r="F57" i="7" a="1"/>
  <c r="F57" i="7"/>
  <c r="G57" i="7" a="1"/>
  <c r="G57" i="7"/>
  <c r="H57" i="7"/>
  <c r="E57" i="7" a="1"/>
  <c r="E57" i="7"/>
  <c r="I57" i="7"/>
  <c r="F58" i="7" a="1"/>
  <c r="F58" i="7"/>
  <c r="G58" i="7" a="1"/>
  <c r="G58" i="7"/>
  <c r="H58" i="7"/>
  <c r="E58" i="7" a="1"/>
  <c r="E58" i="7"/>
  <c r="I58" i="7"/>
  <c r="F59" i="7" a="1"/>
  <c r="F59" i="7"/>
  <c r="G59" i="7" a="1"/>
  <c r="G59" i="7"/>
  <c r="H59" i="7"/>
  <c r="E59" i="7" a="1"/>
  <c r="E59" i="7"/>
  <c r="I59" i="7"/>
  <c r="F60" i="7" a="1"/>
  <c r="F60" i="7"/>
  <c r="G60" i="7" a="1"/>
  <c r="G60" i="7"/>
  <c r="H60" i="7"/>
  <c r="E60" i="7" a="1"/>
  <c r="E60" i="7"/>
  <c r="I60" i="7"/>
  <c r="F61" i="7" a="1"/>
  <c r="F61" i="7"/>
  <c r="G61" i="7" a="1"/>
  <c r="G61" i="7"/>
  <c r="H61" i="7"/>
  <c r="E61" i="7" a="1"/>
  <c r="E61" i="7"/>
  <c r="I61" i="7"/>
  <c r="F62" i="7" a="1"/>
  <c r="F62" i="7"/>
  <c r="G62" i="7" a="1"/>
  <c r="G62" i="7"/>
  <c r="H62" i="7"/>
  <c r="E62" i="7" a="1"/>
  <c r="E62" i="7"/>
  <c r="I62" i="7"/>
  <c r="F63" i="7" a="1"/>
  <c r="F63" i="7"/>
  <c r="G63" i="7" a="1"/>
  <c r="G63" i="7"/>
  <c r="H63" i="7"/>
  <c r="E63" i="7" a="1"/>
  <c r="E63" i="7"/>
  <c r="I63" i="7"/>
  <c r="F64" i="7" a="1"/>
  <c r="F64" i="7"/>
  <c r="G64" i="7" a="1"/>
  <c r="G64" i="7"/>
  <c r="H64" i="7"/>
  <c r="E64" i="7" a="1"/>
  <c r="E64" i="7"/>
  <c r="I64" i="7"/>
  <c r="F65" i="7" a="1"/>
  <c r="F65" i="7"/>
  <c r="G65" i="7" a="1"/>
  <c r="G65" i="7"/>
  <c r="H65" i="7"/>
  <c r="E65" i="7" a="1"/>
  <c r="E65" i="7"/>
  <c r="I65" i="7"/>
  <c r="F66" i="7" a="1"/>
  <c r="F66" i="7"/>
  <c r="G66" i="7" a="1"/>
  <c r="G66" i="7"/>
  <c r="H66" i="7"/>
  <c r="E66" i="7" a="1"/>
  <c r="E66" i="7"/>
  <c r="I66" i="7"/>
  <c r="F67" i="7" a="1"/>
  <c r="F67" i="7"/>
  <c r="G67" i="7" a="1"/>
  <c r="G67" i="7"/>
  <c r="H67" i="7"/>
  <c r="E67" i="7" a="1"/>
  <c r="E67" i="7"/>
  <c r="I67" i="7"/>
  <c r="F68" i="7" a="1"/>
  <c r="F68" i="7"/>
  <c r="G68" i="7" a="1"/>
  <c r="G68" i="7"/>
  <c r="H68" i="7"/>
  <c r="E68" i="7" a="1"/>
  <c r="E68" i="7"/>
  <c r="I68" i="7"/>
  <c r="F69" i="7" a="1"/>
  <c r="F69" i="7"/>
  <c r="G69" i="7" a="1"/>
  <c r="G69" i="7"/>
  <c r="H69" i="7"/>
  <c r="E69" i="7" a="1"/>
  <c r="E69" i="7"/>
  <c r="I69" i="7"/>
  <c r="F70" i="7" a="1"/>
  <c r="F70" i="7"/>
  <c r="G70" i="7" a="1"/>
  <c r="G70" i="7"/>
  <c r="H70" i="7"/>
  <c r="E70" i="7" a="1"/>
  <c r="E70" i="7"/>
  <c r="I70" i="7"/>
  <c r="F71" i="7" a="1"/>
  <c r="F71" i="7"/>
  <c r="G71" i="7" a="1"/>
  <c r="G71" i="7"/>
  <c r="H71" i="7"/>
  <c r="E71" i="7" a="1"/>
  <c r="E71" i="7"/>
  <c r="I71" i="7"/>
  <c r="F72" i="7" a="1"/>
  <c r="F72" i="7"/>
  <c r="G72" i="7" a="1"/>
  <c r="G72" i="7"/>
  <c r="H72" i="7"/>
  <c r="E72" i="7" a="1"/>
  <c r="E72" i="7"/>
  <c r="I72" i="7"/>
  <c r="F73" i="7" a="1"/>
  <c r="F73" i="7"/>
  <c r="G73" i="7" a="1"/>
  <c r="G73" i="7"/>
  <c r="H73" i="7"/>
  <c r="E73" i="7" a="1"/>
  <c r="E73" i="7"/>
  <c r="I73" i="7"/>
  <c r="F74" i="7" a="1"/>
  <c r="F74" i="7"/>
  <c r="G74" i="7" a="1"/>
  <c r="G74" i="7"/>
  <c r="H74" i="7"/>
  <c r="E74" i="7" a="1"/>
  <c r="E74" i="7"/>
  <c r="I74" i="7"/>
  <c r="F75" i="7" a="1"/>
  <c r="F75" i="7"/>
  <c r="G75" i="7" a="1"/>
  <c r="G75" i="7"/>
  <c r="H75" i="7"/>
  <c r="E75" i="7" a="1"/>
  <c r="E75" i="7"/>
  <c r="I75" i="7"/>
  <c r="F76" i="7" a="1"/>
  <c r="F76" i="7"/>
  <c r="G76" i="7" a="1"/>
  <c r="G76" i="7"/>
  <c r="H76" i="7"/>
  <c r="E76" i="7" a="1"/>
  <c r="E76" i="7"/>
  <c r="I76" i="7"/>
  <c r="F77" i="7" a="1"/>
  <c r="F77" i="7"/>
  <c r="G77" i="7" a="1"/>
  <c r="G77" i="7"/>
  <c r="H77" i="7"/>
  <c r="E77" i="7" a="1"/>
  <c r="E77" i="7"/>
  <c r="I77" i="7"/>
  <c r="F78" i="7" a="1"/>
  <c r="F78" i="7"/>
  <c r="G78" i="7" a="1"/>
  <c r="G78" i="7"/>
  <c r="H78" i="7"/>
  <c r="E78" i="7" a="1"/>
  <c r="E78" i="7"/>
  <c r="I78" i="7"/>
  <c r="F79" i="7" a="1"/>
  <c r="F79" i="7"/>
  <c r="G79" i="7" a="1"/>
  <c r="G79" i="7"/>
  <c r="H79" i="7"/>
  <c r="E79" i="7" a="1"/>
  <c r="E79" i="7"/>
  <c r="I79" i="7"/>
  <c r="F80" i="7" a="1"/>
  <c r="F80" i="7"/>
  <c r="G80" i="7" a="1"/>
  <c r="G80" i="7"/>
  <c r="H80" i="7"/>
  <c r="E80" i="7" a="1"/>
  <c r="E80" i="7"/>
  <c r="I80" i="7"/>
  <c r="F81" i="7" a="1"/>
  <c r="F81" i="7"/>
  <c r="G81" i="7" a="1"/>
  <c r="G81" i="7"/>
  <c r="H81" i="7"/>
  <c r="E81" i="7" a="1"/>
  <c r="E81" i="7"/>
  <c r="I81" i="7"/>
  <c r="F82" i="7" a="1"/>
  <c r="F82" i="7"/>
  <c r="G82" i="7" a="1"/>
  <c r="G82" i="7"/>
  <c r="H82" i="7"/>
  <c r="E82" i="7" a="1"/>
  <c r="E82" i="7"/>
  <c r="I82" i="7"/>
  <c r="F83" i="7" a="1"/>
  <c r="F83" i="7"/>
  <c r="G83" i="7" a="1"/>
  <c r="G83" i="7"/>
  <c r="H83" i="7"/>
  <c r="E83" i="7" a="1"/>
  <c r="E83" i="7"/>
  <c r="I83" i="7"/>
  <c r="F84" i="7" a="1"/>
  <c r="F84" i="7"/>
  <c r="G84" i="7" a="1"/>
  <c r="G84" i="7"/>
  <c r="H84" i="7"/>
  <c r="E84" i="7" a="1"/>
  <c r="E84" i="7"/>
  <c r="I84" i="7"/>
  <c r="F85" i="7" a="1"/>
  <c r="F85" i="7"/>
  <c r="G85" i="7" a="1"/>
  <c r="G85" i="7"/>
  <c r="H85" i="7"/>
  <c r="E85" i="7" a="1"/>
  <c r="E85" i="7"/>
  <c r="I85" i="7"/>
  <c r="F86" i="7" a="1"/>
  <c r="F86" i="7"/>
  <c r="G86" i="7" a="1"/>
  <c r="G86" i="7"/>
  <c r="H86" i="7"/>
  <c r="E86" i="7" a="1"/>
  <c r="E86" i="7"/>
  <c r="I86" i="7"/>
  <c r="F87" i="7" a="1"/>
  <c r="F87" i="7"/>
  <c r="G87" i="7" a="1"/>
  <c r="G87" i="7"/>
  <c r="H87" i="7"/>
  <c r="E87" i="7" a="1"/>
  <c r="E87" i="7"/>
  <c r="I87" i="7"/>
  <c r="F88" i="7" a="1"/>
  <c r="F88" i="7"/>
  <c r="G88" i="7" a="1"/>
  <c r="G88" i="7"/>
  <c r="H88" i="7"/>
  <c r="E88" i="7" a="1"/>
  <c r="E88" i="7"/>
  <c r="I88" i="7"/>
  <c r="F89" i="7" a="1"/>
  <c r="F89" i="7"/>
  <c r="G89" i="7" a="1"/>
  <c r="G89" i="7"/>
  <c r="H89" i="7"/>
  <c r="E89" i="7" a="1"/>
  <c r="E89" i="7"/>
  <c r="I89" i="7"/>
  <c r="F90" i="7" a="1"/>
  <c r="F90" i="7"/>
  <c r="G90" i="7" a="1"/>
  <c r="G90" i="7"/>
  <c r="H90" i="7"/>
  <c r="E90" i="7" a="1"/>
  <c r="E90" i="7"/>
  <c r="I90" i="7"/>
  <c r="F91" i="7" a="1"/>
  <c r="F91" i="7"/>
  <c r="G91" i="7" a="1"/>
  <c r="G91" i="7"/>
  <c r="H91" i="7"/>
  <c r="E91" i="7" a="1"/>
  <c r="E91" i="7"/>
  <c r="I91" i="7"/>
  <c r="F92" i="7" a="1"/>
  <c r="F92" i="7"/>
  <c r="G92" i="7" a="1"/>
  <c r="G92" i="7"/>
  <c r="H92" i="7"/>
  <c r="E92" i="7" a="1"/>
  <c r="E92" i="7"/>
  <c r="I92" i="7"/>
  <c r="F93" i="7" a="1"/>
  <c r="F93" i="7"/>
  <c r="G93" i="7" a="1"/>
  <c r="G93" i="7"/>
  <c r="H93" i="7"/>
  <c r="E93" i="7" a="1"/>
  <c r="E93" i="7"/>
  <c r="I93" i="7"/>
  <c r="F94" i="7" a="1"/>
  <c r="F94" i="7"/>
  <c r="G94" i="7" a="1"/>
  <c r="G94" i="7"/>
  <c r="H94" i="7"/>
  <c r="E94" i="7" a="1"/>
  <c r="E94" i="7"/>
  <c r="I94" i="7"/>
  <c r="F95" i="7" a="1"/>
  <c r="F95" i="7"/>
  <c r="G95" i="7" a="1"/>
  <c r="G95" i="7"/>
  <c r="H95" i="7"/>
  <c r="E95" i="7" a="1"/>
  <c r="E95" i="7"/>
  <c r="I95" i="7"/>
  <c r="F96" i="7" a="1"/>
  <c r="F96" i="7"/>
  <c r="G96" i="7" a="1"/>
  <c r="G96" i="7"/>
  <c r="H96" i="7"/>
  <c r="E96" i="7" a="1"/>
  <c r="E96" i="7"/>
  <c r="I96" i="7"/>
  <c r="F97" i="7" a="1"/>
  <c r="F97" i="7"/>
  <c r="G97" i="7" a="1"/>
  <c r="G97" i="7"/>
  <c r="H97" i="7"/>
  <c r="E97" i="7" a="1"/>
  <c r="E97" i="7"/>
  <c r="I97" i="7"/>
  <c r="F98" i="7" a="1"/>
  <c r="F98" i="7"/>
  <c r="G98" i="7" a="1"/>
  <c r="G98" i="7"/>
  <c r="H98" i="7"/>
  <c r="E98" i="7" a="1"/>
  <c r="E98" i="7"/>
  <c r="I98" i="7"/>
  <c r="F99" i="7" a="1"/>
  <c r="F99" i="7"/>
  <c r="G99" i="7" a="1"/>
  <c r="G99" i="7"/>
  <c r="H99" i="7"/>
  <c r="E99" i="7" a="1"/>
  <c r="E99" i="7"/>
  <c r="I99" i="7"/>
  <c r="F100" i="7" a="1"/>
  <c r="F100" i="7"/>
  <c r="G100" i="7" a="1"/>
  <c r="G100" i="7"/>
  <c r="H100" i="7"/>
  <c r="E100" i="7" a="1"/>
  <c r="E100" i="7"/>
  <c r="I100" i="7"/>
  <c r="F101" i="7" a="1"/>
  <c r="F101" i="7"/>
  <c r="G101" i="7" a="1"/>
  <c r="G101" i="7"/>
  <c r="H101" i="7"/>
  <c r="E101" i="7" a="1"/>
  <c r="E101" i="7"/>
  <c r="I101" i="7"/>
  <c r="F102" i="7" a="1"/>
  <c r="F102" i="7"/>
  <c r="G102" i="7" a="1"/>
  <c r="G102" i="7"/>
  <c r="H102" i="7"/>
  <c r="E102" i="7" a="1"/>
  <c r="E102" i="7"/>
  <c r="I102" i="7"/>
  <c r="F103" i="7" a="1"/>
  <c r="F103" i="7"/>
  <c r="G103" i="7" a="1"/>
  <c r="G103" i="7"/>
  <c r="H103" i="7"/>
  <c r="E103" i="7" a="1"/>
  <c r="E103" i="7"/>
  <c r="I103" i="7"/>
  <c r="F104" i="7" a="1"/>
  <c r="F104" i="7"/>
  <c r="G104" i="7" a="1"/>
  <c r="G104" i="7"/>
  <c r="H104" i="7"/>
  <c r="E104" i="7" a="1"/>
  <c r="E104" i="7"/>
  <c r="I104" i="7"/>
  <c r="F105" i="7" a="1"/>
  <c r="F105" i="7"/>
  <c r="G105" i="7" a="1"/>
  <c r="G105" i="7"/>
  <c r="H105" i="7"/>
  <c r="E105" i="7" a="1"/>
  <c r="E105" i="7"/>
  <c r="I105" i="7"/>
  <c r="F106" i="7" a="1"/>
  <c r="F106" i="7"/>
  <c r="G106" i="7" a="1"/>
  <c r="G106" i="7"/>
  <c r="H106" i="7"/>
  <c r="E106" i="7" a="1"/>
  <c r="E106" i="7"/>
  <c r="I106" i="7"/>
  <c r="F107" i="7" a="1"/>
  <c r="F107" i="7"/>
  <c r="G107" i="7" a="1"/>
  <c r="G107" i="7"/>
  <c r="H107" i="7"/>
  <c r="E107" i="7" a="1"/>
  <c r="E107" i="7"/>
  <c r="I107" i="7"/>
  <c r="F108" i="7" a="1"/>
  <c r="F108" i="7"/>
  <c r="G108" i="7" a="1"/>
  <c r="G108" i="7"/>
  <c r="H108" i="7"/>
  <c r="E108" i="7" a="1"/>
  <c r="E108" i="7"/>
  <c r="I108" i="7"/>
  <c r="F109" i="7" a="1"/>
  <c r="F109" i="7"/>
  <c r="G109" i="7" a="1"/>
  <c r="G109" i="7"/>
  <c r="H109" i="7"/>
  <c r="E109" i="7" a="1"/>
  <c r="E109" i="7"/>
  <c r="I109" i="7"/>
  <c r="F110" i="7" a="1"/>
  <c r="F110" i="7"/>
  <c r="G110" i="7" a="1"/>
  <c r="G110" i="7"/>
  <c r="H110" i="7"/>
  <c r="E110" i="7" a="1"/>
  <c r="E110" i="7"/>
  <c r="I110" i="7"/>
  <c r="F111" i="7" a="1"/>
  <c r="F111" i="7"/>
  <c r="G111" i="7" a="1"/>
  <c r="G111" i="7"/>
  <c r="H111" i="7"/>
  <c r="E111" i="7" a="1"/>
  <c r="E111" i="7"/>
  <c r="I111" i="7"/>
  <c r="F112" i="7" a="1"/>
  <c r="F112" i="7"/>
  <c r="G112" i="7" a="1"/>
  <c r="G112" i="7"/>
  <c r="H112" i="7"/>
  <c r="E112" i="7" a="1"/>
  <c r="E112" i="7"/>
  <c r="I112" i="7"/>
  <c r="F113" i="7" a="1"/>
  <c r="F113" i="7"/>
  <c r="G113" i="7" a="1"/>
  <c r="G113" i="7"/>
  <c r="H113" i="7"/>
  <c r="E113" i="7" a="1"/>
  <c r="E113" i="7"/>
  <c r="I113" i="7"/>
  <c r="F114" i="7" a="1"/>
  <c r="F114" i="7"/>
  <c r="G114" i="7" a="1"/>
  <c r="G114" i="7"/>
  <c r="H114" i="7"/>
  <c r="E114" i="7" a="1"/>
  <c r="E114" i="7"/>
  <c r="I114" i="7"/>
  <c r="F115" i="7" a="1"/>
  <c r="F115" i="7"/>
  <c r="G115" i="7" a="1"/>
  <c r="G115" i="7"/>
  <c r="H115" i="7"/>
  <c r="E115" i="7" a="1"/>
  <c r="E115" i="7"/>
  <c r="I115" i="7"/>
  <c r="F116" i="7" a="1"/>
  <c r="F116" i="7"/>
  <c r="G116" i="7" a="1"/>
  <c r="G116" i="7"/>
  <c r="H116" i="7"/>
  <c r="E116" i="7" a="1"/>
  <c r="E116" i="7"/>
  <c r="I116" i="7"/>
  <c r="F117" i="7" a="1"/>
  <c r="F117" i="7"/>
  <c r="G117" i="7" a="1"/>
  <c r="G117" i="7"/>
  <c r="H117" i="7"/>
  <c r="E117" i="7" a="1"/>
  <c r="E117" i="7"/>
  <c r="I117" i="7"/>
  <c r="F118" i="7" a="1"/>
  <c r="F118" i="7"/>
  <c r="G118" i="7" a="1"/>
  <c r="G118" i="7"/>
  <c r="H118" i="7"/>
  <c r="E118" i="7" a="1"/>
  <c r="E118" i="7"/>
  <c r="I118" i="7"/>
  <c r="F119" i="7" a="1"/>
  <c r="F119" i="7"/>
  <c r="G119" i="7" a="1"/>
  <c r="G119" i="7"/>
  <c r="H119" i="7"/>
  <c r="E119" i="7" a="1"/>
  <c r="E119" i="7"/>
  <c r="I119" i="7"/>
  <c r="F120" i="7" a="1"/>
  <c r="F120" i="7"/>
  <c r="G120" i="7" a="1"/>
  <c r="G120" i="7"/>
  <c r="H120" i="7"/>
  <c r="E120" i="7" a="1"/>
  <c r="E120" i="7"/>
  <c r="I120" i="7"/>
  <c r="F121" i="7" a="1"/>
  <c r="F121" i="7"/>
  <c r="G121" i="7" a="1"/>
  <c r="G121" i="7"/>
  <c r="H121" i="7"/>
  <c r="E121" i="7" a="1"/>
  <c r="E121" i="7"/>
  <c r="I121" i="7"/>
  <c r="F122" i="7" a="1"/>
  <c r="F122" i="7"/>
  <c r="G122" i="7" a="1"/>
  <c r="G122" i="7"/>
  <c r="H122" i="7"/>
  <c r="E122" i="7" a="1"/>
  <c r="E122" i="7"/>
  <c r="I122" i="7"/>
  <c r="F123" i="7" a="1"/>
  <c r="F123" i="7"/>
  <c r="G123" i="7" a="1"/>
  <c r="G123" i="7"/>
  <c r="H123" i="7"/>
  <c r="E123" i="7" a="1"/>
  <c r="E123" i="7"/>
  <c r="I123" i="7"/>
  <c r="F124" i="7" a="1"/>
  <c r="F124" i="7"/>
  <c r="G124" i="7" a="1"/>
  <c r="G124" i="7"/>
  <c r="H124" i="7"/>
  <c r="E124" i="7" a="1"/>
  <c r="E124" i="7"/>
  <c r="I124" i="7"/>
  <c r="F125" i="7" a="1"/>
  <c r="F125" i="7"/>
  <c r="G125" i="7" a="1"/>
  <c r="G125" i="7"/>
  <c r="H125" i="7"/>
  <c r="E125" i="7" a="1"/>
  <c r="E125" i="7"/>
  <c r="I125" i="7"/>
  <c r="F126" i="7" a="1"/>
  <c r="F126" i="7"/>
  <c r="G126" i="7" a="1"/>
  <c r="G126" i="7"/>
  <c r="H126" i="7"/>
  <c r="E126" i="7" a="1"/>
  <c r="E126" i="7"/>
  <c r="I126" i="7"/>
  <c r="F127" i="7" a="1"/>
  <c r="F127" i="7"/>
  <c r="G127" i="7" a="1"/>
  <c r="G127" i="7"/>
  <c r="H127" i="7"/>
  <c r="E127" i="7" a="1"/>
  <c r="E127" i="7"/>
  <c r="I127" i="7"/>
  <c r="F128" i="7" a="1"/>
  <c r="F128" i="7"/>
  <c r="G128" i="7" a="1"/>
  <c r="G128" i="7"/>
  <c r="H128" i="7"/>
  <c r="E128" i="7" a="1"/>
  <c r="E128" i="7"/>
  <c r="I128" i="7"/>
  <c r="F129" i="7" a="1"/>
  <c r="F129" i="7"/>
  <c r="G129" i="7" a="1"/>
  <c r="G129" i="7"/>
  <c r="H129" i="7"/>
  <c r="E129" i="7" a="1"/>
  <c r="E129" i="7"/>
  <c r="I129" i="7"/>
  <c r="F130" i="7" a="1"/>
  <c r="F130" i="7"/>
  <c r="G130" i="7" a="1"/>
  <c r="G130" i="7"/>
  <c r="H130" i="7"/>
  <c r="E130" i="7" a="1"/>
  <c r="E130" i="7"/>
  <c r="I130" i="7"/>
  <c r="F131" i="7" a="1"/>
  <c r="F131" i="7"/>
  <c r="G131" i="7" a="1"/>
  <c r="G131" i="7"/>
  <c r="H131" i="7"/>
  <c r="E131" i="7" a="1"/>
  <c r="E131" i="7"/>
  <c r="I131" i="7"/>
  <c r="F132" i="7" a="1"/>
  <c r="F132" i="7"/>
  <c r="G132" i="7" a="1"/>
  <c r="G132" i="7"/>
  <c r="H132" i="7"/>
  <c r="E132" i="7" a="1"/>
  <c r="E132" i="7"/>
  <c r="I132" i="7"/>
  <c r="F133" i="7" a="1"/>
  <c r="F133" i="7"/>
  <c r="G133" i="7" a="1"/>
  <c r="G133" i="7"/>
  <c r="H133" i="7"/>
  <c r="E133" i="7" a="1"/>
  <c r="E133" i="7"/>
  <c r="I133" i="7"/>
  <c r="F134" i="7" a="1"/>
  <c r="F134" i="7"/>
  <c r="G134" i="7" a="1"/>
  <c r="G134" i="7"/>
  <c r="H134" i="7"/>
  <c r="E134" i="7" a="1"/>
  <c r="E134" i="7"/>
  <c r="I134" i="7"/>
  <c r="F135" i="7" a="1"/>
  <c r="F135" i="7"/>
  <c r="G135" i="7" a="1"/>
  <c r="G135" i="7"/>
  <c r="H135" i="7"/>
  <c r="E135" i="7" a="1"/>
  <c r="E135" i="7"/>
  <c r="I135" i="7"/>
  <c r="F136" i="7" a="1"/>
  <c r="F136" i="7"/>
  <c r="G136" i="7" a="1"/>
  <c r="G136" i="7"/>
  <c r="H136" i="7"/>
  <c r="E136" i="7" a="1"/>
  <c r="E136" i="7"/>
  <c r="I136" i="7"/>
  <c r="F137" i="7" a="1"/>
  <c r="F137" i="7"/>
  <c r="G137" i="7" a="1"/>
  <c r="G137" i="7"/>
  <c r="H137" i="7"/>
  <c r="E137" i="7" a="1"/>
  <c r="E137" i="7"/>
  <c r="I137" i="7"/>
  <c r="F138" i="7" a="1"/>
  <c r="F138" i="7"/>
  <c r="G138" i="7" a="1"/>
  <c r="G138" i="7"/>
  <c r="H138" i="7"/>
  <c r="E138" i="7" a="1"/>
  <c r="E138" i="7"/>
  <c r="I138" i="7"/>
  <c r="F139" i="7" a="1"/>
  <c r="F139" i="7"/>
  <c r="G139" i="7" a="1"/>
  <c r="G139" i="7"/>
  <c r="H139" i="7"/>
  <c r="E139" i="7" a="1"/>
  <c r="E139" i="7"/>
  <c r="I139" i="7"/>
  <c r="F140" i="7" a="1"/>
  <c r="F140" i="7"/>
  <c r="G140" i="7" a="1"/>
  <c r="G140" i="7"/>
  <c r="H140" i="7"/>
  <c r="E140" i="7" a="1"/>
  <c r="E140" i="7"/>
  <c r="I140" i="7"/>
  <c r="F141" i="7" a="1"/>
  <c r="F141" i="7"/>
  <c r="G141" i="7" a="1"/>
  <c r="G141" i="7"/>
  <c r="H141" i="7"/>
  <c r="E141" i="7" a="1"/>
  <c r="E141" i="7"/>
  <c r="I141" i="7"/>
  <c r="F142" i="7" a="1"/>
  <c r="F142" i="7"/>
  <c r="G142" i="7" a="1"/>
  <c r="G142" i="7"/>
  <c r="H142" i="7"/>
  <c r="E142" i="7" a="1"/>
  <c r="E142" i="7"/>
  <c r="I142" i="7"/>
  <c r="F143" i="7" a="1"/>
  <c r="F143" i="7"/>
  <c r="G143" i="7" a="1"/>
  <c r="G143" i="7"/>
  <c r="H143" i="7"/>
  <c r="E143" i="7" a="1"/>
  <c r="E143" i="7"/>
  <c r="I143" i="7"/>
  <c r="F144" i="7" a="1"/>
  <c r="F144" i="7"/>
  <c r="G144" i="7" a="1"/>
  <c r="G144" i="7"/>
  <c r="H144" i="7"/>
  <c r="E144" i="7" a="1"/>
  <c r="E144" i="7"/>
  <c r="I144" i="7"/>
  <c r="F145" i="7" a="1"/>
  <c r="F145" i="7"/>
  <c r="G145" i="7" a="1"/>
  <c r="G145" i="7"/>
  <c r="H145" i="7"/>
  <c r="E145" i="7" a="1"/>
  <c r="E145" i="7"/>
  <c r="I145" i="7"/>
  <c r="F146" i="7" a="1"/>
  <c r="F146" i="7"/>
  <c r="G146" i="7" a="1"/>
  <c r="G146" i="7"/>
  <c r="H146" i="7"/>
  <c r="E146" i="7" a="1"/>
  <c r="E146" i="7"/>
  <c r="I146" i="7"/>
  <c r="F147" i="7" a="1"/>
  <c r="F147" i="7"/>
  <c r="G147" i="7" a="1"/>
  <c r="G147" i="7"/>
  <c r="H147" i="7"/>
  <c r="E147" i="7" a="1"/>
  <c r="E147" i="7"/>
  <c r="I147" i="7"/>
  <c r="F148" i="7" a="1"/>
  <c r="F148" i="7"/>
  <c r="G148" i="7" a="1"/>
  <c r="G148" i="7"/>
  <c r="H148" i="7"/>
  <c r="E148" i="7" a="1"/>
  <c r="E148" i="7"/>
  <c r="I148" i="7"/>
  <c r="F149" i="7" a="1"/>
  <c r="F149" i="7"/>
  <c r="G149" i="7" a="1"/>
  <c r="G149" i="7"/>
  <c r="H149" i="7"/>
  <c r="E149" i="7" a="1"/>
  <c r="E149" i="7"/>
  <c r="I149" i="7"/>
  <c r="F150" i="7" a="1"/>
  <c r="F150" i="7"/>
  <c r="G150" i="7" a="1"/>
  <c r="G150" i="7"/>
  <c r="H150" i="7"/>
  <c r="E150" i="7" a="1"/>
  <c r="E150" i="7"/>
  <c r="I150" i="7"/>
  <c r="F151" i="7" a="1"/>
  <c r="F151" i="7"/>
  <c r="G151" i="7" a="1"/>
  <c r="G151" i="7"/>
  <c r="H151" i="7"/>
  <c r="E151" i="7" a="1"/>
  <c r="E151" i="7"/>
  <c r="I151" i="7"/>
  <c r="F152" i="7" a="1"/>
  <c r="F152" i="7"/>
  <c r="G152" i="7" a="1"/>
  <c r="G152" i="7"/>
  <c r="H152" i="7"/>
  <c r="E152" i="7" a="1"/>
  <c r="E152" i="7"/>
  <c r="I152" i="7"/>
  <c r="F153" i="7" a="1"/>
  <c r="F153" i="7"/>
  <c r="G153" i="7" a="1"/>
  <c r="G153" i="7"/>
  <c r="H153" i="7"/>
  <c r="E153" i="7" a="1"/>
  <c r="E153" i="7"/>
  <c r="I153" i="7"/>
  <c r="F154" i="7" a="1"/>
  <c r="F154" i="7"/>
  <c r="G154" i="7" a="1"/>
  <c r="G154" i="7"/>
  <c r="H154" i="7"/>
  <c r="E154" i="7" a="1"/>
  <c r="E154" i="7"/>
  <c r="I154" i="7"/>
  <c r="F155" i="7" a="1"/>
  <c r="F155" i="7"/>
  <c r="G155" i="7" a="1"/>
  <c r="G155" i="7"/>
  <c r="H155" i="7"/>
  <c r="E155" i="7" a="1"/>
  <c r="E155" i="7"/>
  <c r="I155" i="7"/>
  <c r="F156" i="7" a="1"/>
  <c r="F156" i="7"/>
  <c r="G156" i="7" a="1"/>
  <c r="G156" i="7"/>
  <c r="H156" i="7"/>
  <c r="E156" i="7" a="1"/>
  <c r="E156" i="7"/>
  <c r="I156" i="7"/>
  <c r="F157" i="7" a="1"/>
  <c r="F157" i="7"/>
  <c r="G157" i="7" a="1"/>
  <c r="G157" i="7"/>
  <c r="H157" i="7"/>
  <c r="E157" i="7" a="1"/>
  <c r="E157" i="7"/>
  <c r="I157" i="7"/>
  <c r="F158" i="7" a="1"/>
  <c r="F158" i="7"/>
  <c r="G158" i="7" a="1"/>
  <c r="G158" i="7"/>
  <c r="H158" i="7"/>
  <c r="E158" i="7" a="1"/>
  <c r="E158" i="7"/>
  <c r="I158" i="7"/>
  <c r="F159" i="7" a="1"/>
  <c r="F159" i="7"/>
  <c r="G159" i="7" a="1"/>
  <c r="G159" i="7"/>
  <c r="H159" i="7"/>
  <c r="E159" i="7" a="1"/>
  <c r="E159" i="7"/>
  <c r="I159" i="7"/>
  <c r="F160" i="7" a="1"/>
  <c r="F160" i="7"/>
  <c r="G160" i="7" a="1"/>
  <c r="G160" i="7"/>
  <c r="H160" i="7"/>
  <c r="E160" i="7" a="1"/>
  <c r="E160" i="7"/>
  <c r="I160" i="7"/>
  <c r="F161" i="7" a="1"/>
  <c r="F161" i="7"/>
  <c r="G161" i="7" a="1"/>
  <c r="G161" i="7"/>
  <c r="H161" i="7"/>
  <c r="E161" i="7" a="1"/>
  <c r="E161" i="7"/>
  <c r="I161" i="7"/>
  <c r="F162" i="7" a="1"/>
  <c r="F162" i="7"/>
  <c r="G162" i="7" a="1"/>
  <c r="G162" i="7"/>
  <c r="H162" i="7"/>
  <c r="E162" i="7" a="1"/>
  <c r="E162" i="7"/>
  <c r="I162" i="7"/>
  <c r="F163" i="7" a="1"/>
  <c r="F163" i="7"/>
  <c r="G163" i="7" a="1"/>
  <c r="G163" i="7"/>
  <c r="H163" i="7"/>
  <c r="E163" i="7" a="1"/>
  <c r="E163" i="7"/>
  <c r="I163" i="7"/>
  <c r="F164" i="7" a="1"/>
  <c r="F164" i="7"/>
  <c r="G164" i="7" a="1"/>
  <c r="G164" i="7"/>
  <c r="H164" i="7"/>
  <c r="E164" i="7" a="1"/>
  <c r="E164" i="7"/>
  <c r="I164" i="7"/>
  <c r="F165" i="7" a="1"/>
  <c r="F165" i="7"/>
  <c r="G165" i="7" a="1"/>
  <c r="G165" i="7"/>
  <c r="H165" i="7"/>
  <c r="E165" i="7" a="1"/>
  <c r="E165" i="7"/>
  <c r="I165" i="7"/>
  <c r="F166" i="7" a="1"/>
  <c r="F166" i="7"/>
  <c r="G166" i="7" a="1"/>
  <c r="G166" i="7"/>
  <c r="H166" i="7"/>
  <c r="E166" i="7" a="1"/>
  <c r="E166" i="7"/>
  <c r="I166" i="7"/>
  <c r="F167" i="7" a="1"/>
  <c r="F167" i="7"/>
  <c r="G167" i="7" a="1"/>
  <c r="G167" i="7"/>
  <c r="H167" i="7"/>
  <c r="E167" i="7" a="1"/>
  <c r="E167" i="7"/>
  <c r="I167" i="7"/>
  <c r="F168" i="7" a="1"/>
  <c r="F168" i="7"/>
  <c r="G168" i="7" a="1"/>
  <c r="G168" i="7"/>
  <c r="H168" i="7"/>
  <c r="E168" i="7" a="1"/>
  <c r="E168" i="7"/>
  <c r="I168" i="7"/>
  <c r="F169" i="7" a="1"/>
  <c r="F169" i="7"/>
  <c r="G169" i="7" a="1"/>
  <c r="G169" i="7"/>
  <c r="H169" i="7"/>
  <c r="E169" i="7" a="1"/>
  <c r="E169" i="7"/>
  <c r="I169" i="7"/>
  <c r="F170" i="7" a="1"/>
  <c r="F170" i="7"/>
  <c r="G170" i="7" a="1"/>
  <c r="G170" i="7"/>
  <c r="H170" i="7"/>
  <c r="E170" i="7" a="1"/>
  <c r="E170" i="7"/>
  <c r="I170" i="7"/>
  <c r="F171" i="7" a="1"/>
  <c r="F171" i="7"/>
  <c r="G171" i="7" a="1"/>
  <c r="G171" i="7"/>
  <c r="H171" i="7"/>
  <c r="E171" i="7" a="1"/>
  <c r="E171" i="7"/>
  <c r="I171" i="7"/>
  <c r="F172" i="7" a="1"/>
  <c r="F172" i="7"/>
  <c r="G172" i="7" a="1"/>
  <c r="G172" i="7"/>
  <c r="H172" i="7"/>
  <c r="E172" i="7" a="1"/>
  <c r="E172" i="7"/>
  <c r="I172" i="7"/>
  <c r="F173" i="7" a="1"/>
  <c r="F173" i="7"/>
  <c r="G173" i="7" a="1"/>
  <c r="G173" i="7"/>
  <c r="H173" i="7"/>
  <c r="E173" i="7" a="1"/>
  <c r="E173" i="7"/>
  <c r="I173" i="7"/>
  <c r="F174" i="7" a="1"/>
  <c r="F174" i="7"/>
  <c r="G174" i="7" a="1"/>
  <c r="G174" i="7"/>
  <c r="H174" i="7"/>
  <c r="E174" i="7" a="1"/>
  <c r="E174" i="7"/>
  <c r="I174" i="7"/>
  <c r="F175" i="7" a="1"/>
  <c r="F175" i="7"/>
  <c r="G175" i="7" a="1"/>
  <c r="G175" i="7"/>
  <c r="H175" i="7"/>
  <c r="E175" i="7" a="1"/>
  <c r="E175" i="7"/>
  <c r="I175" i="7"/>
  <c r="F176" i="7" a="1"/>
  <c r="F176" i="7"/>
  <c r="G176" i="7" a="1"/>
  <c r="G176" i="7"/>
  <c r="H176" i="7"/>
  <c r="E176" i="7" a="1"/>
  <c r="E176" i="7"/>
  <c r="I176" i="7"/>
  <c r="F177" i="7" a="1"/>
  <c r="F177" i="7"/>
  <c r="G177" i="7" a="1"/>
  <c r="G177" i="7"/>
  <c r="H177" i="7"/>
  <c r="E177" i="7" a="1"/>
  <c r="E177" i="7"/>
  <c r="I177" i="7"/>
  <c r="F178" i="7" a="1"/>
  <c r="F178" i="7"/>
  <c r="G178" i="7" a="1"/>
  <c r="G178" i="7"/>
  <c r="H178" i="7"/>
  <c r="E178" i="7" a="1"/>
  <c r="E178" i="7"/>
  <c r="I178" i="7"/>
  <c r="F179" i="7" a="1"/>
  <c r="F179" i="7"/>
  <c r="G179" i="7" a="1"/>
  <c r="G179" i="7"/>
  <c r="H179" i="7"/>
  <c r="E179" i="7" a="1"/>
  <c r="E179" i="7"/>
  <c r="I179" i="7"/>
  <c r="F180" i="7" a="1"/>
  <c r="F180" i="7"/>
  <c r="G180" i="7" a="1"/>
  <c r="G180" i="7"/>
  <c r="H180" i="7"/>
  <c r="E180" i="7" a="1"/>
  <c r="E180" i="7"/>
  <c r="I180" i="7"/>
  <c r="F181" i="7" a="1"/>
  <c r="F181" i="7"/>
  <c r="G181" i="7" a="1"/>
  <c r="G181" i="7"/>
  <c r="H181" i="7"/>
  <c r="E181" i="7" a="1"/>
  <c r="E181" i="7"/>
  <c r="I181" i="7"/>
  <c r="F182" i="7" a="1"/>
  <c r="F182" i="7"/>
  <c r="G182" i="7" a="1"/>
  <c r="G182" i="7"/>
  <c r="H182" i="7"/>
  <c r="E182" i="7" a="1"/>
  <c r="E182" i="7"/>
  <c r="I182" i="7"/>
  <c r="F183" i="7" a="1"/>
  <c r="F183" i="7"/>
  <c r="G183" i="7" a="1"/>
  <c r="G183" i="7"/>
  <c r="H183" i="7"/>
  <c r="E183" i="7" a="1"/>
  <c r="E183" i="7"/>
  <c r="I183" i="7"/>
  <c r="F184" i="7" a="1"/>
  <c r="F184" i="7"/>
  <c r="G184" i="7" a="1"/>
  <c r="G184" i="7"/>
  <c r="H184" i="7"/>
  <c r="E184" i="7" a="1"/>
  <c r="E184" i="7"/>
  <c r="I184" i="7"/>
  <c r="F185" i="7" a="1"/>
  <c r="F185" i="7"/>
  <c r="G185" i="7" a="1"/>
  <c r="G185" i="7"/>
  <c r="H185" i="7"/>
  <c r="E185" i="7" a="1"/>
  <c r="E185" i="7"/>
  <c r="I185" i="7"/>
  <c r="F186" i="7" a="1"/>
  <c r="F186" i="7"/>
  <c r="G186" i="7" a="1"/>
  <c r="G186" i="7"/>
  <c r="H186" i="7"/>
  <c r="E186" i="7" a="1"/>
  <c r="E186" i="7"/>
  <c r="I186" i="7"/>
  <c r="F187" i="7" a="1"/>
  <c r="F187" i="7"/>
  <c r="G187" i="7" a="1"/>
  <c r="G187" i="7"/>
  <c r="H187" i="7"/>
  <c r="E187" i="7" a="1"/>
  <c r="E187" i="7"/>
  <c r="I187" i="7"/>
  <c r="F188" i="7" a="1"/>
  <c r="F188" i="7"/>
  <c r="G188" i="7" a="1"/>
  <c r="G188" i="7"/>
  <c r="H188" i="7"/>
  <c r="E188" i="7" a="1"/>
  <c r="E188" i="7"/>
  <c r="I188" i="7"/>
  <c r="F189" i="7" a="1"/>
  <c r="F189" i="7"/>
  <c r="G189" i="7" a="1"/>
  <c r="G189" i="7"/>
  <c r="H189" i="7"/>
  <c r="E189" i="7" a="1"/>
  <c r="E189" i="7"/>
  <c r="I189" i="7"/>
  <c r="F190" i="7" a="1"/>
  <c r="F190" i="7"/>
  <c r="G190" i="7" a="1"/>
  <c r="G190" i="7"/>
  <c r="H190" i="7"/>
  <c r="E190" i="7" a="1"/>
  <c r="E190" i="7"/>
  <c r="I190" i="7"/>
  <c r="F191" i="7" a="1"/>
  <c r="F191" i="7"/>
  <c r="G191" i="7" a="1"/>
  <c r="G191" i="7"/>
  <c r="H191" i="7"/>
  <c r="E191" i="7" a="1"/>
  <c r="E191" i="7"/>
  <c r="I191" i="7"/>
  <c r="F192" i="7" a="1"/>
  <c r="F192" i="7"/>
  <c r="G192" i="7" a="1"/>
  <c r="G192" i="7"/>
  <c r="H192" i="7"/>
  <c r="E192" i="7" a="1"/>
  <c r="E192" i="7"/>
  <c r="I192" i="7"/>
  <c r="F193" i="7" a="1"/>
  <c r="F193" i="7"/>
  <c r="G193" i="7" a="1"/>
  <c r="G193" i="7"/>
  <c r="H193" i="7"/>
  <c r="E193" i="7" a="1"/>
  <c r="E193" i="7"/>
  <c r="I193" i="7"/>
  <c r="F194" i="7" a="1"/>
  <c r="F194" i="7"/>
  <c r="G194" i="7" a="1"/>
  <c r="G194" i="7"/>
  <c r="H194" i="7"/>
  <c r="E194" i="7" a="1"/>
  <c r="E194" i="7"/>
  <c r="I194" i="7"/>
  <c r="F195" i="7" a="1"/>
  <c r="F195" i="7"/>
  <c r="G195" i="7" a="1"/>
  <c r="G195" i="7"/>
  <c r="H195" i="7"/>
  <c r="E195" i="7" a="1"/>
  <c r="E195" i="7"/>
  <c r="I195" i="7"/>
  <c r="F196" i="7" a="1"/>
  <c r="F196" i="7"/>
  <c r="G196" i="7" a="1"/>
  <c r="G196" i="7"/>
  <c r="H196" i="7"/>
  <c r="E196" i="7" a="1"/>
  <c r="E196" i="7"/>
  <c r="I196" i="7"/>
  <c r="F197" i="7" a="1"/>
  <c r="F197" i="7"/>
  <c r="G197" i="7" a="1"/>
  <c r="G197" i="7"/>
  <c r="H197" i="7"/>
  <c r="E197" i="7" a="1"/>
  <c r="E197" i="7"/>
  <c r="I197" i="7"/>
  <c r="F198" i="7" a="1"/>
  <c r="F198" i="7"/>
  <c r="G198" i="7" a="1"/>
  <c r="G198" i="7"/>
  <c r="H198" i="7"/>
  <c r="E198" i="7" a="1"/>
  <c r="E198" i="7"/>
  <c r="I198" i="7"/>
  <c r="F199" i="7" a="1"/>
  <c r="F199" i="7"/>
  <c r="G199" i="7" a="1"/>
  <c r="G199" i="7"/>
  <c r="H199" i="7"/>
  <c r="E199" i="7" a="1"/>
  <c r="E199" i="7"/>
  <c r="I199" i="7"/>
  <c r="F200" i="7" a="1"/>
  <c r="F200" i="7"/>
  <c r="G200" i="7" a="1"/>
  <c r="G200" i="7"/>
  <c r="H200" i="7"/>
  <c r="E200" i="7" a="1"/>
  <c r="E200" i="7"/>
  <c r="I200" i="7"/>
  <c r="F201" i="7" a="1"/>
  <c r="F201" i="7"/>
  <c r="G201" i="7" a="1"/>
  <c r="G201" i="7"/>
  <c r="H201" i="7"/>
  <c r="E201" i="7" a="1"/>
  <c r="E201" i="7"/>
  <c r="I201" i="7"/>
  <c r="F202" i="7" a="1"/>
  <c r="F202" i="7"/>
  <c r="G202" i="7" a="1"/>
  <c r="G202" i="7"/>
  <c r="H202" i="7"/>
  <c r="E202" i="7" a="1"/>
  <c r="E202" i="7"/>
  <c r="I202" i="7"/>
  <c r="F203" i="7" a="1"/>
  <c r="F203" i="7"/>
  <c r="G203" i="7" a="1"/>
  <c r="G203" i="7"/>
  <c r="H203" i="7"/>
  <c r="E203" i="7" a="1"/>
  <c r="E203" i="7"/>
  <c r="I203" i="7"/>
  <c r="F204" i="7" a="1"/>
  <c r="F204" i="7"/>
  <c r="G204" i="7" a="1"/>
  <c r="G204" i="7"/>
  <c r="H204" i="7"/>
  <c r="E204" i="7" a="1"/>
  <c r="E204" i="7"/>
  <c r="I204" i="7"/>
  <c r="F205" i="7" a="1"/>
  <c r="F205" i="7"/>
  <c r="G205" i="7" a="1"/>
  <c r="G205" i="7"/>
  <c r="H205" i="7"/>
  <c r="E205" i="7" a="1"/>
  <c r="E205" i="7"/>
  <c r="I205" i="7"/>
  <c r="F206" i="7" a="1"/>
  <c r="F206" i="7"/>
  <c r="G206" i="7" a="1"/>
  <c r="G206" i="7"/>
  <c r="H206" i="7"/>
  <c r="E206" i="7" a="1"/>
  <c r="E206" i="7"/>
  <c r="I206" i="7"/>
  <c r="F207" i="7" a="1"/>
  <c r="F207" i="7"/>
  <c r="G207" i="7" a="1"/>
  <c r="G207" i="7"/>
  <c r="H207" i="7"/>
  <c r="E207" i="7" a="1"/>
  <c r="E207" i="7"/>
  <c r="I207" i="7"/>
  <c r="F208" i="7" a="1"/>
  <c r="F208" i="7"/>
  <c r="G208" i="7" a="1"/>
  <c r="G208" i="7"/>
  <c r="H208" i="7"/>
  <c r="E208" i="7" a="1"/>
  <c r="E208" i="7"/>
  <c r="I208" i="7"/>
  <c r="F209" i="7" a="1"/>
  <c r="F209" i="7"/>
  <c r="G209" i="7" a="1"/>
  <c r="G209" i="7"/>
  <c r="H209" i="7"/>
  <c r="E209" i="7" a="1"/>
  <c r="E209" i="7"/>
  <c r="I209" i="7"/>
  <c r="F210" i="7" a="1"/>
  <c r="F210" i="7"/>
  <c r="G210" i="7" a="1"/>
  <c r="G210" i="7"/>
  <c r="H210" i="7"/>
  <c r="E210" i="7" a="1"/>
  <c r="E210" i="7"/>
  <c r="I210" i="7"/>
  <c r="F211" i="7" a="1"/>
  <c r="F211" i="7"/>
  <c r="G211" i="7" a="1"/>
  <c r="G211" i="7"/>
  <c r="H211" i="7"/>
  <c r="E211" i="7" a="1"/>
  <c r="E211" i="7"/>
  <c r="I211" i="7"/>
  <c r="F212" i="7" a="1"/>
  <c r="F212" i="7"/>
  <c r="G212" i="7" a="1"/>
  <c r="G212" i="7"/>
  <c r="H212" i="7"/>
  <c r="E212" i="7" a="1"/>
  <c r="E212" i="7"/>
  <c r="I212" i="7"/>
  <c r="F213" i="7" a="1"/>
  <c r="F213" i="7"/>
  <c r="G213" i="7" a="1"/>
  <c r="G213" i="7"/>
  <c r="H213" i="7"/>
  <c r="E213" i="7" a="1"/>
  <c r="E213" i="7"/>
  <c r="I213" i="7"/>
  <c r="F214" i="7" a="1"/>
  <c r="F214" i="7"/>
  <c r="G214" i="7" a="1"/>
  <c r="G214" i="7"/>
  <c r="H214" i="7"/>
  <c r="E214" i="7" a="1"/>
  <c r="E214" i="7"/>
  <c r="I214" i="7"/>
  <c r="F215" i="7" a="1"/>
  <c r="F215" i="7"/>
  <c r="G215" i="7" a="1"/>
  <c r="G215" i="7"/>
  <c r="H215" i="7"/>
  <c r="E215" i="7" a="1"/>
  <c r="E215" i="7"/>
  <c r="I215" i="7"/>
  <c r="F216" i="7" a="1"/>
  <c r="F216" i="7"/>
  <c r="G216" i="7" a="1"/>
  <c r="G216" i="7"/>
  <c r="H216" i="7"/>
  <c r="E216" i="7" a="1"/>
  <c r="E216" i="7"/>
  <c r="I216" i="7"/>
  <c r="F217" i="7" a="1"/>
  <c r="F217" i="7"/>
  <c r="G217" i="7" a="1"/>
  <c r="G217" i="7"/>
  <c r="H217" i="7"/>
  <c r="E217" i="7" a="1"/>
  <c r="E217" i="7"/>
  <c r="I217" i="7"/>
  <c r="F218" i="7" a="1"/>
  <c r="F218" i="7"/>
  <c r="G218" i="7" a="1"/>
  <c r="G218" i="7"/>
  <c r="H218" i="7"/>
  <c r="E218" i="7" a="1"/>
  <c r="E218" i="7"/>
  <c r="I218" i="7"/>
  <c r="F219" i="7" a="1"/>
  <c r="F219" i="7"/>
  <c r="G219" i="7" a="1"/>
  <c r="G219" i="7"/>
  <c r="H219" i="7"/>
  <c r="E219" i="7" a="1"/>
  <c r="E219" i="7"/>
  <c r="I219" i="7"/>
  <c r="F220" i="7" a="1"/>
  <c r="F220" i="7"/>
  <c r="G220" i="7" a="1"/>
  <c r="G220" i="7"/>
  <c r="H220" i="7"/>
  <c r="E220" i="7" a="1"/>
  <c r="E220" i="7"/>
  <c r="I220" i="7"/>
  <c r="F221" i="7" a="1"/>
  <c r="F221" i="7"/>
  <c r="G221" i="7" a="1"/>
  <c r="G221" i="7"/>
  <c r="H221" i="7"/>
  <c r="E221" i="7" a="1"/>
  <c r="E221" i="7"/>
  <c r="I221" i="7"/>
  <c r="F222" i="7" a="1"/>
  <c r="F222" i="7"/>
  <c r="G222" i="7" a="1"/>
  <c r="G222" i="7"/>
  <c r="H222" i="7"/>
  <c r="E222" i="7" a="1"/>
  <c r="E222" i="7"/>
  <c r="I222" i="7"/>
  <c r="F223" i="7" a="1"/>
  <c r="F223" i="7"/>
  <c r="G223" i="7" a="1"/>
  <c r="G223" i="7"/>
  <c r="H223" i="7"/>
  <c r="E223" i="7" a="1"/>
  <c r="E223" i="7"/>
  <c r="I223" i="7"/>
  <c r="F224" i="7" a="1"/>
  <c r="F224" i="7"/>
  <c r="G224" i="7" a="1"/>
  <c r="G224" i="7"/>
  <c r="H224" i="7"/>
  <c r="E224" i="7" a="1"/>
  <c r="E224" i="7"/>
  <c r="I224" i="7"/>
  <c r="F225" i="7" a="1"/>
  <c r="F225" i="7"/>
  <c r="G225" i="7" a="1"/>
  <c r="G225" i="7"/>
  <c r="H225" i="7"/>
  <c r="E225" i="7" a="1"/>
  <c r="E225" i="7"/>
  <c r="I225" i="7"/>
  <c r="F226" i="7" a="1"/>
  <c r="F226" i="7"/>
  <c r="G226" i="7" a="1"/>
  <c r="G226" i="7"/>
  <c r="H226" i="7"/>
  <c r="E226" i="7" a="1"/>
  <c r="E226" i="7"/>
  <c r="I226" i="7"/>
  <c r="F227" i="7" a="1"/>
  <c r="F227" i="7"/>
  <c r="G227" i="7" a="1"/>
  <c r="G227" i="7"/>
  <c r="H227" i="7"/>
  <c r="E227" i="7" a="1"/>
  <c r="E227" i="7"/>
  <c r="I227" i="7"/>
  <c r="F228" i="7" a="1"/>
  <c r="F228" i="7"/>
  <c r="G228" i="7" a="1"/>
  <c r="G228" i="7"/>
  <c r="H228" i="7"/>
  <c r="E228" i="7" a="1"/>
  <c r="E228" i="7"/>
  <c r="I228" i="7"/>
  <c r="F229" i="7" a="1"/>
  <c r="F229" i="7"/>
  <c r="G229" i="7" a="1"/>
  <c r="G229" i="7"/>
  <c r="H229" i="7"/>
  <c r="E229" i="7" a="1"/>
  <c r="E229" i="7"/>
  <c r="I229" i="7"/>
  <c r="F230" i="7" a="1"/>
  <c r="F230" i="7"/>
  <c r="G230" i="7" a="1"/>
  <c r="G230" i="7"/>
  <c r="H230" i="7"/>
  <c r="E230" i="7" a="1"/>
  <c r="E230" i="7"/>
  <c r="I230" i="7"/>
  <c r="F231" i="7" a="1"/>
  <c r="F231" i="7"/>
  <c r="G231" i="7" a="1"/>
  <c r="G231" i="7"/>
  <c r="H231" i="7"/>
  <c r="E231" i="7" a="1"/>
  <c r="E231" i="7"/>
  <c r="I231" i="7"/>
  <c r="F232" i="7" a="1"/>
  <c r="F232" i="7"/>
  <c r="G232" i="7" a="1"/>
  <c r="G232" i="7"/>
  <c r="H232" i="7"/>
  <c r="E232" i="7" a="1"/>
  <c r="E232" i="7"/>
  <c r="I232" i="7"/>
  <c r="F233" i="7" a="1"/>
  <c r="F233" i="7"/>
  <c r="G233" i="7" a="1"/>
  <c r="G233" i="7"/>
  <c r="H233" i="7"/>
  <c r="E233" i="7" a="1"/>
  <c r="E233" i="7"/>
  <c r="I233" i="7"/>
  <c r="F234" i="7" a="1"/>
  <c r="F234" i="7"/>
  <c r="G234" i="7" a="1"/>
  <c r="G234" i="7"/>
  <c r="H234" i="7"/>
  <c r="E234" i="7" a="1"/>
  <c r="E234" i="7"/>
  <c r="I234" i="7"/>
  <c r="F235" i="7" a="1"/>
  <c r="F235" i="7"/>
  <c r="G235" i="7" a="1"/>
  <c r="G235" i="7"/>
  <c r="H235" i="7"/>
  <c r="E235" i="7" a="1"/>
  <c r="E235" i="7"/>
  <c r="I235" i="7"/>
  <c r="F236" i="7" a="1"/>
  <c r="F236" i="7"/>
  <c r="G236" i="7" a="1"/>
  <c r="G236" i="7"/>
  <c r="H236" i="7"/>
  <c r="E236" i="7" a="1"/>
  <c r="E236" i="7"/>
  <c r="I236" i="7"/>
  <c r="F237" i="7" a="1"/>
  <c r="F237" i="7"/>
  <c r="G237" i="7" a="1"/>
  <c r="G237" i="7"/>
  <c r="H237" i="7"/>
  <c r="E237" i="7" a="1"/>
  <c r="E237" i="7"/>
  <c r="I237" i="7"/>
  <c r="F238" i="7" a="1"/>
  <c r="F238" i="7"/>
  <c r="G238" i="7" a="1"/>
  <c r="G238" i="7"/>
  <c r="H238" i="7"/>
  <c r="E238" i="7" a="1"/>
  <c r="E238" i="7"/>
  <c r="I238" i="7"/>
  <c r="F239" i="7" a="1"/>
  <c r="F239" i="7"/>
  <c r="G239" i="7" a="1"/>
  <c r="G239" i="7"/>
  <c r="H239" i="7"/>
  <c r="E239" i="7" a="1"/>
  <c r="E239" i="7"/>
  <c r="I239" i="7"/>
  <c r="F240" i="7" a="1"/>
  <c r="F240" i="7"/>
  <c r="G240" i="7" a="1"/>
  <c r="G240" i="7"/>
  <c r="H240" i="7"/>
  <c r="E240" i="7" a="1"/>
  <c r="E240" i="7"/>
  <c r="I240" i="7"/>
  <c r="F241" i="7" a="1"/>
  <c r="F241" i="7"/>
  <c r="G241" i="7" a="1"/>
  <c r="G241" i="7"/>
  <c r="H241" i="7"/>
  <c r="E241" i="7" a="1"/>
  <c r="E241" i="7"/>
  <c r="I241" i="7"/>
  <c r="F242" i="7" a="1"/>
  <c r="F242" i="7"/>
  <c r="G242" i="7" a="1"/>
  <c r="G242" i="7"/>
  <c r="H242" i="7"/>
  <c r="E242" i="7" a="1"/>
  <c r="E242" i="7"/>
  <c r="I242" i="7"/>
  <c r="F243" i="7" a="1"/>
  <c r="F243" i="7"/>
  <c r="G243" i="7" a="1"/>
  <c r="G243" i="7"/>
  <c r="H243" i="7"/>
  <c r="E243" i="7" a="1"/>
  <c r="E243" i="7"/>
  <c r="I243" i="7"/>
  <c r="F244" i="7" a="1"/>
  <c r="F244" i="7"/>
  <c r="G244" i="7" a="1"/>
  <c r="G244" i="7"/>
  <c r="H244" i="7"/>
  <c r="E244" i="7" a="1"/>
  <c r="E244" i="7"/>
  <c r="I244" i="7"/>
  <c r="F245" i="7" a="1"/>
  <c r="F245" i="7"/>
  <c r="G245" i="7" a="1"/>
  <c r="G245" i="7"/>
  <c r="H245" i="7"/>
  <c r="E245" i="7" a="1"/>
  <c r="E245" i="7"/>
  <c r="I245" i="7"/>
  <c r="F246" i="7" a="1"/>
  <c r="F246" i="7"/>
  <c r="G246" i="7" a="1"/>
  <c r="G246" i="7"/>
  <c r="H246" i="7"/>
  <c r="E246" i="7" a="1"/>
  <c r="E246" i="7"/>
  <c r="I246" i="7"/>
  <c r="F247" i="7" a="1"/>
  <c r="F247" i="7"/>
  <c r="G247" i="7" a="1"/>
  <c r="G247" i="7"/>
  <c r="H247" i="7"/>
  <c r="E247" i="7" a="1"/>
  <c r="E247" i="7"/>
  <c r="I247" i="7"/>
  <c r="F248" i="7" a="1"/>
  <c r="F248" i="7"/>
  <c r="G248" i="7" a="1"/>
  <c r="G248" i="7"/>
  <c r="H248" i="7"/>
  <c r="E248" i="7" a="1"/>
  <c r="E248" i="7"/>
  <c r="I248" i="7"/>
  <c r="F249" i="7" a="1"/>
  <c r="F249" i="7"/>
  <c r="G249" i="7" a="1"/>
  <c r="G249" i="7"/>
  <c r="H249" i="7"/>
  <c r="E249" i="7" a="1"/>
  <c r="E249" i="7"/>
  <c r="I249" i="7"/>
  <c r="F250" i="7" a="1"/>
  <c r="F250" i="7"/>
  <c r="G250" i="7" a="1"/>
  <c r="G250" i="7"/>
  <c r="H250" i="7"/>
  <c r="E250" i="7" a="1"/>
  <c r="E250" i="7"/>
  <c r="I250" i="7"/>
  <c r="F251" i="7" a="1"/>
  <c r="F251" i="7"/>
  <c r="G251" i="7" a="1"/>
  <c r="G251" i="7"/>
  <c r="H251" i="7"/>
  <c r="E251" i="7" a="1"/>
  <c r="E251" i="7"/>
  <c r="I251" i="7"/>
  <c r="F252" i="7" a="1"/>
  <c r="F252" i="7"/>
  <c r="G252" i="7" a="1"/>
  <c r="G252" i="7"/>
  <c r="H252" i="7"/>
  <c r="E252" i="7" a="1"/>
  <c r="E252" i="7"/>
  <c r="I252" i="7"/>
  <c r="F253" i="7" a="1"/>
  <c r="F253" i="7"/>
  <c r="G253" i="7" a="1"/>
  <c r="G253" i="7"/>
  <c r="H253" i="7"/>
  <c r="E253" i="7" a="1"/>
  <c r="E253" i="7"/>
  <c r="I253" i="7"/>
  <c r="F254" i="7" a="1"/>
  <c r="F254" i="7"/>
  <c r="G254" i="7" a="1"/>
  <c r="G254" i="7"/>
  <c r="H254" i="7"/>
  <c r="E254" i="7" a="1"/>
  <c r="E254" i="7"/>
  <c r="I254" i="7"/>
  <c r="F255" i="7" a="1"/>
  <c r="F255" i="7"/>
  <c r="G255" i="7" a="1"/>
  <c r="G255" i="7"/>
  <c r="H255" i="7"/>
  <c r="E255" i="7" a="1"/>
  <c r="E255" i="7"/>
  <c r="I255" i="7"/>
  <c r="F256" i="7" a="1"/>
  <c r="F256" i="7"/>
  <c r="G256" i="7" a="1"/>
  <c r="G256" i="7"/>
  <c r="H256" i="7"/>
  <c r="E256" i="7" a="1"/>
  <c r="E256" i="7"/>
  <c r="I256" i="7"/>
  <c r="F257" i="7" a="1"/>
  <c r="F257" i="7"/>
  <c r="G257" i="7" a="1"/>
  <c r="G257" i="7"/>
  <c r="H257" i="7"/>
  <c r="E257" i="7" a="1"/>
  <c r="E257" i="7"/>
  <c r="I257" i="7"/>
  <c r="F258" i="7" a="1"/>
  <c r="F258" i="7"/>
  <c r="G258" i="7" a="1"/>
  <c r="G258" i="7"/>
  <c r="H258" i="7"/>
  <c r="E258" i="7" a="1"/>
  <c r="E258" i="7"/>
  <c r="I258" i="7"/>
  <c r="F259" i="7" a="1"/>
  <c r="F259" i="7"/>
  <c r="G259" i="7" a="1"/>
  <c r="G259" i="7"/>
  <c r="H259" i="7"/>
  <c r="E259" i="7" a="1"/>
  <c r="E259" i="7"/>
  <c r="I259" i="7"/>
  <c r="F260" i="7" a="1"/>
  <c r="F260" i="7"/>
  <c r="G260" i="7" a="1"/>
  <c r="G260" i="7"/>
  <c r="H260" i="7"/>
  <c r="E260" i="7" a="1"/>
  <c r="E260" i="7"/>
  <c r="I260" i="7"/>
  <c r="F261" i="7" a="1"/>
  <c r="F261" i="7"/>
  <c r="G261" i="7" a="1"/>
  <c r="G261" i="7"/>
  <c r="H261" i="7"/>
  <c r="E261" i="7" a="1"/>
  <c r="E261" i="7"/>
  <c r="I261" i="7"/>
  <c r="F262" i="7" a="1"/>
  <c r="F262" i="7"/>
  <c r="G262" i="7" a="1"/>
  <c r="G262" i="7"/>
  <c r="H262" i="7"/>
  <c r="E262" i="7" a="1"/>
  <c r="E262" i="7"/>
  <c r="I262" i="7"/>
  <c r="F263" i="7" a="1"/>
  <c r="F263" i="7"/>
  <c r="G263" i="7" a="1"/>
  <c r="G263" i="7"/>
  <c r="H263" i="7"/>
  <c r="E263" i="7" a="1"/>
  <c r="E263" i="7"/>
  <c r="I263" i="7"/>
  <c r="F264" i="7" a="1"/>
  <c r="F264" i="7"/>
  <c r="G264" i="7" a="1"/>
  <c r="G264" i="7"/>
  <c r="H264" i="7"/>
  <c r="E264" i="7" a="1"/>
  <c r="E264" i="7"/>
  <c r="I264" i="7"/>
  <c r="F265" i="7" a="1"/>
  <c r="F265" i="7"/>
  <c r="G265" i="7" a="1"/>
  <c r="G265" i="7"/>
  <c r="H265" i="7"/>
  <c r="E265" i="7" a="1"/>
  <c r="E265" i="7"/>
  <c r="I265" i="7"/>
  <c r="F266" i="7" a="1"/>
  <c r="F266" i="7"/>
  <c r="G266" i="7" a="1"/>
  <c r="G266" i="7"/>
  <c r="H266" i="7"/>
  <c r="E266" i="7" a="1"/>
  <c r="E266" i="7"/>
  <c r="I266" i="7"/>
  <c r="F267" i="7" a="1"/>
  <c r="F267" i="7"/>
  <c r="G267" i="7" a="1"/>
  <c r="G267" i="7"/>
  <c r="H267" i="7"/>
  <c r="E267" i="7" a="1"/>
  <c r="E267" i="7"/>
  <c r="I267" i="7"/>
  <c r="F268" i="7" a="1"/>
  <c r="F268" i="7"/>
  <c r="G268" i="7" a="1"/>
  <c r="G268" i="7"/>
  <c r="H268" i="7"/>
  <c r="E268" i="7" a="1"/>
  <c r="E268" i="7"/>
  <c r="I268" i="7"/>
  <c r="F269" i="7" a="1"/>
  <c r="F269" i="7"/>
  <c r="G269" i="7" a="1"/>
  <c r="G269" i="7"/>
  <c r="H269" i="7"/>
  <c r="E269" i="7" a="1"/>
  <c r="E269" i="7"/>
  <c r="I269" i="7"/>
  <c r="F270" i="7" a="1"/>
  <c r="F270" i="7"/>
  <c r="G270" i="7" a="1"/>
  <c r="G270" i="7"/>
  <c r="H270" i="7"/>
  <c r="E270" i="7" a="1"/>
  <c r="E270" i="7"/>
  <c r="I270" i="7"/>
  <c r="F271" i="7" a="1"/>
  <c r="F271" i="7"/>
  <c r="G271" i="7" a="1"/>
  <c r="G271" i="7"/>
  <c r="H271" i="7"/>
  <c r="E271" i="7" a="1"/>
  <c r="E271" i="7"/>
  <c r="I271" i="7"/>
  <c r="F272" i="7" a="1"/>
  <c r="F272" i="7"/>
  <c r="G272" i="7" a="1"/>
  <c r="G272" i="7"/>
  <c r="H272" i="7"/>
  <c r="E272" i="7" a="1"/>
  <c r="E272" i="7"/>
  <c r="I272" i="7"/>
  <c r="F273" i="7" a="1"/>
  <c r="F273" i="7"/>
  <c r="G273" i="7" a="1"/>
  <c r="G273" i="7"/>
  <c r="H273" i="7"/>
  <c r="E273" i="7" a="1"/>
  <c r="E273" i="7"/>
  <c r="I273" i="7"/>
  <c r="F274" i="7" a="1"/>
  <c r="F274" i="7"/>
  <c r="G274" i="7" a="1"/>
  <c r="G274" i="7"/>
  <c r="H274" i="7"/>
  <c r="E274" i="7" a="1"/>
  <c r="E274" i="7"/>
  <c r="I274" i="7"/>
  <c r="F275" i="7" a="1"/>
  <c r="F275" i="7"/>
  <c r="G275" i="7" a="1"/>
  <c r="G275" i="7"/>
  <c r="H275" i="7"/>
  <c r="E275" i="7" a="1"/>
  <c r="E275" i="7"/>
  <c r="I275" i="7"/>
  <c r="F276" i="7" a="1"/>
  <c r="F276" i="7"/>
  <c r="G276" i="7" a="1"/>
  <c r="G276" i="7"/>
  <c r="H276" i="7"/>
  <c r="E276" i="7" a="1"/>
  <c r="E276" i="7"/>
  <c r="I276" i="7"/>
  <c r="F277" i="7" a="1"/>
  <c r="F277" i="7"/>
  <c r="G277" i="7" a="1"/>
  <c r="G277" i="7"/>
  <c r="H277" i="7"/>
  <c r="E277" i="7" a="1"/>
  <c r="E277" i="7"/>
  <c r="I277" i="7"/>
  <c r="F278" i="7" a="1"/>
  <c r="F278" i="7"/>
  <c r="G278" i="7" a="1"/>
  <c r="G278" i="7"/>
  <c r="H278" i="7"/>
  <c r="E278" i="7" a="1"/>
  <c r="E278" i="7"/>
  <c r="I278" i="7"/>
  <c r="F279" i="7" a="1"/>
  <c r="F279" i="7"/>
  <c r="G279" i="7" a="1"/>
  <c r="G279" i="7"/>
  <c r="H279" i="7"/>
  <c r="E279" i="7" a="1"/>
  <c r="E279" i="7"/>
  <c r="I279" i="7"/>
  <c r="F280" i="7" a="1"/>
  <c r="F280" i="7"/>
  <c r="G280" i="7" a="1"/>
  <c r="G280" i="7"/>
  <c r="H280" i="7"/>
  <c r="E280" i="7" a="1"/>
  <c r="E280" i="7"/>
  <c r="I280" i="7"/>
  <c r="F281" i="7" a="1"/>
  <c r="F281" i="7"/>
  <c r="G281" i="7" a="1"/>
  <c r="G281" i="7"/>
  <c r="H281" i="7"/>
  <c r="E281" i="7" a="1"/>
  <c r="E281" i="7"/>
  <c r="I281" i="7"/>
  <c r="F282" i="7" a="1"/>
  <c r="F282" i="7"/>
  <c r="G282" i="7" a="1"/>
  <c r="G282" i="7"/>
  <c r="H282" i="7"/>
  <c r="E282" i="7" a="1"/>
  <c r="E282" i="7"/>
  <c r="I282" i="7"/>
  <c r="F283" i="7" a="1"/>
  <c r="F283" i="7"/>
  <c r="G283" i="7" a="1"/>
  <c r="G283" i="7"/>
  <c r="H283" i="7"/>
  <c r="E283" i="7" a="1"/>
  <c r="E283" i="7"/>
  <c r="I283" i="7"/>
  <c r="F284" i="7" a="1"/>
  <c r="F284" i="7"/>
  <c r="G284" i="7" a="1"/>
  <c r="G284" i="7"/>
  <c r="H284" i="7"/>
  <c r="E284" i="7" a="1"/>
  <c r="E284" i="7"/>
  <c r="I284" i="7"/>
  <c r="F285" i="7" a="1"/>
  <c r="F285" i="7"/>
  <c r="G285" i="7" a="1"/>
  <c r="G285" i="7"/>
  <c r="H285" i="7"/>
  <c r="E285" i="7" a="1"/>
  <c r="E285" i="7"/>
  <c r="I285" i="7"/>
  <c r="F286" i="7" a="1"/>
  <c r="F286" i="7"/>
  <c r="G286" i="7" a="1"/>
  <c r="G286" i="7"/>
  <c r="H286" i="7"/>
  <c r="E286" i="7" a="1"/>
  <c r="E286" i="7"/>
  <c r="I286" i="7"/>
  <c r="F287" i="7" a="1"/>
  <c r="F287" i="7"/>
  <c r="G287" i="7" a="1"/>
  <c r="G287" i="7"/>
  <c r="H287" i="7"/>
  <c r="E287" i="7" a="1"/>
  <c r="E287" i="7"/>
  <c r="I287" i="7"/>
  <c r="F288" i="7" a="1"/>
  <c r="F288" i="7"/>
  <c r="G288" i="7" a="1"/>
  <c r="G288" i="7"/>
  <c r="H288" i="7"/>
  <c r="E288" i="7" a="1"/>
  <c r="E288" i="7"/>
  <c r="I288" i="7"/>
  <c r="F289" i="7" a="1"/>
  <c r="F289" i="7"/>
  <c r="G289" i="7" a="1"/>
  <c r="G289" i="7"/>
  <c r="H289" i="7"/>
  <c r="E289" i="7" a="1"/>
  <c r="E289" i="7"/>
  <c r="I289" i="7"/>
  <c r="F290" i="7" a="1"/>
  <c r="F290" i="7"/>
  <c r="G290" i="7" a="1"/>
  <c r="G290" i="7"/>
  <c r="H290" i="7"/>
  <c r="E290" i="7" a="1"/>
  <c r="E290" i="7"/>
  <c r="I290" i="7"/>
  <c r="F291" i="7" a="1"/>
  <c r="F291" i="7"/>
  <c r="G291" i="7" a="1"/>
  <c r="G291" i="7"/>
  <c r="H291" i="7"/>
  <c r="E291" i="7" a="1"/>
  <c r="E291" i="7"/>
  <c r="I291" i="7"/>
  <c r="F292" i="7" a="1"/>
  <c r="F292" i="7"/>
  <c r="G292" i="7" a="1"/>
  <c r="G292" i="7"/>
  <c r="H292" i="7"/>
  <c r="E292" i="7" a="1"/>
  <c r="E292" i="7"/>
  <c r="I292" i="7"/>
  <c r="F293" i="7" a="1"/>
  <c r="F293" i="7"/>
  <c r="G293" i="7" a="1"/>
  <c r="G293" i="7"/>
  <c r="H293" i="7"/>
  <c r="E293" i="7" a="1"/>
  <c r="E293" i="7"/>
  <c r="I293" i="7"/>
  <c r="F294" i="7" a="1"/>
  <c r="F294" i="7"/>
  <c r="G294" i="7" a="1"/>
  <c r="G294" i="7"/>
  <c r="H294" i="7"/>
  <c r="E294" i="7" a="1"/>
  <c r="E294" i="7"/>
  <c r="I294" i="7"/>
  <c r="F295" i="7" a="1"/>
  <c r="F295" i="7"/>
  <c r="G295" i="7" a="1"/>
  <c r="G295" i="7"/>
  <c r="H295" i="7"/>
  <c r="E295" i="7" a="1"/>
  <c r="E295" i="7"/>
  <c r="I295" i="7"/>
  <c r="F296" i="7" a="1"/>
  <c r="F296" i="7"/>
  <c r="G296" i="7" a="1"/>
  <c r="G296" i="7"/>
  <c r="H296" i="7"/>
  <c r="E296" i="7" a="1"/>
  <c r="E296" i="7"/>
  <c r="I296" i="7"/>
  <c r="F297" i="7" a="1"/>
  <c r="F297" i="7"/>
  <c r="G297" i="7" a="1"/>
  <c r="G297" i="7"/>
  <c r="H297" i="7"/>
  <c r="E297" i="7" a="1"/>
  <c r="E297" i="7"/>
  <c r="I297" i="7"/>
  <c r="F298" i="7" a="1"/>
  <c r="F298" i="7"/>
  <c r="G298" i="7" a="1"/>
  <c r="G298" i="7"/>
  <c r="H298" i="7"/>
  <c r="E298" i="7" a="1"/>
  <c r="E298" i="7"/>
  <c r="I298" i="7"/>
  <c r="F299" i="7" a="1"/>
  <c r="F299" i="7"/>
  <c r="G299" i="7" a="1"/>
  <c r="G299" i="7"/>
  <c r="H299" i="7"/>
  <c r="E299" i="7" a="1"/>
  <c r="E299" i="7"/>
  <c r="I299" i="7"/>
  <c r="F300" i="7" a="1"/>
  <c r="F300" i="7"/>
  <c r="G300" i="7" a="1"/>
  <c r="G300" i="7"/>
  <c r="H300" i="7"/>
  <c r="E300" i="7" a="1"/>
  <c r="E300" i="7"/>
  <c r="I300" i="7"/>
  <c r="F301" i="7" a="1"/>
  <c r="F301" i="7"/>
  <c r="G301" i="7" a="1"/>
  <c r="G301" i="7"/>
  <c r="H301" i="7"/>
  <c r="E301" i="7" a="1"/>
  <c r="E301" i="7"/>
  <c r="I301" i="7"/>
  <c r="F302" i="7" a="1"/>
  <c r="F302" i="7"/>
  <c r="G302" i="7" a="1"/>
  <c r="G302" i="7"/>
  <c r="H302" i="7"/>
  <c r="E302" i="7" a="1"/>
  <c r="E302" i="7"/>
  <c r="I302" i="7"/>
  <c r="F303" i="7" a="1"/>
  <c r="F303" i="7"/>
  <c r="G303" i="7" a="1"/>
  <c r="G303" i="7"/>
  <c r="H303" i="7"/>
  <c r="E303" i="7" a="1"/>
  <c r="E303" i="7"/>
  <c r="I303" i="7"/>
  <c r="F304" i="7" a="1"/>
  <c r="F304" i="7"/>
  <c r="G304" i="7" a="1"/>
  <c r="G304" i="7"/>
  <c r="H304" i="7"/>
  <c r="E304" i="7" a="1"/>
  <c r="E304" i="7"/>
  <c r="I304" i="7"/>
  <c r="F305" i="7" a="1"/>
  <c r="F305" i="7"/>
  <c r="G305" i="7" a="1"/>
  <c r="G305" i="7"/>
  <c r="H305" i="7"/>
  <c r="E305" i="7" a="1"/>
  <c r="E305" i="7"/>
  <c r="I305" i="7"/>
  <c r="F306" i="7" a="1"/>
  <c r="F306" i="7"/>
  <c r="G306" i="7" a="1"/>
  <c r="G306" i="7"/>
  <c r="H306" i="7"/>
  <c r="E306" i="7" a="1"/>
  <c r="E306" i="7"/>
  <c r="I306" i="7"/>
  <c r="F307" i="7" a="1"/>
  <c r="F307" i="7"/>
  <c r="G307" i="7" a="1"/>
  <c r="G307" i="7"/>
  <c r="H307" i="7"/>
  <c r="E307" i="7" a="1"/>
  <c r="E307" i="7"/>
  <c r="I307" i="7"/>
  <c r="F308" i="7" a="1"/>
  <c r="F308" i="7"/>
  <c r="G308" i="7" a="1"/>
  <c r="G308" i="7"/>
  <c r="H308" i="7"/>
  <c r="E308" i="7" a="1"/>
  <c r="E308" i="7"/>
  <c r="I308" i="7"/>
  <c r="F309" i="7" a="1"/>
  <c r="F309" i="7"/>
  <c r="G309" i="7" a="1"/>
  <c r="G309" i="7"/>
  <c r="H309" i="7"/>
  <c r="E309" i="7" a="1"/>
  <c r="E309" i="7"/>
  <c r="I309" i="7"/>
  <c r="F310" i="7" a="1"/>
  <c r="F310" i="7"/>
  <c r="G310" i="7" a="1"/>
  <c r="G310" i="7"/>
  <c r="H310" i="7"/>
  <c r="E310" i="7" a="1"/>
  <c r="E310" i="7"/>
  <c r="I310" i="7"/>
  <c r="F311" i="7" a="1"/>
  <c r="F311" i="7"/>
  <c r="G311" i="7" a="1"/>
  <c r="G311" i="7"/>
  <c r="H311" i="7"/>
  <c r="E311" i="7" a="1"/>
  <c r="E311" i="7"/>
  <c r="I311" i="7"/>
  <c r="F312" i="7" a="1"/>
  <c r="F312" i="7"/>
  <c r="G312" i="7" a="1"/>
  <c r="G312" i="7"/>
  <c r="H312" i="7"/>
  <c r="E312" i="7" a="1"/>
  <c r="E312" i="7"/>
  <c r="I312" i="7"/>
  <c r="F313" i="7" a="1"/>
  <c r="F313" i="7"/>
  <c r="G313" i="7" a="1"/>
  <c r="G313" i="7"/>
  <c r="H313" i="7"/>
  <c r="E313" i="7" a="1"/>
  <c r="E313" i="7"/>
  <c r="I313" i="7"/>
  <c r="F314" i="7" a="1"/>
  <c r="F314" i="7"/>
  <c r="G314" i="7" a="1"/>
  <c r="G314" i="7"/>
  <c r="H314" i="7"/>
  <c r="E314" i="7" a="1"/>
  <c r="E314" i="7"/>
  <c r="I314" i="7"/>
  <c r="F315" i="7" a="1"/>
  <c r="F315" i="7"/>
  <c r="G315" i="7" a="1"/>
  <c r="G315" i="7"/>
  <c r="H315" i="7"/>
  <c r="E315" i="7" a="1"/>
  <c r="E315" i="7"/>
  <c r="I315" i="7"/>
  <c r="F316" i="7" a="1"/>
  <c r="F316" i="7"/>
  <c r="G316" i="7" a="1"/>
  <c r="G316" i="7"/>
  <c r="H316" i="7"/>
  <c r="E316" i="7" a="1"/>
  <c r="E316" i="7"/>
  <c r="I316" i="7"/>
  <c r="F317" i="7" a="1"/>
  <c r="F317" i="7"/>
  <c r="G317" i="7" a="1"/>
  <c r="G317" i="7"/>
  <c r="H317" i="7"/>
  <c r="E317" i="7" a="1"/>
  <c r="E317" i="7"/>
  <c r="I317" i="7"/>
  <c r="F318" i="7" a="1"/>
  <c r="F318" i="7"/>
  <c r="G318" i="7" a="1"/>
  <c r="G318" i="7"/>
  <c r="H318" i="7"/>
  <c r="E318" i="7" a="1"/>
  <c r="E318" i="7"/>
  <c r="I318" i="7"/>
  <c r="F319" i="7" a="1"/>
  <c r="F319" i="7"/>
  <c r="G319" i="7" a="1"/>
  <c r="G319" i="7"/>
  <c r="H319" i="7"/>
  <c r="E319" i="7" a="1"/>
  <c r="E319" i="7"/>
  <c r="I319" i="7"/>
  <c r="F320" i="7" a="1"/>
  <c r="F320" i="7"/>
  <c r="G320" i="7" a="1"/>
  <c r="G320" i="7"/>
  <c r="H320" i="7"/>
  <c r="E320" i="7" a="1"/>
  <c r="E320" i="7"/>
  <c r="I320" i="7"/>
  <c r="F321" i="7" a="1"/>
  <c r="F321" i="7"/>
  <c r="G321" i="7" a="1"/>
  <c r="G321" i="7"/>
  <c r="H321" i="7"/>
  <c r="E321" i="7" a="1"/>
  <c r="E321" i="7"/>
  <c r="I321" i="7"/>
  <c r="F322" i="7" a="1"/>
  <c r="F322" i="7"/>
  <c r="G322" i="7" a="1"/>
  <c r="G322" i="7"/>
  <c r="H322" i="7"/>
  <c r="E322" i="7" a="1"/>
  <c r="E322" i="7"/>
  <c r="I322" i="7"/>
  <c r="F323" i="7" a="1"/>
  <c r="F323" i="7"/>
  <c r="G323" i="7" a="1"/>
  <c r="G323" i="7"/>
  <c r="H323" i="7"/>
  <c r="E323" i="7" a="1"/>
  <c r="E323" i="7"/>
  <c r="I323" i="7"/>
  <c r="F324" i="7" a="1"/>
  <c r="F324" i="7"/>
  <c r="G324" i="7" a="1"/>
  <c r="G324" i="7"/>
  <c r="H324" i="7"/>
  <c r="E324" i="7" a="1"/>
  <c r="E324" i="7"/>
  <c r="I324" i="7"/>
  <c r="F325" i="7" a="1"/>
  <c r="F325" i="7"/>
  <c r="G325" i="7" a="1"/>
  <c r="G325" i="7"/>
  <c r="H325" i="7"/>
  <c r="E325" i="7" a="1"/>
  <c r="E325" i="7"/>
  <c r="I325" i="7"/>
  <c r="F326" i="7" a="1"/>
  <c r="F326" i="7"/>
  <c r="G326" i="7" a="1"/>
  <c r="G326" i="7"/>
  <c r="H326" i="7"/>
  <c r="E326" i="7" a="1"/>
  <c r="E326" i="7"/>
  <c r="I326" i="7"/>
  <c r="F327" i="7" a="1"/>
  <c r="F327" i="7"/>
  <c r="G327" i="7" a="1"/>
  <c r="G327" i="7"/>
  <c r="H327" i="7"/>
  <c r="E327" i="7" a="1"/>
  <c r="E327" i="7"/>
  <c r="I327" i="7"/>
  <c r="F328" i="7" a="1"/>
  <c r="F328" i="7"/>
  <c r="G328" i="7" a="1"/>
  <c r="G328" i="7"/>
  <c r="H328" i="7"/>
  <c r="E328" i="7" a="1"/>
  <c r="E328" i="7"/>
  <c r="I328" i="7"/>
  <c r="F329" i="7" a="1"/>
  <c r="F329" i="7"/>
  <c r="G329" i="7" a="1"/>
  <c r="G329" i="7"/>
  <c r="H329" i="7"/>
  <c r="E329" i="7" a="1"/>
  <c r="E329" i="7"/>
  <c r="I329" i="7"/>
  <c r="F330" i="7" a="1"/>
  <c r="F330" i="7"/>
  <c r="G330" i="7" a="1"/>
  <c r="G330" i="7"/>
  <c r="H330" i="7"/>
  <c r="E330" i="7" a="1"/>
  <c r="E330" i="7"/>
  <c r="I330" i="7"/>
  <c r="F331" i="7" a="1"/>
  <c r="F331" i="7"/>
  <c r="G331" i="7" a="1"/>
  <c r="G331" i="7"/>
  <c r="H331" i="7"/>
  <c r="E331" i="7" a="1"/>
  <c r="E331" i="7"/>
  <c r="I331" i="7"/>
  <c r="F332" i="7" a="1"/>
  <c r="F332" i="7"/>
  <c r="G332" i="7" a="1"/>
  <c r="G332" i="7"/>
  <c r="H332" i="7"/>
  <c r="E332" i="7" a="1"/>
  <c r="E332" i="7"/>
  <c r="I332" i="7"/>
  <c r="F333" i="7" a="1"/>
  <c r="F333" i="7"/>
  <c r="G333" i="7" a="1"/>
  <c r="G333" i="7"/>
  <c r="H333" i="7"/>
  <c r="E333" i="7" a="1"/>
  <c r="E333" i="7"/>
  <c r="I333" i="7"/>
  <c r="F334" i="7" a="1"/>
  <c r="F334" i="7"/>
  <c r="G334" i="7" a="1"/>
  <c r="G334" i="7"/>
  <c r="H334" i="7"/>
  <c r="E334" i="7" a="1"/>
  <c r="E334" i="7"/>
  <c r="I334" i="7"/>
  <c r="F335" i="7" a="1"/>
  <c r="F335" i="7"/>
  <c r="G335" i="7" a="1"/>
  <c r="G335" i="7"/>
  <c r="H335" i="7"/>
  <c r="E335" i="7" a="1"/>
  <c r="E335" i="7"/>
  <c r="I335" i="7"/>
  <c r="F336" i="7" a="1"/>
  <c r="F336" i="7"/>
  <c r="G336" i="7" a="1"/>
  <c r="G336" i="7"/>
  <c r="H336" i="7"/>
  <c r="E336" i="7" a="1"/>
  <c r="E336" i="7"/>
  <c r="I336" i="7"/>
  <c r="F337" i="7" a="1"/>
  <c r="F337" i="7"/>
  <c r="G337" i="7" a="1"/>
  <c r="G337" i="7"/>
  <c r="H337" i="7"/>
  <c r="E337" i="7" a="1"/>
  <c r="E337" i="7"/>
  <c r="I337" i="7"/>
  <c r="F338" i="7" a="1"/>
  <c r="F338" i="7"/>
  <c r="G338" i="7" a="1"/>
  <c r="G338" i="7"/>
  <c r="H338" i="7"/>
  <c r="E338" i="7" a="1"/>
  <c r="E338" i="7"/>
  <c r="I338" i="7"/>
  <c r="F339" i="7" a="1"/>
  <c r="F339" i="7"/>
  <c r="G339" i="7" a="1"/>
  <c r="G339" i="7"/>
  <c r="H339" i="7"/>
  <c r="E339" i="7" a="1"/>
  <c r="E339" i="7"/>
  <c r="I339" i="7"/>
  <c r="F340" i="7" a="1"/>
  <c r="F340" i="7"/>
  <c r="G340" i="7" a="1"/>
  <c r="G340" i="7"/>
  <c r="H340" i="7"/>
  <c r="E340" i="7" a="1"/>
  <c r="E340" i="7"/>
  <c r="I340" i="7"/>
  <c r="F341" i="7" a="1"/>
  <c r="F341" i="7"/>
  <c r="G341" i="7" a="1"/>
  <c r="G341" i="7"/>
  <c r="H341" i="7"/>
  <c r="E341" i="7" a="1"/>
  <c r="E341" i="7"/>
  <c r="I341" i="7"/>
  <c r="F342" i="7" a="1"/>
  <c r="F342" i="7"/>
  <c r="G342" i="7" a="1"/>
  <c r="G342" i="7"/>
  <c r="H342" i="7"/>
  <c r="E342" i="7" a="1"/>
  <c r="E342" i="7"/>
  <c r="I342" i="7"/>
  <c r="F343" i="7" a="1"/>
  <c r="F343" i="7"/>
  <c r="G343" i="7" a="1"/>
  <c r="G343" i="7"/>
  <c r="H343" i="7"/>
  <c r="E343" i="7" a="1"/>
  <c r="E343" i="7"/>
  <c r="I343" i="7"/>
  <c r="F344" i="7" a="1"/>
  <c r="F344" i="7"/>
  <c r="G344" i="7" a="1"/>
  <c r="G344" i="7"/>
  <c r="H344" i="7"/>
  <c r="E344" i="7" a="1"/>
  <c r="E344" i="7"/>
  <c r="I344" i="7"/>
  <c r="F345" i="7" a="1"/>
  <c r="F345" i="7"/>
  <c r="G345" i="7" a="1"/>
  <c r="G345" i="7"/>
  <c r="H345" i="7"/>
  <c r="E345" i="7" a="1"/>
  <c r="E345" i="7"/>
  <c r="I345" i="7"/>
  <c r="F346" i="7" a="1"/>
  <c r="F346" i="7"/>
  <c r="G346" i="7" a="1"/>
  <c r="G346" i="7"/>
  <c r="H346" i="7"/>
  <c r="E346" i="7" a="1"/>
  <c r="E346" i="7"/>
  <c r="I346" i="7"/>
  <c r="F347" i="7" a="1"/>
  <c r="F347" i="7"/>
  <c r="G347" i="7" a="1"/>
  <c r="G347" i="7"/>
  <c r="H347" i="7"/>
  <c r="E347" i="7" a="1"/>
  <c r="E347" i="7"/>
  <c r="I347" i="7"/>
  <c r="F348" i="7" a="1"/>
  <c r="F348" i="7"/>
  <c r="G348" i="7" a="1"/>
  <c r="G348" i="7"/>
  <c r="H348" i="7"/>
  <c r="E348" i="7" a="1"/>
  <c r="E348" i="7"/>
  <c r="I348" i="7"/>
  <c r="F349" i="7" a="1"/>
  <c r="F349" i="7"/>
  <c r="G349" i="7" a="1"/>
  <c r="G349" i="7"/>
  <c r="H349" i="7"/>
  <c r="E349" i="7" a="1"/>
  <c r="E349" i="7"/>
  <c r="I349" i="7"/>
  <c r="F350" i="7" a="1"/>
  <c r="F350" i="7"/>
  <c r="G350" i="7" a="1"/>
  <c r="G350" i="7"/>
  <c r="H350" i="7"/>
  <c r="E350" i="7" a="1"/>
  <c r="E350" i="7"/>
  <c r="I350" i="7"/>
  <c r="F351" i="7" a="1"/>
  <c r="F351" i="7"/>
  <c r="G351" i="7" a="1"/>
  <c r="G351" i="7"/>
  <c r="H351" i="7"/>
  <c r="E351" i="7" a="1"/>
  <c r="E351" i="7"/>
  <c r="I351" i="7"/>
  <c r="F352" i="7" a="1"/>
  <c r="F352" i="7"/>
  <c r="G352" i="7" a="1"/>
  <c r="G352" i="7"/>
  <c r="H352" i="7"/>
  <c r="E352" i="7" a="1"/>
  <c r="E352" i="7"/>
  <c r="I352" i="7"/>
  <c r="F353" i="7" a="1"/>
  <c r="F353" i="7"/>
  <c r="G353" i="7" a="1"/>
  <c r="G353" i="7"/>
  <c r="H353" i="7"/>
  <c r="E353" i="7" a="1"/>
  <c r="E353" i="7"/>
  <c r="I353" i="7"/>
  <c r="F354" i="7" a="1"/>
  <c r="F354" i="7"/>
  <c r="G354" i="7" a="1"/>
  <c r="G354" i="7"/>
  <c r="H354" i="7"/>
  <c r="E354" i="7" a="1"/>
  <c r="E354" i="7"/>
  <c r="I354" i="7"/>
  <c r="F355" i="7" a="1"/>
  <c r="F355" i="7"/>
  <c r="G355" i="7" a="1"/>
  <c r="G355" i="7"/>
  <c r="H355" i="7"/>
  <c r="E355" i="7" a="1"/>
  <c r="E355" i="7"/>
  <c r="I355" i="7"/>
  <c r="F356" i="7" a="1"/>
  <c r="F356" i="7"/>
  <c r="G356" i="7" a="1"/>
  <c r="G356" i="7"/>
  <c r="H356" i="7"/>
  <c r="E356" i="7" a="1"/>
  <c r="E356" i="7"/>
  <c r="I356" i="7"/>
  <c r="F357" i="7" a="1"/>
  <c r="F357" i="7"/>
  <c r="G357" i="7" a="1"/>
  <c r="G357" i="7"/>
  <c r="H357" i="7"/>
  <c r="E357" i="7" a="1"/>
  <c r="E357" i="7"/>
  <c r="I357" i="7"/>
  <c r="F358" i="7" a="1"/>
  <c r="F358" i="7"/>
  <c r="G358" i="7" a="1"/>
  <c r="G358" i="7"/>
  <c r="H358" i="7"/>
  <c r="E358" i="7" a="1"/>
  <c r="E358" i="7"/>
  <c r="I358" i="7"/>
  <c r="F359" i="7" a="1"/>
  <c r="F359" i="7"/>
  <c r="G359" i="7" a="1"/>
  <c r="G359" i="7"/>
  <c r="H359" i="7"/>
  <c r="E359" i="7" a="1"/>
  <c r="E359" i="7"/>
  <c r="I359" i="7"/>
  <c r="F360" i="7" a="1"/>
  <c r="F360" i="7"/>
  <c r="G360" i="7" a="1"/>
  <c r="G360" i="7"/>
  <c r="H360" i="7"/>
  <c r="E360" i="7" a="1"/>
  <c r="E360" i="7"/>
  <c r="I360" i="7"/>
  <c r="F361" i="7" a="1"/>
  <c r="F361" i="7"/>
  <c r="G361" i="7" a="1"/>
  <c r="G361" i="7"/>
  <c r="H361" i="7"/>
  <c r="E361" i="7" a="1"/>
  <c r="E361" i="7"/>
  <c r="I361" i="7"/>
  <c r="F362" i="7" a="1"/>
  <c r="F362" i="7"/>
  <c r="G362" i="7" a="1"/>
  <c r="G362" i="7"/>
  <c r="H362" i="7"/>
  <c r="E362" i="7" a="1"/>
  <c r="E362" i="7"/>
  <c r="I362" i="7"/>
  <c r="F363" i="7" a="1"/>
  <c r="F363" i="7"/>
  <c r="G363" i="7" a="1"/>
  <c r="G363" i="7"/>
  <c r="H363" i="7"/>
  <c r="E363" i="7" a="1"/>
  <c r="E363" i="7"/>
  <c r="I363" i="7"/>
  <c r="F364" i="7" a="1"/>
  <c r="F364" i="7"/>
  <c r="G364" i="7" a="1"/>
  <c r="G364" i="7"/>
  <c r="H364" i="7"/>
  <c r="E364" i="7" a="1"/>
  <c r="E364" i="7"/>
  <c r="I364" i="7"/>
  <c r="F365" i="7" a="1"/>
  <c r="F365" i="7"/>
  <c r="G365" i="7" a="1"/>
  <c r="G365" i="7"/>
  <c r="H365" i="7"/>
  <c r="E365" i="7" a="1"/>
  <c r="E365" i="7"/>
  <c r="I365" i="7"/>
  <c r="F366" i="7" a="1"/>
  <c r="F366" i="7"/>
  <c r="G366" i="7" a="1"/>
  <c r="G366" i="7"/>
  <c r="H366" i="7"/>
  <c r="E366" i="7" a="1"/>
  <c r="E366" i="7"/>
  <c r="I366" i="7"/>
  <c r="F367" i="7" a="1"/>
  <c r="F367" i="7"/>
  <c r="G367" i="7" a="1"/>
  <c r="G367" i="7"/>
  <c r="H367" i="7"/>
  <c r="E367" i="7" a="1"/>
  <c r="E367" i="7"/>
  <c r="I367" i="7"/>
  <c r="F368" i="7" a="1"/>
  <c r="F368" i="7"/>
  <c r="G368" i="7" a="1"/>
  <c r="G368" i="7"/>
  <c r="H368" i="7"/>
  <c r="E368" i="7" a="1"/>
  <c r="E368" i="7"/>
  <c r="I368" i="7"/>
  <c r="F369" i="7" a="1"/>
  <c r="F369" i="7"/>
  <c r="G369" i="7" a="1"/>
  <c r="G369" i="7"/>
  <c r="H369" i="7"/>
  <c r="E369" i="7" a="1"/>
  <c r="E369" i="7"/>
  <c r="I369" i="7"/>
  <c r="F370" i="7" a="1"/>
  <c r="F370" i="7"/>
  <c r="G370" i="7" a="1"/>
  <c r="G370" i="7"/>
  <c r="H370" i="7"/>
  <c r="E370" i="7" a="1"/>
  <c r="E370" i="7"/>
  <c r="I370" i="7"/>
  <c r="F371" i="7" a="1"/>
  <c r="F371" i="7"/>
  <c r="G371" i="7" a="1"/>
  <c r="G371" i="7"/>
  <c r="H371" i="7"/>
  <c r="E371" i="7" a="1"/>
  <c r="E371" i="7"/>
  <c r="I371" i="7"/>
  <c r="F372" i="7" a="1"/>
  <c r="F372" i="7"/>
  <c r="G372" i="7" a="1"/>
  <c r="G372" i="7"/>
  <c r="H372" i="7"/>
  <c r="E372" i="7" a="1"/>
  <c r="E372" i="7"/>
  <c r="I372" i="7"/>
  <c r="F373" i="7" a="1"/>
  <c r="F373" i="7"/>
  <c r="G373" i="7" a="1"/>
  <c r="G373" i="7"/>
  <c r="H373" i="7"/>
  <c r="E373" i="7" a="1"/>
  <c r="E373" i="7"/>
  <c r="I373" i="7"/>
  <c r="F374" i="7" a="1"/>
  <c r="F374" i="7"/>
  <c r="G374" i="7" a="1"/>
  <c r="G374" i="7"/>
  <c r="H374" i="7"/>
  <c r="E374" i="7" a="1"/>
  <c r="E374" i="7"/>
  <c r="I374" i="7"/>
  <c r="F375" i="7" a="1"/>
  <c r="F375" i="7"/>
  <c r="G375" i="7" a="1"/>
  <c r="G375" i="7"/>
  <c r="H375" i="7"/>
  <c r="E375" i="7" a="1"/>
  <c r="E375" i="7"/>
  <c r="I375" i="7"/>
  <c r="F376" i="7" a="1"/>
  <c r="F376" i="7"/>
  <c r="G376" i="7" a="1"/>
  <c r="G376" i="7"/>
  <c r="H376" i="7"/>
  <c r="E376" i="7" a="1"/>
  <c r="E376" i="7"/>
  <c r="I376" i="7"/>
  <c r="F377" i="7" a="1"/>
  <c r="F377" i="7"/>
  <c r="G377" i="7" a="1"/>
  <c r="G377" i="7"/>
  <c r="H377" i="7"/>
  <c r="E377" i="7" a="1"/>
  <c r="E377" i="7"/>
  <c r="I377" i="7"/>
  <c r="F378" i="7" a="1"/>
  <c r="F378" i="7"/>
  <c r="G378" i="7" a="1"/>
  <c r="G378" i="7"/>
  <c r="H378" i="7"/>
  <c r="E378" i="7" a="1"/>
  <c r="E378" i="7"/>
  <c r="I378" i="7"/>
  <c r="F379" i="7" a="1"/>
  <c r="F379" i="7"/>
  <c r="G379" i="7" a="1"/>
  <c r="G379" i="7"/>
  <c r="H379" i="7"/>
  <c r="E379" i="7" a="1"/>
  <c r="E379" i="7"/>
  <c r="I379" i="7"/>
  <c r="F380" i="7" a="1"/>
  <c r="F380" i="7"/>
  <c r="G380" i="7" a="1"/>
  <c r="G380" i="7"/>
  <c r="H380" i="7"/>
  <c r="E380" i="7" a="1"/>
  <c r="E380" i="7"/>
  <c r="I380" i="7"/>
  <c r="F381" i="7" a="1"/>
  <c r="F381" i="7"/>
  <c r="G381" i="7" a="1"/>
  <c r="G381" i="7"/>
  <c r="H381" i="7"/>
  <c r="E381" i="7" a="1"/>
  <c r="E381" i="7"/>
  <c r="I381" i="7"/>
  <c r="F382" i="7" a="1"/>
  <c r="F382" i="7"/>
  <c r="G382" i="7" a="1"/>
  <c r="G382" i="7"/>
  <c r="H382" i="7"/>
  <c r="E382" i="7" a="1"/>
  <c r="E382" i="7"/>
  <c r="I382" i="7"/>
  <c r="F383" i="7" a="1"/>
  <c r="F383" i="7"/>
  <c r="G383" i="7" a="1"/>
  <c r="G383" i="7"/>
  <c r="H383" i="7"/>
  <c r="E383" i="7" a="1"/>
  <c r="E383" i="7"/>
  <c r="I383" i="7"/>
  <c r="F384" i="7" a="1"/>
  <c r="F384" i="7"/>
  <c r="G384" i="7" a="1"/>
  <c r="G384" i="7"/>
  <c r="H384" i="7"/>
  <c r="E384" i="7" a="1"/>
  <c r="E384" i="7"/>
  <c r="I384" i="7"/>
  <c r="F385" i="7" a="1"/>
  <c r="F385" i="7"/>
  <c r="G385" i="7" a="1"/>
  <c r="G385" i="7"/>
  <c r="H385" i="7"/>
  <c r="E385" i="7" a="1"/>
  <c r="E385" i="7"/>
  <c r="I385" i="7"/>
  <c r="F386" i="7" a="1"/>
  <c r="F386" i="7"/>
  <c r="G386" i="7" a="1"/>
  <c r="G386" i="7"/>
  <c r="H386" i="7"/>
  <c r="E386" i="7" a="1"/>
  <c r="E386" i="7"/>
  <c r="I386" i="7"/>
  <c r="F387" i="7" a="1"/>
  <c r="F387" i="7"/>
  <c r="G387" i="7" a="1"/>
  <c r="G387" i="7"/>
  <c r="H387" i="7"/>
  <c r="E387" i="7" a="1"/>
  <c r="E387" i="7"/>
  <c r="I387" i="7"/>
  <c r="F388" i="7" a="1"/>
  <c r="F388" i="7"/>
  <c r="G388" i="7" a="1"/>
  <c r="G388" i="7"/>
  <c r="H388" i="7"/>
  <c r="E388" i="7" a="1"/>
  <c r="E388" i="7"/>
  <c r="I388" i="7"/>
  <c r="F389" i="7" a="1"/>
  <c r="F389" i="7"/>
  <c r="G389" i="7" a="1"/>
  <c r="G389" i="7"/>
  <c r="H389" i="7"/>
  <c r="E389" i="7" a="1"/>
  <c r="E389" i="7"/>
  <c r="I389" i="7"/>
  <c r="F390" i="7" a="1"/>
  <c r="F390" i="7"/>
  <c r="G390" i="7" a="1"/>
  <c r="G390" i="7"/>
  <c r="H390" i="7"/>
  <c r="E390" i="7" a="1"/>
  <c r="E390" i="7"/>
  <c r="I390" i="7"/>
  <c r="F391" i="7" a="1"/>
  <c r="F391" i="7"/>
  <c r="G391" i="7" a="1"/>
  <c r="G391" i="7"/>
  <c r="H391" i="7"/>
  <c r="E391" i="7" a="1"/>
  <c r="E391" i="7"/>
  <c r="I391" i="7"/>
  <c r="F392" i="7" a="1"/>
  <c r="F392" i="7"/>
  <c r="G392" i="7" a="1"/>
  <c r="G392" i="7"/>
  <c r="H392" i="7"/>
  <c r="E392" i="7" a="1"/>
  <c r="E392" i="7"/>
  <c r="I392" i="7"/>
  <c r="F393" i="7" a="1"/>
  <c r="F393" i="7"/>
  <c r="G393" i="7" a="1"/>
  <c r="G393" i="7"/>
  <c r="H393" i="7"/>
  <c r="E393" i="7" a="1"/>
  <c r="E393" i="7"/>
  <c r="I393" i="7"/>
  <c r="F394" i="7" a="1"/>
  <c r="F394" i="7"/>
  <c r="G394" i="7" a="1"/>
  <c r="G394" i="7"/>
  <c r="H394" i="7"/>
  <c r="E394" i="7" a="1"/>
  <c r="E394" i="7"/>
  <c r="I394" i="7"/>
  <c r="F395" i="7" a="1"/>
  <c r="F395" i="7"/>
  <c r="G395" i="7" a="1"/>
  <c r="G395" i="7"/>
  <c r="H395" i="7"/>
  <c r="E395" i="7" a="1"/>
  <c r="E395" i="7"/>
  <c r="I395" i="7"/>
  <c r="F396" i="7" a="1"/>
  <c r="F396" i="7"/>
  <c r="G396" i="7" a="1"/>
  <c r="G396" i="7"/>
  <c r="H396" i="7"/>
  <c r="E396" i="7" a="1"/>
  <c r="E396" i="7"/>
  <c r="I396" i="7"/>
  <c r="F397" i="7" a="1"/>
  <c r="F397" i="7"/>
  <c r="G397" i="7" a="1"/>
  <c r="G397" i="7"/>
  <c r="H397" i="7"/>
  <c r="E397" i="7" a="1"/>
  <c r="E397" i="7"/>
  <c r="I397" i="7"/>
  <c r="F398" i="7" a="1"/>
  <c r="F398" i="7"/>
  <c r="G398" i="7" a="1"/>
  <c r="G398" i="7"/>
  <c r="H398" i="7"/>
  <c r="E398" i="7" a="1"/>
  <c r="E398" i="7"/>
  <c r="I398" i="7"/>
  <c r="F399" i="7" a="1"/>
  <c r="F399" i="7"/>
  <c r="G399" i="7" a="1"/>
  <c r="G399" i="7"/>
  <c r="H399" i="7"/>
  <c r="E399" i="7" a="1"/>
  <c r="E399" i="7"/>
  <c r="I399" i="7"/>
  <c r="F400" i="7" a="1"/>
  <c r="F400" i="7"/>
  <c r="G400" i="7" a="1"/>
  <c r="G400" i="7"/>
  <c r="H400" i="7"/>
  <c r="E400" i="7" a="1"/>
  <c r="E400" i="7"/>
  <c r="I400" i="7"/>
  <c r="F401" i="7" a="1"/>
  <c r="F401" i="7"/>
  <c r="G401" i="7" a="1"/>
  <c r="G401" i="7"/>
  <c r="H401" i="7"/>
  <c r="E401" i="7" a="1"/>
  <c r="E401" i="7"/>
  <c r="I401" i="7"/>
  <c r="F402" i="7" a="1"/>
  <c r="F402" i="7"/>
  <c r="G402" i="7" a="1"/>
  <c r="G402" i="7"/>
  <c r="H402" i="7"/>
  <c r="E402" i="7" a="1"/>
  <c r="E402" i="7"/>
  <c r="I402" i="7"/>
  <c r="F403" i="7" a="1"/>
  <c r="F403" i="7"/>
  <c r="G403" i="7" a="1"/>
  <c r="G403" i="7"/>
  <c r="H403" i="7"/>
  <c r="E403" i="7" a="1"/>
  <c r="E403" i="7"/>
  <c r="I403" i="7"/>
  <c r="F404" i="7" a="1"/>
  <c r="F404" i="7"/>
  <c r="G404" i="7" a="1"/>
  <c r="G404" i="7"/>
  <c r="H404" i="7"/>
  <c r="E404" i="7" a="1"/>
  <c r="E404" i="7"/>
  <c r="I404" i="7"/>
  <c r="F405" i="7" a="1"/>
  <c r="F405" i="7"/>
  <c r="G405" i="7" a="1"/>
  <c r="G405" i="7"/>
  <c r="H405" i="7"/>
  <c r="E405" i="7" a="1"/>
  <c r="E405" i="7"/>
  <c r="I405" i="7"/>
  <c r="F406" i="7" a="1"/>
  <c r="F406" i="7"/>
  <c r="G406" i="7" a="1"/>
  <c r="G406" i="7"/>
  <c r="H406" i="7"/>
  <c r="E406" i="7" a="1"/>
  <c r="E406" i="7"/>
  <c r="I406" i="7"/>
  <c r="F407" i="7" a="1"/>
  <c r="F407" i="7"/>
  <c r="G407" i="7" a="1"/>
  <c r="G407" i="7"/>
  <c r="H407" i="7"/>
  <c r="E407" i="7" a="1"/>
  <c r="E407" i="7"/>
  <c r="I407" i="7"/>
  <c r="F408" i="7" a="1"/>
  <c r="F408" i="7"/>
  <c r="G408" i="7" a="1"/>
  <c r="G408" i="7"/>
  <c r="H408" i="7"/>
  <c r="E408" i="7" a="1"/>
  <c r="E408" i="7"/>
  <c r="I408" i="7"/>
  <c r="F409" i="7" a="1"/>
  <c r="F409" i="7"/>
  <c r="G409" i="7" a="1"/>
  <c r="G409" i="7"/>
  <c r="H409" i="7"/>
  <c r="E409" i="7" a="1"/>
  <c r="E409" i="7"/>
  <c r="I409" i="7"/>
  <c r="F410" i="7" a="1"/>
  <c r="F410" i="7"/>
  <c r="G410" i="7" a="1"/>
  <c r="G410" i="7"/>
  <c r="H410" i="7"/>
  <c r="E410" i="7" a="1"/>
  <c r="E410" i="7"/>
  <c r="I410" i="7"/>
  <c r="F411" i="7" a="1"/>
  <c r="F411" i="7"/>
  <c r="G411" i="7" a="1"/>
  <c r="G411" i="7"/>
  <c r="H411" i="7"/>
  <c r="E411" i="7" a="1"/>
  <c r="E411" i="7"/>
  <c r="I411" i="7"/>
  <c r="F412" i="7" a="1"/>
  <c r="F412" i="7"/>
  <c r="G412" i="7" a="1"/>
  <c r="G412" i="7"/>
  <c r="H412" i="7"/>
  <c r="E412" i="7" a="1"/>
  <c r="E412" i="7"/>
  <c r="I412" i="7"/>
  <c r="F413" i="7" a="1"/>
  <c r="F413" i="7"/>
  <c r="G413" i="7" a="1"/>
  <c r="G413" i="7"/>
  <c r="H413" i="7"/>
  <c r="E413" i="7" a="1"/>
  <c r="E413" i="7"/>
  <c r="I413" i="7"/>
  <c r="F414" i="7" a="1"/>
  <c r="F414" i="7"/>
  <c r="G414" i="7" a="1"/>
  <c r="G414" i="7"/>
  <c r="H414" i="7"/>
  <c r="E414" i="7" a="1"/>
  <c r="E414" i="7"/>
  <c r="I414" i="7"/>
  <c r="F415" i="7" a="1"/>
  <c r="F415" i="7"/>
  <c r="G415" i="7" a="1"/>
  <c r="G415" i="7"/>
  <c r="H415" i="7"/>
  <c r="E415" i="7" a="1"/>
  <c r="E415" i="7"/>
  <c r="I415" i="7"/>
  <c r="F416" i="7" a="1"/>
  <c r="F416" i="7"/>
  <c r="G416" i="7" a="1"/>
  <c r="G416" i="7"/>
  <c r="H416" i="7"/>
  <c r="E416" i="7" a="1"/>
  <c r="E416" i="7"/>
  <c r="I416" i="7"/>
  <c r="F417" i="7" a="1"/>
  <c r="F417" i="7"/>
  <c r="G417" i="7" a="1"/>
  <c r="G417" i="7"/>
  <c r="H417" i="7"/>
  <c r="E417" i="7" a="1"/>
  <c r="E417" i="7"/>
  <c r="I417" i="7"/>
  <c r="F418" i="7" a="1"/>
  <c r="F418" i="7"/>
  <c r="G418" i="7" a="1"/>
  <c r="G418" i="7"/>
  <c r="H418" i="7"/>
  <c r="E418" i="7" a="1"/>
  <c r="E418" i="7"/>
  <c r="I418" i="7"/>
  <c r="F419" i="7" a="1"/>
  <c r="F419" i="7"/>
  <c r="G419" i="7" a="1"/>
  <c r="G419" i="7"/>
  <c r="H419" i="7"/>
  <c r="E419" i="7" a="1"/>
  <c r="E419" i="7"/>
  <c r="I419" i="7"/>
  <c r="F420" i="7" a="1"/>
  <c r="F420" i="7"/>
  <c r="G420" i="7" a="1"/>
  <c r="G420" i="7"/>
  <c r="H420" i="7"/>
  <c r="E420" i="7" a="1"/>
  <c r="E420" i="7"/>
  <c r="I420" i="7"/>
  <c r="F421" i="7" a="1"/>
  <c r="F421" i="7"/>
  <c r="G421" i="7" a="1"/>
  <c r="G421" i="7"/>
  <c r="H421" i="7"/>
  <c r="E421" i="7" a="1"/>
  <c r="E421" i="7"/>
  <c r="I421" i="7"/>
  <c r="F422" i="7" a="1"/>
  <c r="F422" i="7"/>
  <c r="G422" i="7" a="1"/>
  <c r="G422" i="7"/>
  <c r="H422" i="7"/>
  <c r="E422" i="7" a="1"/>
  <c r="E422" i="7"/>
  <c r="I422" i="7"/>
  <c r="F423" i="7" a="1"/>
  <c r="F423" i="7"/>
  <c r="G423" i="7" a="1"/>
  <c r="G423" i="7"/>
  <c r="H423" i="7"/>
  <c r="E423" i="7" a="1"/>
  <c r="E423" i="7"/>
  <c r="I423" i="7"/>
  <c r="F424" i="7" a="1"/>
  <c r="F424" i="7"/>
  <c r="G424" i="7" a="1"/>
  <c r="G424" i="7"/>
  <c r="H424" i="7"/>
  <c r="E424" i="7" a="1"/>
  <c r="E424" i="7"/>
  <c r="I424" i="7"/>
  <c r="F425" i="7" a="1"/>
  <c r="F425" i="7"/>
  <c r="G425" i="7" a="1"/>
  <c r="G425" i="7"/>
  <c r="H425" i="7"/>
  <c r="E425" i="7" a="1"/>
  <c r="E425" i="7"/>
  <c r="I425" i="7"/>
  <c r="F426" i="7" a="1"/>
  <c r="F426" i="7"/>
  <c r="G426" i="7" a="1"/>
  <c r="G426" i="7"/>
  <c r="H426" i="7"/>
  <c r="E426" i="7" a="1"/>
  <c r="E426" i="7"/>
  <c r="I426" i="7"/>
  <c r="F427" i="7" a="1"/>
  <c r="F427" i="7"/>
  <c r="G427" i="7" a="1"/>
  <c r="G427" i="7"/>
  <c r="H427" i="7"/>
  <c r="E427" i="7" a="1"/>
  <c r="E427" i="7"/>
  <c r="I427" i="7"/>
  <c r="F428" i="7" a="1"/>
  <c r="F428" i="7"/>
  <c r="G428" i="7" a="1"/>
  <c r="G428" i="7"/>
  <c r="H428" i="7"/>
  <c r="E428" i="7" a="1"/>
  <c r="E428" i="7"/>
  <c r="I428" i="7"/>
  <c r="F429" i="7" a="1"/>
  <c r="F429" i="7"/>
  <c r="G429" i="7" a="1"/>
  <c r="G429" i="7"/>
  <c r="H429" i="7"/>
  <c r="E429" i="7" a="1"/>
  <c r="E429" i="7"/>
  <c r="I429" i="7"/>
  <c r="F430" i="7" a="1"/>
  <c r="F430" i="7"/>
  <c r="G430" i="7" a="1"/>
  <c r="G430" i="7"/>
  <c r="H430" i="7"/>
  <c r="E430" i="7" a="1"/>
  <c r="E430" i="7"/>
  <c r="I430" i="7"/>
  <c r="F431" i="7" a="1"/>
  <c r="F431" i="7"/>
  <c r="G431" i="7" a="1"/>
  <c r="G431" i="7"/>
  <c r="H431" i="7"/>
  <c r="E431" i="7" a="1"/>
  <c r="E431" i="7"/>
  <c r="I431" i="7"/>
  <c r="F432" i="7" a="1"/>
  <c r="F432" i="7"/>
  <c r="G432" i="7" a="1"/>
  <c r="G432" i="7"/>
  <c r="H432" i="7"/>
  <c r="E432" i="7" a="1"/>
  <c r="E432" i="7"/>
  <c r="I432" i="7"/>
  <c r="F433" i="7" a="1"/>
  <c r="F433" i="7"/>
  <c r="G433" i="7" a="1"/>
  <c r="G433" i="7"/>
  <c r="H433" i="7"/>
  <c r="E433" i="7" a="1"/>
  <c r="E433" i="7"/>
  <c r="I433" i="7"/>
  <c r="F434" i="7" a="1"/>
  <c r="F434" i="7"/>
  <c r="G434" i="7" a="1"/>
  <c r="G434" i="7"/>
  <c r="H434" i="7"/>
  <c r="E434" i="7" a="1"/>
  <c r="E434" i="7"/>
  <c r="I434" i="7"/>
  <c r="F435" i="7" a="1"/>
  <c r="F435" i="7"/>
  <c r="G435" i="7" a="1"/>
  <c r="G435" i="7"/>
  <c r="H435" i="7"/>
  <c r="E435" i="7" a="1"/>
  <c r="E435" i="7"/>
  <c r="I435" i="7"/>
  <c r="F436" i="7" a="1"/>
  <c r="F436" i="7"/>
  <c r="G436" i="7" a="1"/>
  <c r="G436" i="7"/>
  <c r="H436" i="7"/>
  <c r="E436" i="7" a="1"/>
  <c r="E436" i="7"/>
  <c r="I436" i="7"/>
  <c r="F437" i="7" a="1"/>
  <c r="F437" i="7"/>
  <c r="G437" i="7" a="1"/>
  <c r="G437" i="7"/>
  <c r="H437" i="7"/>
  <c r="E437" i="7" a="1"/>
  <c r="E437" i="7"/>
  <c r="I437" i="7"/>
  <c r="F438" i="7" a="1"/>
  <c r="F438" i="7"/>
  <c r="G438" i="7" a="1"/>
  <c r="G438" i="7"/>
  <c r="H438" i="7"/>
  <c r="E438" i="7" a="1"/>
  <c r="E438" i="7"/>
  <c r="I438" i="7"/>
  <c r="F439" i="7" a="1"/>
  <c r="F439" i="7"/>
  <c r="G439" i="7" a="1"/>
  <c r="G439" i="7"/>
  <c r="H439" i="7"/>
  <c r="E439" i="7" a="1"/>
  <c r="E439" i="7"/>
  <c r="I439" i="7"/>
  <c r="F440" i="7" a="1"/>
  <c r="F440" i="7"/>
  <c r="G440" i="7" a="1"/>
  <c r="G440" i="7"/>
  <c r="H440" i="7"/>
  <c r="E440" i="7" a="1"/>
  <c r="E440" i="7"/>
  <c r="I440" i="7"/>
  <c r="F441" i="7" a="1"/>
  <c r="F441" i="7"/>
  <c r="G441" i="7" a="1"/>
  <c r="G441" i="7"/>
  <c r="H441" i="7"/>
  <c r="E441" i="7" a="1"/>
  <c r="E441" i="7"/>
  <c r="I441" i="7"/>
  <c r="F442" i="7" a="1"/>
  <c r="F442" i="7"/>
  <c r="G442" i="7" a="1"/>
  <c r="G442" i="7"/>
  <c r="H442" i="7"/>
  <c r="E442" i="7" a="1"/>
  <c r="E442" i="7"/>
  <c r="I442" i="7"/>
  <c r="F443" i="7" a="1"/>
  <c r="F443" i="7"/>
  <c r="G443" i="7" a="1"/>
  <c r="G443" i="7"/>
  <c r="H443" i="7"/>
  <c r="E443" i="7" a="1"/>
  <c r="E443" i="7"/>
  <c r="I443" i="7"/>
  <c r="F444" i="7" a="1"/>
  <c r="F444" i="7"/>
  <c r="G444" i="7" a="1"/>
  <c r="G444" i="7"/>
  <c r="H444" i="7"/>
  <c r="E444" i="7" a="1"/>
  <c r="E444" i="7"/>
  <c r="I444" i="7"/>
  <c r="F445" i="7" a="1"/>
  <c r="F445" i="7"/>
  <c r="G445" i="7" a="1"/>
  <c r="G445" i="7"/>
  <c r="H445" i="7"/>
  <c r="E445" i="7" a="1"/>
  <c r="E445" i="7"/>
  <c r="I445" i="7"/>
  <c r="F446" i="7" a="1"/>
  <c r="F446" i="7"/>
  <c r="G446" i="7" a="1"/>
  <c r="G446" i="7"/>
  <c r="H446" i="7"/>
  <c r="E446" i="7" a="1"/>
  <c r="E446" i="7"/>
  <c r="I446" i="7"/>
  <c r="F447" i="7" a="1"/>
  <c r="F447" i="7"/>
  <c r="G447" i="7" a="1"/>
  <c r="G447" i="7"/>
  <c r="H447" i="7"/>
  <c r="E447" i="7" a="1"/>
  <c r="E447" i="7"/>
  <c r="I447" i="7"/>
  <c r="F448" i="7" a="1"/>
  <c r="F448" i="7"/>
  <c r="G448" i="7" a="1"/>
  <c r="G448" i="7"/>
  <c r="H448" i="7"/>
  <c r="E448" i="7" a="1"/>
  <c r="E448" i="7"/>
  <c r="I448" i="7"/>
  <c r="F449" i="7" a="1"/>
  <c r="F449" i="7"/>
  <c r="G449" i="7" a="1"/>
  <c r="G449" i="7"/>
  <c r="H449" i="7"/>
  <c r="E449" i="7" a="1"/>
  <c r="E449" i="7"/>
  <c r="I449" i="7"/>
  <c r="F450" i="7" a="1"/>
  <c r="F450" i="7"/>
  <c r="G450" i="7" a="1"/>
  <c r="G450" i="7"/>
  <c r="H450" i="7"/>
  <c r="E450" i="7" a="1"/>
  <c r="E450" i="7"/>
  <c r="I450" i="7"/>
  <c r="F451" i="7" a="1"/>
  <c r="F451" i="7"/>
  <c r="G451" i="7" a="1"/>
  <c r="G451" i="7"/>
  <c r="H451" i="7"/>
  <c r="E451" i="7" a="1"/>
  <c r="E451" i="7"/>
  <c r="I451" i="7"/>
  <c r="F452" i="7" a="1"/>
  <c r="F452" i="7"/>
  <c r="G452" i="7" a="1"/>
  <c r="G452" i="7"/>
  <c r="H452" i="7"/>
  <c r="E452" i="7" a="1"/>
  <c r="E452" i="7"/>
  <c r="I452" i="7"/>
  <c r="F453" i="7" a="1"/>
  <c r="F453" i="7"/>
  <c r="G453" i="7" a="1"/>
  <c r="G453" i="7"/>
  <c r="H453" i="7"/>
  <c r="E453" i="7" a="1"/>
  <c r="E453" i="7"/>
  <c r="I453" i="7"/>
  <c r="F454" i="7" a="1"/>
  <c r="F454" i="7"/>
  <c r="G454" i="7" a="1"/>
  <c r="G454" i="7"/>
  <c r="H454" i="7"/>
  <c r="E454" i="7" a="1"/>
  <c r="E454" i="7"/>
  <c r="I454" i="7"/>
  <c r="F455" i="7" a="1"/>
  <c r="F455" i="7"/>
  <c r="G455" i="7" a="1"/>
  <c r="G455" i="7"/>
  <c r="H455" i="7"/>
  <c r="E455" i="7" a="1"/>
  <c r="E455" i="7"/>
  <c r="I455" i="7"/>
  <c r="F456" i="7" a="1"/>
  <c r="F456" i="7"/>
  <c r="G456" i="7" a="1"/>
  <c r="G456" i="7"/>
  <c r="H456" i="7"/>
  <c r="E456" i="7" a="1"/>
  <c r="E456" i="7"/>
  <c r="I456" i="7"/>
  <c r="F457" i="7" a="1"/>
  <c r="F457" i="7"/>
  <c r="G457" i="7" a="1"/>
  <c r="G457" i="7"/>
  <c r="H457" i="7"/>
  <c r="E457" i="7" a="1"/>
  <c r="E457" i="7"/>
  <c r="I457" i="7"/>
  <c r="F458" i="7" a="1"/>
  <c r="F458" i="7"/>
  <c r="G458" i="7" a="1"/>
  <c r="G458" i="7"/>
  <c r="H458" i="7"/>
  <c r="E458" i="7" a="1"/>
  <c r="E458" i="7"/>
  <c r="I458" i="7"/>
  <c r="F459" i="7" a="1"/>
  <c r="F459" i="7"/>
  <c r="G459" i="7" a="1"/>
  <c r="G459" i="7"/>
  <c r="H459" i="7"/>
  <c r="E459" i="7" a="1"/>
  <c r="E459" i="7"/>
  <c r="I459" i="7"/>
  <c r="F460" i="7" a="1"/>
  <c r="F460" i="7"/>
  <c r="G460" i="7" a="1"/>
  <c r="G460" i="7"/>
  <c r="H460" i="7"/>
  <c r="E460" i="7" a="1"/>
  <c r="E460" i="7"/>
  <c r="I460" i="7"/>
  <c r="F461" i="7" a="1"/>
  <c r="F461" i="7"/>
  <c r="G461" i="7" a="1"/>
  <c r="G461" i="7"/>
  <c r="H461" i="7"/>
  <c r="E461" i="7" a="1"/>
  <c r="E461" i="7"/>
  <c r="I461" i="7"/>
  <c r="F462" i="7" a="1"/>
  <c r="F462" i="7"/>
  <c r="G462" i="7" a="1"/>
  <c r="G462" i="7"/>
  <c r="H462" i="7"/>
  <c r="E462" i="7" a="1"/>
  <c r="E462" i="7"/>
  <c r="I462" i="7"/>
  <c r="F463" i="7" a="1"/>
  <c r="F463" i="7"/>
  <c r="G463" i="7" a="1"/>
  <c r="G463" i="7"/>
  <c r="H463" i="7"/>
  <c r="E463" i="7" a="1"/>
  <c r="E463" i="7"/>
  <c r="I463" i="7"/>
  <c r="F464" i="7" a="1"/>
  <c r="F464" i="7"/>
  <c r="G464" i="7" a="1"/>
  <c r="G464" i="7"/>
  <c r="H464" i="7"/>
  <c r="E464" i="7" a="1"/>
  <c r="E464" i="7"/>
  <c r="I464" i="7"/>
  <c r="F465" i="7" a="1"/>
  <c r="F465" i="7"/>
  <c r="G465" i="7" a="1"/>
  <c r="G465" i="7"/>
  <c r="H465" i="7"/>
  <c r="E465" i="7" a="1"/>
  <c r="E465" i="7"/>
  <c r="I465" i="7"/>
  <c r="F466" i="7" a="1"/>
  <c r="F466" i="7"/>
  <c r="G466" i="7" a="1"/>
  <c r="G466" i="7"/>
  <c r="H466" i="7"/>
  <c r="E466" i="7" a="1"/>
  <c r="E466" i="7"/>
  <c r="I466" i="7"/>
  <c r="F467" i="7" a="1"/>
  <c r="F467" i="7"/>
  <c r="G467" i="7" a="1"/>
  <c r="G467" i="7"/>
  <c r="H467" i="7"/>
  <c r="E467" i="7" a="1"/>
  <c r="E467" i="7"/>
  <c r="I467" i="7"/>
  <c r="F468" i="7" a="1"/>
  <c r="F468" i="7"/>
  <c r="G468" i="7" a="1"/>
  <c r="G468" i="7"/>
  <c r="H468" i="7"/>
  <c r="E468" i="7" a="1"/>
  <c r="E468" i="7"/>
  <c r="I468" i="7"/>
  <c r="F469" i="7" a="1"/>
  <c r="F469" i="7"/>
  <c r="G469" i="7" a="1"/>
  <c r="G469" i="7"/>
  <c r="H469" i="7"/>
  <c r="E469" i="7" a="1"/>
  <c r="E469" i="7"/>
  <c r="I469" i="7"/>
  <c r="F470" i="7" a="1"/>
  <c r="F470" i="7"/>
  <c r="G470" i="7" a="1"/>
  <c r="G470" i="7"/>
  <c r="H470" i="7"/>
  <c r="E470" i="7" a="1"/>
  <c r="E470" i="7"/>
  <c r="I470" i="7"/>
  <c r="F471" i="7" a="1"/>
  <c r="F471" i="7"/>
  <c r="G471" i="7" a="1"/>
  <c r="G471" i="7"/>
  <c r="H471" i="7"/>
  <c r="E471" i="7" a="1"/>
  <c r="E471" i="7"/>
  <c r="I471" i="7"/>
  <c r="F472" i="7" a="1"/>
  <c r="F472" i="7"/>
  <c r="G472" i="7" a="1"/>
  <c r="G472" i="7"/>
  <c r="H472" i="7"/>
  <c r="E472" i="7" a="1"/>
  <c r="E472" i="7"/>
  <c r="I472" i="7"/>
  <c r="F473" i="7" a="1"/>
  <c r="F473" i="7"/>
  <c r="G473" i="7" a="1"/>
  <c r="G473" i="7"/>
  <c r="H473" i="7"/>
  <c r="E473" i="7" a="1"/>
  <c r="E473" i="7"/>
  <c r="I473" i="7"/>
  <c r="F474" i="7" a="1"/>
  <c r="F474" i="7"/>
  <c r="G474" i="7" a="1"/>
  <c r="G474" i="7"/>
  <c r="H474" i="7"/>
  <c r="E474" i="7" a="1"/>
  <c r="E474" i="7"/>
  <c r="I474" i="7"/>
  <c r="F475" i="7" a="1"/>
  <c r="F475" i="7"/>
  <c r="G475" i="7" a="1"/>
  <c r="G475" i="7"/>
  <c r="H475" i="7"/>
  <c r="E475" i="7" a="1"/>
  <c r="E475" i="7"/>
  <c r="I475" i="7"/>
  <c r="F476" i="7" a="1"/>
  <c r="F476" i="7"/>
  <c r="G476" i="7" a="1"/>
  <c r="G476" i="7"/>
  <c r="H476" i="7"/>
  <c r="E476" i="7" a="1"/>
  <c r="E476" i="7"/>
  <c r="I476" i="7"/>
  <c r="F477" i="7" a="1"/>
  <c r="F477" i="7"/>
  <c r="G477" i="7" a="1"/>
  <c r="G477" i="7"/>
  <c r="H477" i="7"/>
  <c r="E477" i="7" a="1"/>
  <c r="E477" i="7"/>
  <c r="I477" i="7"/>
  <c r="F478" i="7" a="1"/>
  <c r="F478" i="7"/>
  <c r="G478" i="7" a="1"/>
  <c r="G478" i="7"/>
  <c r="H478" i="7"/>
  <c r="E478" i="7" a="1"/>
  <c r="E478" i="7"/>
  <c r="I478" i="7"/>
  <c r="F479" i="7" a="1"/>
  <c r="F479" i="7"/>
  <c r="G479" i="7" a="1"/>
  <c r="G479" i="7"/>
  <c r="H479" i="7"/>
  <c r="E479" i="7" a="1"/>
  <c r="E479" i="7"/>
  <c r="I479" i="7"/>
  <c r="F480" i="7" a="1"/>
  <c r="F480" i="7"/>
  <c r="G480" i="7" a="1"/>
  <c r="G480" i="7"/>
  <c r="H480" i="7"/>
  <c r="E480" i="7" a="1"/>
  <c r="E480" i="7"/>
  <c r="I480" i="7"/>
  <c r="F481" i="7" a="1"/>
  <c r="F481" i="7"/>
  <c r="G481" i="7" a="1"/>
  <c r="G481" i="7"/>
  <c r="H481" i="7"/>
  <c r="E481" i="7" a="1"/>
  <c r="E481" i="7"/>
  <c r="I481" i="7"/>
  <c r="F482" i="7" a="1"/>
  <c r="F482" i="7"/>
  <c r="G482" i="7" a="1"/>
  <c r="G482" i="7"/>
  <c r="H482" i="7"/>
  <c r="E482" i="7" a="1"/>
  <c r="E482" i="7"/>
  <c r="I482" i="7"/>
  <c r="F483" i="7" a="1"/>
  <c r="F483" i="7"/>
  <c r="G483" i="7" a="1"/>
  <c r="G483" i="7"/>
  <c r="H483" i="7"/>
  <c r="E483" i="7" a="1"/>
  <c r="E483" i="7"/>
  <c r="I483" i="7"/>
  <c r="F484" i="7" a="1"/>
  <c r="F484" i="7"/>
  <c r="G484" i="7" a="1"/>
  <c r="G484" i="7"/>
  <c r="H484" i="7"/>
  <c r="E484" i="7" a="1"/>
  <c r="E484" i="7"/>
  <c r="I484" i="7"/>
  <c r="F485" i="7" a="1"/>
  <c r="F485" i="7"/>
  <c r="G485" i="7" a="1"/>
  <c r="G485" i="7"/>
  <c r="H485" i="7"/>
  <c r="E485" i="7" a="1"/>
  <c r="E485" i="7"/>
  <c r="I485" i="7"/>
  <c r="F486" i="7" a="1"/>
  <c r="F486" i="7"/>
  <c r="G486" i="7" a="1"/>
  <c r="G486" i="7"/>
  <c r="H486" i="7"/>
  <c r="E486" i="7" a="1"/>
  <c r="E486" i="7"/>
  <c r="I486" i="7"/>
  <c r="F487" i="7" a="1"/>
  <c r="F487" i="7"/>
  <c r="G487" i="7" a="1"/>
  <c r="G487" i="7"/>
  <c r="H487" i="7"/>
  <c r="E487" i="7" a="1"/>
  <c r="E487" i="7"/>
  <c r="I487" i="7"/>
  <c r="F488" i="7" a="1"/>
  <c r="F488" i="7"/>
  <c r="G488" i="7" a="1"/>
  <c r="G488" i="7"/>
  <c r="H488" i="7"/>
  <c r="E488" i="7" a="1"/>
  <c r="E488" i="7"/>
  <c r="I488" i="7"/>
  <c r="F489" i="7" a="1"/>
  <c r="F489" i="7"/>
  <c r="G489" i="7" a="1"/>
  <c r="G489" i="7"/>
  <c r="H489" i="7"/>
  <c r="E489" i="7" a="1"/>
  <c r="E489" i="7"/>
  <c r="I489" i="7"/>
  <c r="F490" i="7" a="1"/>
  <c r="F490" i="7"/>
  <c r="G490" i="7" a="1"/>
  <c r="G490" i="7"/>
  <c r="H490" i="7"/>
  <c r="E490" i="7" a="1"/>
  <c r="E490" i="7"/>
  <c r="I490" i="7"/>
  <c r="F491" i="7" a="1"/>
  <c r="F491" i="7"/>
  <c r="G491" i="7" a="1"/>
  <c r="G491" i="7"/>
  <c r="H491" i="7"/>
  <c r="E491" i="7" a="1"/>
  <c r="E491" i="7"/>
  <c r="I491" i="7"/>
  <c r="F492" i="7" a="1"/>
  <c r="F492" i="7"/>
  <c r="G492" i="7" a="1"/>
  <c r="G492" i="7"/>
  <c r="H492" i="7"/>
  <c r="E492" i="7" a="1"/>
  <c r="E492" i="7"/>
  <c r="I492" i="7"/>
  <c r="G493" i="7" a="1"/>
  <c r="G493" i="7"/>
  <c r="H493" i="7"/>
  <c r="E493" i="7" a="1"/>
  <c r="E493" i="7"/>
  <c r="I493" i="7"/>
  <c r="P4" i="5" a="1"/>
  <c r="P4" i="5"/>
  <c r="Q7" i="5" a="1"/>
  <c r="Q7" i="5"/>
  <c r="S5" i="5" a="1"/>
  <c r="S5" i="5"/>
  <c r="S6" i="5" a="1"/>
  <c r="S6" i="5"/>
  <c r="S7" i="5" a="1"/>
  <c r="S7" i="5"/>
  <c r="S8" i="5" a="1"/>
  <c r="S8" i="5"/>
  <c r="S9" i="5" a="1"/>
  <c r="S9" i="5"/>
  <c r="S10" i="5" a="1"/>
  <c r="S10" i="5"/>
  <c r="S11" i="5" a="1"/>
  <c r="S11" i="5"/>
  <c r="S12" i="5" a="1"/>
  <c r="S12" i="5"/>
  <c r="S13" i="5" a="1"/>
  <c r="S13" i="5"/>
  <c r="S14" i="5" a="1"/>
  <c r="S14" i="5"/>
  <c r="S15" i="5" a="1"/>
  <c r="S15" i="5"/>
  <c r="S16" i="5" a="1"/>
  <c r="S16" i="5"/>
  <c r="S17" i="5" a="1"/>
  <c r="S17" i="5"/>
  <c r="S18" i="5" a="1"/>
  <c r="S18" i="5"/>
  <c r="S19" i="5" a="1"/>
  <c r="S19" i="5"/>
  <c r="S20" i="5" a="1"/>
  <c r="S20" i="5"/>
  <c r="S21" i="5" a="1"/>
  <c r="S21" i="5"/>
  <c r="S22" i="5" a="1"/>
  <c r="S22" i="5"/>
  <c r="S23" i="5" a="1"/>
  <c r="S23" i="5"/>
  <c r="S24" i="5" a="1"/>
  <c r="S24" i="5"/>
  <c r="S25" i="5" a="1"/>
  <c r="S25" i="5"/>
  <c r="S26" i="5" a="1"/>
  <c r="S26" i="5"/>
  <c r="S27" i="5" a="1"/>
  <c r="S27" i="5"/>
  <c r="S28" i="5" a="1"/>
  <c r="S28" i="5"/>
  <c r="S29" i="5" a="1"/>
  <c r="S29" i="5"/>
  <c r="S30" i="5" a="1"/>
  <c r="S30" i="5"/>
  <c r="S31" i="5" a="1"/>
  <c r="S31" i="5"/>
  <c r="S32" i="5" a="1"/>
  <c r="S32" i="5"/>
  <c r="S33" i="5" a="1"/>
  <c r="S33" i="5"/>
  <c r="S34" i="5" a="1"/>
  <c r="S34" i="5"/>
  <c r="S35" i="5" a="1"/>
  <c r="S35" i="5"/>
  <c r="S36" i="5" a="1"/>
  <c r="S36" i="5"/>
  <c r="S37" i="5" a="1"/>
  <c r="S37" i="5"/>
  <c r="S38" i="5" a="1"/>
  <c r="S38" i="5"/>
  <c r="S39" i="5" a="1"/>
  <c r="S39" i="5"/>
  <c r="S40" i="5" a="1"/>
  <c r="S40" i="5"/>
  <c r="S41" i="5" a="1"/>
  <c r="S41" i="5"/>
  <c r="S42" i="5" a="1"/>
  <c r="S42" i="5"/>
  <c r="S43" i="5" a="1"/>
  <c r="S43" i="5"/>
  <c r="S44" i="5" a="1"/>
  <c r="S44" i="5"/>
  <c r="S45" i="5" a="1"/>
  <c r="S45" i="5"/>
  <c r="S46" i="5" a="1"/>
  <c r="S46" i="5"/>
  <c r="S47" i="5" a="1"/>
  <c r="S47" i="5"/>
  <c r="S48" i="5" a="1"/>
  <c r="S48" i="5"/>
  <c r="S49" i="5" a="1"/>
  <c r="S49" i="5"/>
  <c r="S50" i="5" a="1"/>
  <c r="S50" i="5"/>
  <c r="S51" i="5" a="1"/>
  <c r="S51" i="5"/>
  <c r="S52" i="5" a="1"/>
  <c r="S52" i="5"/>
  <c r="S53" i="5" a="1"/>
  <c r="S53" i="5"/>
  <c r="S54" i="5" a="1"/>
  <c r="S54" i="5"/>
  <c r="S55" i="5" a="1"/>
  <c r="S55" i="5"/>
  <c r="S56" i="5" a="1"/>
  <c r="S56" i="5"/>
  <c r="S57" i="5" a="1"/>
  <c r="S57" i="5"/>
  <c r="S58" i="5" a="1"/>
  <c r="S58" i="5"/>
  <c r="S59" i="5" a="1"/>
  <c r="S59" i="5"/>
  <c r="S60" i="5" a="1"/>
  <c r="S60" i="5"/>
  <c r="S61" i="5" a="1"/>
  <c r="S61" i="5"/>
  <c r="S62" i="5" a="1"/>
  <c r="S62" i="5"/>
  <c r="S63" i="5" a="1"/>
  <c r="S63" i="5"/>
  <c r="S64" i="5" a="1"/>
  <c r="S64" i="5"/>
  <c r="S65" i="5" a="1"/>
  <c r="S65" i="5"/>
  <c r="S66" i="5" a="1"/>
  <c r="S66" i="5"/>
  <c r="S67" i="5" a="1"/>
  <c r="S67" i="5"/>
  <c r="S68" i="5" a="1"/>
  <c r="S68" i="5"/>
  <c r="S69" i="5" a="1"/>
  <c r="S69" i="5"/>
  <c r="S70" i="5" a="1"/>
  <c r="S70" i="5"/>
  <c r="S71" i="5" a="1"/>
  <c r="S71" i="5"/>
  <c r="S72" i="5" a="1"/>
  <c r="S72" i="5"/>
  <c r="S73" i="5" a="1"/>
  <c r="S73" i="5"/>
  <c r="S74" i="5" a="1"/>
  <c r="S74" i="5"/>
  <c r="S75" i="5" a="1"/>
  <c r="S75" i="5"/>
  <c r="S76" i="5" a="1"/>
  <c r="S76" i="5"/>
  <c r="S77" i="5" a="1"/>
  <c r="S77" i="5"/>
  <c r="S78" i="5" a="1"/>
  <c r="S78" i="5"/>
  <c r="S79" i="5" a="1"/>
  <c r="S79" i="5"/>
  <c r="S80" i="5" a="1"/>
  <c r="S80" i="5"/>
  <c r="S81" i="5" a="1"/>
  <c r="S81" i="5"/>
  <c r="S82" i="5" a="1"/>
  <c r="S82" i="5"/>
  <c r="S83" i="5" a="1"/>
  <c r="S83" i="5"/>
  <c r="S84" i="5" a="1"/>
  <c r="S84" i="5"/>
  <c r="S85" i="5" a="1"/>
  <c r="S85" i="5"/>
  <c r="S86" i="5" a="1"/>
  <c r="S86" i="5"/>
  <c r="S87" i="5" a="1"/>
  <c r="S87" i="5"/>
  <c r="S88" i="5" a="1"/>
  <c r="S88" i="5"/>
  <c r="S89" i="5" a="1"/>
  <c r="S89" i="5"/>
  <c r="S90" i="5" a="1"/>
  <c r="S90" i="5"/>
  <c r="S91" i="5" a="1"/>
  <c r="S91" i="5"/>
  <c r="S92" i="5" a="1"/>
  <c r="S92" i="5"/>
  <c r="S93" i="5" a="1"/>
  <c r="S93" i="5"/>
  <c r="S94" i="5" a="1"/>
  <c r="S94" i="5"/>
  <c r="S95" i="5" a="1"/>
  <c r="S95" i="5"/>
  <c r="S96" i="5" a="1"/>
  <c r="S96" i="5"/>
  <c r="S97" i="5" a="1"/>
  <c r="S97" i="5"/>
  <c r="S98" i="5" a="1"/>
  <c r="S98" i="5"/>
  <c r="S99" i="5" a="1"/>
  <c r="S99" i="5"/>
  <c r="S100" i="5" a="1"/>
  <c r="S100" i="5"/>
  <c r="S101" i="5" a="1"/>
  <c r="S101" i="5"/>
  <c r="S102" i="5" a="1"/>
  <c r="S102" i="5"/>
  <c r="S103" i="5" a="1"/>
  <c r="S103" i="5"/>
  <c r="S104" i="5" a="1"/>
  <c r="S104" i="5"/>
  <c r="S105" i="5" a="1"/>
  <c r="S105" i="5"/>
  <c r="S106" i="5" a="1"/>
  <c r="S106" i="5"/>
  <c r="S107" i="5" a="1"/>
  <c r="S107" i="5"/>
  <c r="S108" i="5" a="1"/>
  <c r="S108" i="5"/>
  <c r="S109" i="5" a="1"/>
  <c r="S109" i="5"/>
  <c r="S110" i="5" a="1"/>
  <c r="S110" i="5"/>
  <c r="S111" i="5" a="1"/>
  <c r="S111" i="5"/>
  <c r="S112" i="5" a="1"/>
  <c r="S112" i="5"/>
  <c r="S113" i="5" a="1"/>
  <c r="S113" i="5"/>
  <c r="S114" i="5" a="1"/>
  <c r="S114" i="5"/>
  <c r="S115" i="5" a="1"/>
  <c r="S115" i="5"/>
  <c r="S116" i="5" a="1"/>
  <c r="S116" i="5"/>
  <c r="S117" i="5" a="1"/>
  <c r="S117" i="5"/>
  <c r="S118" i="5" a="1"/>
  <c r="S118" i="5"/>
  <c r="S119" i="5" a="1"/>
  <c r="S119" i="5"/>
  <c r="S120" i="5" a="1"/>
  <c r="S120" i="5"/>
  <c r="S121" i="5" a="1"/>
  <c r="S121" i="5"/>
  <c r="S122" i="5" a="1"/>
  <c r="S122" i="5"/>
  <c r="S123" i="5" a="1"/>
  <c r="S123" i="5"/>
  <c r="S124" i="5" a="1"/>
  <c r="S124" i="5"/>
  <c r="S125" i="5" a="1"/>
  <c r="S125" i="5"/>
  <c r="U5" i="5" a="1"/>
  <c r="U5" i="5"/>
  <c r="U6" i="5" a="1"/>
  <c r="U6" i="5"/>
  <c r="U7" i="5" a="1"/>
  <c r="U7" i="5"/>
  <c r="U8" i="5" a="1"/>
  <c r="U8" i="5"/>
  <c r="U9" i="5" a="1"/>
  <c r="U9" i="5"/>
  <c r="U10" i="5" a="1"/>
  <c r="U10" i="5"/>
  <c r="U11" i="5" a="1"/>
  <c r="U11" i="5"/>
  <c r="U12" i="5" a="1"/>
  <c r="U12" i="5"/>
  <c r="U13" i="5" a="1"/>
  <c r="U13" i="5"/>
  <c r="U14" i="5" a="1"/>
  <c r="U14" i="5"/>
  <c r="U15" i="5" a="1"/>
  <c r="U15" i="5"/>
  <c r="U16" i="5" a="1"/>
  <c r="U16" i="5"/>
  <c r="U17" i="5" a="1"/>
  <c r="U17" i="5"/>
  <c r="U18" i="5" a="1"/>
  <c r="U18" i="5"/>
  <c r="U19" i="5" a="1"/>
  <c r="U19" i="5"/>
  <c r="U20" i="5" a="1"/>
  <c r="U20" i="5"/>
  <c r="U21" i="5" a="1"/>
  <c r="U21" i="5"/>
  <c r="U22" i="5" a="1"/>
  <c r="U22" i="5"/>
  <c r="U23" i="5" a="1"/>
  <c r="U23" i="5"/>
  <c r="U24" i="5" a="1"/>
  <c r="U24" i="5"/>
  <c r="U25" i="5" a="1"/>
  <c r="U25" i="5"/>
  <c r="U26" i="5" a="1"/>
  <c r="U26" i="5"/>
  <c r="U27" i="5" a="1"/>
  <c r="U27" i="5"/>
  <c r="U28" i="5" a="1"/>
  <c r="U28" i="5"/>
  <c r="U29" i="5" a="1"/>
  <c r="U29" i="5"/>
  <c r="U30" i="5" a="1"/>
  <c r="U30" i="5"/>
  <c r="U31" i="5" a="1"/>
  <c r="U31" i="5"/>
  <c r="U32" i="5" a="1"/>
  <c r="U32" i="5"/>
  <c r="U33" i="5" a="1"/>
  <c r="U33" i="5"/>
  <c r="U34" i="5" a="1"/>
  <c r="U34" i="5"/>
  <c r="U35" i="5" a="1"/>
  <c r="U35" i="5"/>
  <c r="U36" i="5" a="1"/>
  <c r="U36" i="5"/>
  <c r="U37" i="5" a="1"/>
  <c r="U37" i="5"/>
  <c r="U38" i="5" a="1"/>
  <c r="U38" i="5"/>
  <c r="U39" i="5" a="1"/>
  <c r="U39" i="5"/>
  <c r="U40" i="5" a="1"/>
  <c r="U40" i="5"/>
  <c r="U41" i="5" a="1"/>
  <c r="U41" i="5"/>
  <c r="U42" i="5" a="1"/>
  <c r="U42" i="5"/>
  <c r="U43" i="5" a="1"/>
  <c r="U43" i="5"/>
  <c r="U44" i="5" a="1"/>
  <c r="U44" i="5"/>
  <c r="U45" i="5" a="1"/>
  <c r="U45" i="5"/>
  <c r="U46" i="5" a="1"/>
  <c r="U46" i="5"/>
  <c r="U47" i="5" a="1"/>
  <c r="U47" i="5"/>
  <c r="U48" i="5" a="1"/>
  <c r="U48" i="5"/>
  <c r="U49" i="5" a="1"/>
  <c r="U49" i="5"/>
  <c r="U50" i="5" a="1"/>
  <c r="U50" i="5"/>
  <c r="U51" i="5" a="1"/>
  <c r="U51" i="5"/>
  <c r="U52" i="5" a="1"/>
  <c r="U52" i="5"/>
  <c r="U53" i="5" a="1"/>
  <c r="U53" i="5"/>
  <c r="U54" i="5" a="1"/>
  <c r="U54" i="5"/>
  <c r="U55" i="5" a="1"/>
  <c r="U55" i="5"/>
  <c r="U56" i="5" a="1"/>
  <c r="U56" i="5"/>
  <c r="U57" i="5" a="1"/>
  <c r="U57" i="5"/>
  <c r="U58" i="5" a="1"/>
  <c r="U58" i="5"/>
  <c r="U59" i="5" a="1"/>
  <c r="U59" i="5"/>
  <c r="U60" i="5" a="1"/>
  <c r="U60" i="5"/>
  <c r="U61" i="5" a="1"/>
  <c r="U61" i="5"/>
  <c r="U62" i="5" a="1"/>
  <c r="U62" i="5"/>
  <c r="U63" i="5" a="1"/>
  <c r="U63" i="5"/>
  <c r="U64" i="5" a="1"/>
  <c r="U64" i="5"/>
  <c r="U65" i="5" a="1"/>
  <c r="U65" i="5"/>
  <c r="U66" i="5" a="1"/>
  <c r="U66" i="5"/>
  <c r="U67" i="5" a="1"/>
  <c r="U67" i="5"/>
  <c r="U68" i="5" a="1"/>
  <c r="U68" i="5"/>
  <c r="U69" i="5" a="1"/>
  <c r="U69" i="5"/>
  <c r="U70" i="5" a="1"/>
  <c r="U70" i="5"/>
  <c r="U71" i="5" a="1"/>
  <c r="U71" i="5"/>
  <c r="U72" i="5" a="1"/>
  <c r="U72" i="5"/>
  <c r="U73" i="5" a="1"/>
  <c r="U73" i="5"/>
  <c r="U74" i="5" a="1"/>
  <c r="U74" i="5"/>
  <c r="U75" i="5" a="1"/>
  <c r="U75" i="5"/>
  <c r="U76" i="5" a="1"/>
  <c r="U76" i="5"/>
  <c r="U77" i="5" a="1"/>
  <c r="U77" i="5"/>
  <c r="U78" i="5" a="1"/>
  <c r="U78" i="5"/>
  <c r="U79" i="5" a="1"/>
  <c r="U79" i="5"/>
  <c r="U80" i="5" a="1"/>
  <c r="U80" i="5"/>
  <c r="U81" i="5" a="1"/>
  <c r="U81" i="5"/>
  <c r="U82" i="5" a="1"/>
  <c r="U82" i="5"/>
  <c r="U83" i="5" a="1"/>
  <c r="U83" i="5"/>
  <c r="U84" i="5" a="1"/>
  <c r="U84" i="5"/>
  <c r="U85" i="5" a="1"/>
  <c r="U85" i="5"/>
  <c r="U86" i="5" a="1"/>
  <c r="U86" i="5"/>
  <c r="U87" i="5" a="1"/>
  <c r="U87" i="5"/>
  <c r="U88" i="5" a="1"/>
  <c r="U88" i="5"/>
  <c r="U89" i="5" a="1"/>
  <c r="U89" i="5"/>
  <c r="U90" i="5" a="1"/>
  <c r="U90" i="5"/>
  <c r="U91" i="5" a="1"/>
  <c r="U91" i="5"/>
  <c r="U92" i="5" a="1"/>
  <c r="U92" i="5"/>
  <c r="U93" i="5" a="1"/>
  <c r="U93" i="5"/>
  <c r="U94" i="5" a="1"/>
  <c r="U94" i="5"/>
  <c r="U95" i="5" a="1"/>
  <c r="U95" i="5"/>
  <c r="M23" i="5" a="1"/>
  <c r="M23" i="5"/>
  <c r="F14" i="7" a="1"/>
  <c r="F14" i="7"/>
  <c r="E6" i="9" a="1"/>
  <c r="E6" i="9"/>
  <c r="E7" i="9" a="1"/>
  <c r="E7" i="9"/>
  <c r="E8" i="9" a="1"/>
  <c r="E8" i="9"/>
  <c r="E9" i="9" a="1"/>
  <c r="E9" i="9"/>
  <c r="E10" i="9" a="1"/>
  <c r="E10" i="9"/>
  <c r="E11" i="9" a="1"/>
  <c r="E11" i="9"/>
  <c r="E12" i="9" a="1"/>
  <c r="E12" i="9"/>
  <c r="E13" i="9" a="1"/>
  <c r="E13" i="9"/>
  <c r="E14" i="9" a="1"/>
  <c r="E14" i="9"/>
  <c r="E15" i="9" a="1"/>
  <c r="E15" i="9"/>
  <c r="E16" i="9" a="1"/>
  <c r="E16" i="9"/>
  <c r="E17" i="9" a="1"/>
  <c r="E17" i="9"/>
  <c r="E18" i="9" a="1"/>
  <c r="E18" i="9"/>
  <c r="E19" i="9" a="1"/>
  <c r="E19" i="9"/>
  <c r="E20" i="9" a="1"/>
  <c r="E20" i="9"/>
  <c r="E21" i="9" a="1"/>
  <c r="E21" i="9"/>
  <c r="E22" i="9" a="1"/>
  <c r="E22" i="9"/>
  <c r="E23" i="9" a="1"/>
  <c r="E23" i="9"/>
  <c r="E24" i="9" a="1"/>
  <c r="E24" i="9"/>
  <c r="E25" i="9" a="1"/>
  <c r="E25" i="9"/>
  <c r="E26" i="9" a="1"/>
  <c r="E26" i="9"/>
  <c r="E27" i="9" a="1"/>
  <c r="E27" i="9"/>
  <c r="E28" i="9" a="1"/>
  <c r="E28" i="9"/>
  <c r="A30" i="9" a="1"/>
  <c r="A30" i="9"/>
  <c r="A31" i="9" a="1"/>
  <c r="A31" i="9"/>
  <c r="A32" i="9" a="1"/>
  <c r="A32" i="9"/>
  <c r="A33" i="9" a="1"/>
  <c r="A33" i="9"/>
  <c r="A34" i="9" a="1"/>
  <c r="A34" i="9"/>
  <c r="A35" i="9" a="1"/>
  <c r="A35" i="9"/>
  <c r="A36" i="9" a="1"/>
  <c r="A36" i="9"/>
  <c r="A37" i="9" a="1"/>
  <c r="A37" i="9"/>
  <c r="A38" i="9" a="1"/>
  <c r="A38" i="9"/>
  <c r="A39" i="9" a="1"/>
  <c r="A39" i="9"/>
  <c r="A40" i="9" a="1"/>
  <c r="A40" i="9"/>
  <c r="A41" i="9" a="1"/>
  <c r="A41" i="9"/>
  <c r="A42" i="9" a="1"/>
  <c r="A42" i="9"/>
  <c r="A43" i="9" a="1"/>
  <c r="A43" i="9"/>
  <c r="A44" i="9" a="1"/>
  <c r="A44" i="9"/>
  <c r="A45" i="9" a="1"/>
  <c r="A45" i="9"/>
  <c r="A46" i="9" a="1"/>
  <c r="A46" i="9"/>
  <c r="A47" i="9" a="1"/>
  <c r="A47" i="9"/>
  <c r="A48" i="9" a="1"/>
  <c r="A48" i="9"/>
  <c r="A49" i="9" a="1"/>
  <c r="A49" i="9"/>
  <c r="A50" i="9" a="1"/>
  <c r="A50" i="9"/>
  <c r="A51" i="9" a="1"/>
  <c r="A51" i="9"/>
  <c r="A52" i="9" a="1"/>
  <c r="A52" i="9"/>
  <c r="A53" i="9" a="1"/>
  <c r="A53" i="9"/>
  <c r="A54" i="9" a="1"/>
  <c r="A54" i="9"/>
  <c r="A55" i="9" a="1"/>
  <c r="A55" i="9"/>
  <c r="A56" i="9" a="1"/>
  <c r="A56" i="9"/>
  <c r="A57" i="9" a="1"/>
  <c r="A57" i="9"/>
  <c r="A58" i="9" a="1"/>
  <c r="A58" i="9"/>
  <c r="A59" i="9" a="1"/>
  <c r="A59" i="9"/>
  <c r="A60" i="9" a="1"/>
  <c r="A60" i="9"/>
  <c r="A61" i="9" a="1"/>
  <c r="A61" i="9"/>
  <c r="A62" i="9" a="1"/>
  <c r="A62" i="9"/>
  <c r="A63" i="9" a="1"/>
  <c r="A63" i="9"/>
  <c r="A64" i="9" a="1"/>
  <c r="A64" i="9"/>
  <c r="A65" i="9" a="1"/>
  <c r="A65" i="9"/>
  <c r="A66" i="9" a="1"/>
  <c r="A66" i="9"/>
  <c r="A67" i="9" a="1"/>
  <c r="A67" i="9"/>
  <c r="A68" i="9" a="1"/>
  <c r="A68" i="9"/>
  <c r="A69" i="9" a="1"/>
  <c r="A69" i="9"/>
  <c r="A70" i="9" a="1"/>
  <c r="A70" i="9"/>
  <c r="A71" i="9" a="1"/>
  <c r="A71" i="9"/>
  <c r="A72" i="9" a="1"/>
  <c r="A72" i="9"/>
  <c r="A73" i="9" a="1"/>
  <c r="A73" i="9"/>
  <c r="A74" i="9" a="1"/>
  <c r="A74" i="9"/>
  <c r="A75" i="9" a="1"/>
  <c r="A75" i="9"/>
  <c r="A76" i="9" a="1"/>
  <c r="A76" i="9"/>
  <c r="A77" i="9" a="1"/>
  <c r="A77" i="9"/>
  <c r="A78" i="9" a="1"/>
  <c r="A78" i="9"/>
  <c r="A79" i="9" a="1"/>
  <c r="A79" i="9"/>
  <c r="A80" i="9" a="1"/>
  <c r="A80" i="9"/>
  <c r="A81" i="9" a="1"/>
  <c r="A81" i="9"/>
  <c r="A82" i="9" a="1"/>
  <c r="A82" i="9"/>
  <c r="A83" i="9" a="1"/>
  <c r="A83" i="9"/>
  <c r="A84" i="9" a="1"/>
  <c r="A84" i="9"/>
  <c r="A85" i="9" a="1"/>
  <c r="A85" i="9"/>
  <c r="A86" i="9" a="1"/>
  <c r="A86" i="9"/>
  <c r="A87" i="9" a="1"/>
  <c r="A87" i="9"/>
  <c r="A88" i="9" a="1"/>
  <c r="A88" i="9"/>
  <c r="A89" i="9" a="1"/>
  <c r="A89" i="9"/>
  <c r="A90" i="9" a="1"/>
  <c r="A90" i="9"/>
  <c r="A91" i="9" a="1"/>
  <c r="A91" i="9"/>
  <c r="A92" i="9" a="1"/>
  <c r="A92" i="9"/>
  <c r="A93" i="9" a="1"/>
  <c r="A93" i="9"/>
  <c r="A94" i="9" a="1"/>
  <c r="A94" i="9"/>
  <c r="A95" i="9" a="1"/>
  <c r="A95" i="9"/>
  <c r="A96" i="9" a="1"/>
  <c r="A96" i="9"/>
  <c r="A97" i="9" a="1"/>
  <c r="A97" i="9"/>
  <c r="A98" i="9" a="1"/>
  <c r="A98" i="9"/>
  <c r="A99" i="9" a="1"/>
  <c r="A99" i="9"/>
  <c r="A100" i="9" a="1"/>
  <c r="A100" i="9"/>
  <c r="A101" i="9" a="1"/>
  <c r="A101" i="9"/>
  <c r="A102" i="9" a="1"/>
  <c r="A102" i="9"/>
  <c r="A103" i="9" a="1"/>
  <c r="A103" i="9"/>
  <c r="A104" i="9" a="1"/>
  <c r="A104" i="9"/>
  <c r="A105" i="9" a="1"/>
  <c r="A105" i="9"/>
  <c r="A106" i="9" a="1"/>
  <c r="A106" i="9"/>
  <c r="A107" i="9" a="1"/>
  <c r="A107" i="9"/>
  <c r="A108" i="9" a="1"/>
  <c r="A108" i="9"/>
  <c r="A109" i="9" a="1"/>
  <c r="A109" i="9"/>
  <c r="D37" i="9" a="1"/>
  <c r="D37" i="9"/>
  <c r="D36" i="9" a="1"/>
  <c r="D36" i="9"/>
  <c r="D35" i="9" a="1"/>
  <c r="D35" i="9"/>
  <c r="D34" i="9" a="1"/>
  <c r="D34" i="9"/>
  <c r="D33" i="9" a="1"/>
  <c r="D33" i="9"/>
  <c r="D32" i="9" a="1"/>
  <c r="D32" i="9"/>
  <c r="D31" i="9" a="1"/>
  <c r="D31" i="9"/>
  <c r="D30" i="9" a="1"/>
  <c r="D30" i="9"/>
  <c r="E29" i="9" a="1"/>
  <c r="E29" i="9"/>
  <c r="D109" i="9" a="1"/>
  <c r="D109" i="9"/>
  <c r="D108" i="9" a="1"/>
  <c r="D108" i="9"/>
  <c r="D107" i="9" a="1"/>
  <c r="D107" i="9"/>
  <c r="D106" i="9" a="1"/>
  <c r="D106" i="9"/>
  <c r="D105" i="9" a="1"/>
  <c r="D105" i="9"/>
  <c r="D104" i="9" a="1"/>
  <c r="D104" i="9"/>
  <c r="D103" i="9" a="1"/>
  <c r="D103" i="9"/>
  <c r="D102" i="9" a="1"/>
  <c r="D102" i="9"/>
  <c r="D101" i="9" a="1"/>
  <c r="D101" i="9"/>
  <c r="D100" i="9" a="1"/>
  <c r="D100" i="9"/>
  <c r="D99" i="9" a="1"/>
  <c r="D99" i="9"/>
  <c r="D98" i="9" a="1"/>
  <c r="D98" i="9"/>
  <c r="D97" i="9" a="1"/>
  <c r="D97" i="9"/>
  <c r="D96" i="9" a="1"/>
  <c r="D96" i="9"/>
  <c r="D95" i="9" a="1"/>
  <c r="D95" i="9"/>
  <c r="D94" i="9" a="1"/>
  <c r="D94" i="9"/>
  <c r="D93" i="9" a="1"/>
  <c r="D93" i="9"/>
  <c r="D92" i="9" a="1"/>
  <c r="D92" i="9"/>
  <c r="D91" i="9" a="1"/>
  <c r="D91" i="9"/>
  <c r="D90" i="9" a="1"/>
  <c r="D90" i="9"/>
  <c r="D89" i="9" a="1"/>
  <c r="D89" i="9"/>
  <c r="D88" i="9" a="1"/>
  <c r="D88" i="9"/>
  <c r="D87" i="9" a="1"/>
  <c r="D87" i="9"/>
  <c r="D86" i="9" a="1"/>
  <c r="D86" i="9"/>
  <c r="D85" i="9" a="1"/>
  <c r="D85" i="9"/>
  <c r="D84" i="9" a="1"/>
  <c r="D84" i="9"/>
  <c r="D83" i="9" a="1"/>
  <c r="D83" i="9"/>
  <c r="D82" i="9" a="1"/>
  <c r="D82" i="9"/>
  <c r="D81" i="9" a="1"/>
  <c r="D81" i="9"/>
  <c r="D80" i="9" a="1"/>
  <c r="D80" i="9"/>
  <c r="D79" i="9" a="1"/>
  <c r="D79" i="9"/>
  <c r="D78" i="9" a="1"/>
  <c r="D78" i="9"/>
  <c r="D77" i="9" a="1"/>
  <c r="D77" i="9"/>
  <c r="D76" i="9" a="1"/>
  <c r="D76" i="9"/>
  <c r="D75" i="9" a="1"/>
  <c r="D75" i="9"/>
  <c r="D74" i="9" a="1"/>
  <c r="D74" i="9"/>
  <c r="D73" i="9" a="1"/>
  <c r="D73" i="9"/>
  <c r="D72" i="9" a="1"/>
  <c r="D72" i="9"/>
  <c r="D71" i="9" a="1"/>
  <c r="D71" i="9"/>
  <c r="D70" i="9" a="1"/>
  <c r="D70" i="9"/>
  <c r="D69" i="9" a="1"/>
  <c r="D69" i="9"/>
  <c r="D68" i="9" a="1"/>
  <c r="D68" i="9"/>
  <c r="D67" i="9" a="1"/>
  <c r="D67" i="9"/>
  <c r="D66" i="9" a="1"/>
  <c r="D66" i="9"/>
  <c r="D65" i="9" a="1"/>
  <c r="D65" i="9"/>
  <c r="D64" i="9" a="1"/>
  <c r="D64" i="9"/>
  <c r="D63" i="9" a="1"/>
  <c r="D63" i="9"/>
  <c r="D62" i="9" a="1"/>
  <c r="D62" i="9"/>
  <c r="D61" i="9" a="1"/>
  <c r="D61" i="9"/>
  <c r="D60" i="9" a="1"/>
  <c r="D60" i="9"/>
  <c r="D59" i="9" a="1"/>
  <c r="D59" i="9"/>
  <c r="D58" i="9" a="1"/>
  <c r="D58" i="9"/>
  <c r="D57" i="9" a="1"/>
  <c r="D57" i="9"/>
  <c r="D56" i="9" a="1"/>
  <c r="D56" i="9"/>
  <c r="D55" i="9" a="1"/>
  <c r="D55" i="9"/>
  <c r="D54" i="9" a="1"/>
  <c r="D54" i="9"/>
  <c r="D53" i="9" a="1"/>
  <c r="D53" i="9"/>
  <c r="D52" i="9" a="1"/>
  <c r="D52" i="9"/>
  <c r="D51" i="9" a="1"/>
  <c r="D51" i="9"/>
  <c r="D50" i="9" a="1"/>
  <c r="D50" i="9"/>
  <c r="D49" i="9" a="1"/>
  <c r="D49" i="9"/>
  <c r="D48" i="9" a="1"/>
  <c r="D48" i="9"/>
  <c r="D47" i="9" a="1"/>
  <c r="D47" i="9"/>
  <c r="D46" i="9" a="1"/>
  <c r="D46" i="9"/>
  <c r="D45" i="9" a="1"/>
  <c r="D45" i="9"/>
  <c r="D44" i="9" a="1"/>
  <c r="D44" i="9"/>
  <c r="D43" i="9" a="1"/>
  <c r="D43" i="9"/>
  <c r="D42" i="9" a="1"/>
  <c r="D42" i="9"/>
  <c r="D41" i="9" a="1"/>
  <c r="D41" i="9"/>
  <c r="D40" i="9" a="1"/>
  <c r="D40" i="9"/>
  <c r="D39" i="9" a="1"/>
  <c r="D39" i="9"/>
  <c r="D38" i="9" a="1"/>
  <c r="D38" i="9"/>
  <c r="A110" i="9" a="1"/>
  <c r="A110" i="9"/>
  <c r="A111" i="9" a="1"/>
  <c r="A111" i="9"/>
  <c r="A112" i="9" a="1"/>
  <c r="A112" i="9"/>
  <c r="A113" i="9" a="1"/>
  <c r="A113" i="9"/>
  <c r="A114" i="9" a="1"/>
  <c r="A114" i="9"/>
  <c r="A115" i="9" a="1"/>
  <c r="A115" i="9"/>
  <c r="A116" i="9" a="1"/>
  <c r="A116" i="9"/>
  <c r="A117" i="9" a="1"/>
  <c r="A117" i="9"/>
  <c r="A118" i="9" a="1"/>
  <c r="A118" i="9"/>
  <c r="A119" i="9" a="1"/>
  <c r="A119" i="9"/>
  <c r="A120" i="9" a="1"/>
  <c r="A120" i="9"/>
  <c r="A121" i="9" a="1"/>
  <c r="A121" i="9"/>
  <c r="A122" i="9" a="1"/>
  <c r="A122" i="9"/>
  <c r="A123" i="9" a="1"/>
  <c r="A123" i="9"/>
  <c r="A124" i="9" a="1"/>
  <c r="A124" i="9"/>
  <c r="A125" i="9" a="1"/>
  <c r="A125" i="9"/>
  <c r="A126" i="9" a="1"/>
  <c r="A126" i="9"/>
  <c r="A127" i="9" a="1"/>
  <c r="A127" i="9"/>
  <c r="A128" i="9" a="1"/>
  <c r="A128" i="9"/>
  <c r="A129" i="9" a="1"/>
  <c r="A129" i="9"/>
  <c r="A130" i="9" a="1"/>
  <c r="A130" i="9"/>
  <c r="A131" i="9" a="1"/>
  <c r="A131" i="9"/>
  <c r="A132" i="9" a="1"/>
  <c r="A132" i="9"/>
  <c r="A133" i="9" a="1"/>
  <c r="A133" i="9"/>
  <c r="A134" i="9" a="1"/>
  <c r="A134" i="9"/>
  <c r="A135" i="9" a="1"/>
  <c r="A135" i="9"/>
  <c r="A136" i="9" a="1"/>
  <c r="A136" i="9"/>
  <c r="A137" i="9" a="1"/>
  <c r="A137" i="9"/>
  <c r="A138" i="9" a="1"/>
  <c r="A138" i="9"/>
  <c r="A139" i="9" a="1"/>
  <c r="A139" i="9"/>
  <c r="A140" i="9" a="1"/>
  <c r="A140" i="9"/>
  <c r="A141" i="9" a="1"/>
  <c r="A141" i="9"/>
  <c r="A142" i="9" a="1"/>
  <c r="A142" i="9"/>
  <c r="A143" i="9" a="1"/>
  <c r="A143" i="9"/>
  <c r="A144" i="9" a="1"/>
  <c r="A144" i="9"/>
  <c r="A145" i="9" a="1"/>
  <c r="A145" i="9"/>
  <c r="A146" i="9" a="1"/>
  <c r="A146" i="9"/>
  <c r="A147" i="9" a="1"/>
  <c r="A147" i="9"/>
  <c r="A148" i="9" a="1"/>
  <c r="A148" i="9"/>
  <c r="A149" i="9" a="1"/>
  <c r="A149" i="9"/>
  <c r="A150" i="9" a="1"/>
  <c r="A150" i="9"/>
  <c r="A151" i="9" a="1"/>
  <c r="A151" i="9"/>
  <c r="A152" i="9" a="1"/>
  <c r="A152" i="9"/>
  <c r="B152" i="9" a="1"/>
  <c r="B152" i="9"/>
  <c r="C152" i="9" a="1"/>
  <c r="C152" i="9"/>
  <c r="B151" i="9" a="1"/>
  <c r="B151" i="9"/>
  <c r="C151" i="9" a="1"/>
  <c r="C151" i="9"/>
  <c r="B150" i="9" a="1"/>
  <c r="B150" i="9"/>
  <c r="C150" i="9" a="1"/>
  <c r="C150" i="9"/>
  <c r="B149" i="9" a="1"/>
  <c r="B149" i="9"/>
  <c r="C149" i="9" a="1"/>
  <c r="C149" i="9"/>
  <c r="B148" i="9" a="1"/>
  <c r="B148" i="9"/>
  <c r="C148" i="9" a="1"/>
  <c r="C148" i="9"/>
  <c r="B147" i="9" a="1"/>
  <c r="B147" i="9"/>
  <c r="C147" i="9" a="1"/>
  <c r="C147" i="9"/>
  <c r="B146" i="9" a="1"/>
  <c r="B146" i="9"/>
  <c r="C146" i="9" a="1"/>
  <c r="C146" i="9"/>
  <c r="B145" i="9" a="1"/>
  <c r="B145" i="9"/>
  <c r="C145" i="9" a="1"/>
  <c r="C145" i="9"/>
  <c r="B144" i="9" a="1"/>
  <c r="B144" i="9"/>
  <c r="C144" i="9" a="1"/>
  <c r="C144" i="9"/>
  <c r="B143" i="9" a="1"/>
  <c r="B143" i="9"/>
  <c r="C143" i="9" a="1"/>
  <c r="C143" i="9"/>
  <c r="B142" i="9" a="1"/>
  <c r="B142" i="9"/>
  <c r="C142" i="9" a="1"/>
  <c r="C142" i="9"/>
  <c r="B141" i="9" a="1"/>
  <c r="B141" i="9"/>
  <c r="C141" i="9" a="1"/>
  <c r="C141" i="9"/>
  <c r="B140" i="9" a="1"/>
  <c r="B140" i="9"/>
  <c r="C140" i="9" a="1"/>
  <c r="C140" i="9"/>
  <c r="B139" i="9" a="1"/>
  <c r="B139" i="9"/>
  <c r="C139" i="9" a="1"/>
  <c r="C139" i="9"/>
  <c r="B138" i="9" a="1"/>
  <c r="B138" i="9"/>
  <c r="C138" i="9" a="1"/>
  <c r="C138" i="9"/>
  <c r="B137" i="9" a="1"/>
  <c r="B137" i="9"/>
  <c r="C137" i="9" a="1"/>
  <c r="C137" i="9"/>
  <c r="B136" i="9" a="1"/>
  <c r="B136" i="9"/>
  <c r="C136" i="9" a="1"/>
  <c r="C136" i="9"/>
  <c r="B135" i="9" a="1"/>
  <c r="B135" i="9"/>
  <c r="C135" i="9" a="1"/>
  <c r="C135" i="9"/>
  <c r="B134" i="9" a="1"/>
  <c r="B134" i="9"/>
  <c r="C134" i="9" a="1"/>
  <c r="C134" i="9"/>
  <c r="B133" i="9" a="1"/>
  <c r="B133" i="9"/>
  <c r="C133" i="9" a="1"/>
  <c r="C133" i="9"/>
  <c r="B132" i="9" a="1"/>
  <c r="B132" i="9"/>
  <c r="C132" i="9" a="1"/>
  <c r="C132" i="9"/>
  <c r="B131" i="9" a="1"/>
  <c r="B131" i="9"/>
  <c r="C131" i="9" a="1"/>
  <c r="C131" i="9"/>
  <c r="B130" i="9" a="1"/>
  <c r="B130" i="9"/>
  <c r="C130" i="9" a="1"/>
  <c r="C130" i="9"/>
  <c r="B129" i="9" a="1"/>
  <c r="B129" i="9"/>
  <c r="C129" i="9" a="1"/>
  <c r="C129" i="9"/>
  <c r="B128" i="9" a="1"/>
  <c r="B128" i="9"/>
  <c r="C128" i="9" a="1"/>
  <c r="C128" i="9"/>
  <c r="B127" i="9" a="1"/>
  <c r="B127" i="9"/>
  <c r="C127" i="9" a="1"/>
  <c r="C127" i="9"/>
  <c r="B126" i="9" a="1"/>
  <c r="B126" i="9"/>
  <c r="C126" i="9" a="1"/>
  <c r="C126" i="9"/>
  <c r="B125" i="9" a="1"/>
  <c r="B125" i="9"/>
  <c r="C125" i="9" a="1"/>
  <c r="C125" i="9"/>
  <c r="B124" i="9" a="1"/>
  <c r="B124" i="9"/>
  <c r="C124" i="9" a="1"/>
  <c r="C124" i="9"/>
  <c r="B123" i="9" a="1"/>
  <c r="B123" i="9"/>
  <c r="C123" i="9" a="1"/>
  <c r="C123" i="9"/>
  <c r="B122" i="9" a="1"/>
  <c r="B122" i="9"/>
  <c r="C122" i="9" a="1"/>
  <c r="C122" i="9"/>
  <c r="B121" i="9" a="1"/>
  <c r="B121" i="9"/>
  <c r="C121" i="9" a="1"/>
  <c r="C121" i="9"/>
  <c r="B120" i="9" a="1"/>
  <c r="B120" i="9"/>
  <c r="C120" i="9" a="1"/>
  <c r="C120" i="9"/>
  <c r="B119" i="9" a="1"/>
  <c r="B119" i="9"/>
  <c r="C119" i="9" a="1"/>
  <c r="C119" i="9"/>
  <c r="B118" i="9" a="1"/>
  <c r="B118" i="9"/>
  <c r="C118" i="9" a="1"/>
  <c r="C118" i="9"/>
  <c r="B117" i="9" a="1"/>
  <c r="B117" i="9"/>
  <c r="C117" i="9" a="1"/>
  <c r="C117" i="9"/>
  <c r="B116" i="9" a="1"/>
  <c r="B116" i="9"/>
  <c r="C116" i="9" a="1"/>
  <c r="C116" i="9"/>
  <c r="B115" i="9" a="1"/>
  <c r="B115" i="9"/>
  <c r="C115" i="9" a="1"/>
  <c r="C115" i="9"/>
  <c r="B114" i="9" a="1"/>
  <c r="B114" i="9"/>
  <c r="C114" i="9" a="1"/>
  <c r="C114" i="9"/>
  <c r="B113" i="9" a="1"/>
  <c r="B113" i="9"/>
  <c r="C113" i="9" a="1"/>
  <c r="C113" i="9"/>
  <c r="B112" i="9" a="1"/>
  <c r="B112" i="9"/>
  <c r="C112" i="9" a="1"/>
  <c r="C112" i="9"/>
  <c r="B111" i="9" a="1"/>
  <c r="B111" i="9"/>
  <c r="C111" i="9" a="1"/>
  <c r="C111" i="9"/>
  <c r="B110" i="9" a="1"/>
  <c r="B110" i="9"/>
  <c r="C110" i="9" a="1"/>
  <c r="C110" i="9"/>
  <c r="E152" i="9" a="1"/>
  <c r="E152" i="9"/>
  <c r="E151" i="9" a="1"/>
  <c r="E151" i="9"/>
  <c r="E150" i="9" a="1"/>
  <c r="E150" i="9"/>
  <c r="E149" i="9" a="1"/>
  <c r="E149" i="9"/>
  <c r="E148" i="9" a="1"/>
  <c r="E148" i="9"/>
  <c r="E147" i="9" a="1"/>
  <c r="E147" i="9"/>
  <c r="E146" i="9" a="1"/>
  <c r="E146" i="9"/>
  <c r="E145" i="9" a="1"/>
  <c r="E145" i="9"/>
  <c r="E144" i="9" a="1"/>
  <c r="E144" i="9"/>
  <c r="E143" i="9" a="1"/>
  <c r="E143" i="9"/>
  <c r="E142" i="9" a="1"/>
  <c r="E142" i="9"/>
  <c r="E141" i="9" a="1"/>
  <c r="E141" i="9"/>
  <c r="E140" i="9" a="1"/>
  <c r="E140" i="9"/>
  <c r="E139" i="9" a="1"/>
  <c r="E139" i="9"/>
  <c r="E138" i="9" a="1"/>
  <c r="E138" i="9"/>
  <c r="E137" i="9" a="1"/>
  <c r="E137" i="9"/>
  <c r="E136" i="9" a="1"/>
  <c r="E136" i="9"/>
  <c r="E135" i="9" a="1"/>
  <c r="E135" i="9"/>
  <c r="E134" i="9" a="1"/>
  <c r="E134" i="9"/>
  <c r="E133" i="9" a="1"/>
  <c r="E133" i="9"/>
  <c r="E132" i="9" a="1"/>
  <c r="E132" i="9"/>
  <c r="E131" i="9" a="1"/>
  <c r="E131" i="9"/>
  <c r="E130" i="9" a="1"/>
  <c r="E130" i="9"/>
  <c r="E129" i="9" a="1"/>
  <c r="E129" i="9"/>
  <c r="E128" i="9" a="1"/>
  <c r="E128" i="9"/>
  <c r="E127" i="9" a="1"/>
  <c r="E127" i="9"/>
  <c r="E126" i="9" a="1"/>
  <c r="E126" i="9"/>
  <c r="E125" i="9" a="1"/>
  <c r="E125" i="9"/>
  <c r="E124" i="9" a="1"/>
  <c r="E124" i="9"/>
  <c r="E123" i="9" a="1"/>
  <c r="E123" i="9"/>
  <c r="E122" i="9" a="1"/>
  <c r="E122" i="9"/>
  <c r="E121" i="9" a="1"/>
  <c r="E121" i="9"/>
  <c r="E120" i="9" a="1"/>
  <c r="E120" i="9"/>
  <c r="E119" i="9" a="1"/>
  <c r="E119" i="9"/>
  <c r="E118" i="9" a="1"/>
  <c r="E118" i="9"/>
  <c r="E117" i="9" a="1"/>
  <c r="E117" i="9"/>
  <c r="E116" i="9" a="1"/>
  <c r="E116" i="9"/>
  <c r="E115" i="9" a="1"/>
  <c r="E115" i="9"/>
  <c r="E114" i="9" a="1"/>
  <c r="E114" i="9"/>
  <c r="E113" i="9" a="1"/>
  <c r="E113" i="9"/>
  <c r="E112" i="9" a="1"/>
  <c r="E112" i="9"/>
  <c r="E111" i="9" a="1"/>
  <c r="E111" i="9"/>
  <c r="E110" i="9" a="1"/>
  <c r="E110" i="9"/>
  <c r="A153" i="9" a="1"/>
  <c r="A153" i="9"/>
  <c r="A154" i="9" a="1"/>
  <c r="A154" i="9"/>
  <c r="A155" i="9" a="1"/>
  <c r="A155" i="9"/>
  <c r="A156" i="9" a="1"/>
  <c r="A156" i="9"/>
  <c r="A157" i="9" a="1"/>
  <c r="A157" i="9"/>
  <c r="A158" i="9" a="1"/>
  <c r="A158" i="9"/>
  <c r="A159" i="9" a="1"/>
  <c r="A159" i="9"/>
  <c r="A160" i="9" a="1"/>
  <c r="A160" i="9"/>
  <c r="A161" i="9" a="1"/>
  <c r="A161" i="9"/>
  <c r="A162" i="9" a="1"/>
  <c r="A162" i="9"/>
  <c r="A163" i="9" a="1"/>
  <c r="A163" i="9"/>
  <c r="A164" i="9" a="1"/>
  <c r="A164" i="9"/>
  <c r="A165" i="9" a="1"/>
  <c r="A165" i="9"/>
  <c r="A166" i="9" a="1"/>
  <c r="A166" i="9"/>
  <c r="A167" i="9" a="1"/>
  <c r="A167" i="9"/>
  <c r="A168" i="9" a="1"/>
  <c r="A168" i="9"/>
  <c r="A169" i="9" a="1"/>
  <c r="A169" i="9"/>
  <c r="A170" i="9" a="1"/>
  <c r="A170" i="9"/>
  <c r="A171" i="9" a="1"/>
  <c r="A171" i="9"/>
  <c r="A172" i="9" a="1"/>
  <c r="A172" i="9"/>
  <c r="A173" i="9" a="1"/>
  <c r="A173" i="9"/>
  <c r="A174" i="9" a="1"/>
  <c r="A174" i="9"/>
  <c r="A175" i="9" a="1"/>
  <c r="A175" i="9"/>
  <c r="A176" i="9" a="1"/>
  <c r="A176" i="9"/>
  <c r="A177" i="9" a="1"/>
  <c r="A177" i="9"/>
  <c r="A178" i="9" a="1"/>
  <c r="A178" i="9"/>
  <c r="A179" i="9" a="1"/>
  <c r="A179" i="9"/>
  <c r="A180" i="9" a="1"/>
  <c r="A180" i="9"/>
  <c r="A181" i="9" a="1"/>
  <c r="A181" i="9"/>
  <c r="A182" i="9" a="1"/>
  <c r="A182" i="9"/>
  <c r="A183" i="9" a="1"/>
  <c r="A183" i="9"/>
  <c r="A184" i="9" a="1"/>
  <c r="A184" i="9"/>
  <c r="A185" i="9" a="1"/>
  <c r="A185" i="9"/>
  <c r="A186" i="9" a="1"/>
  <c r="A186" i="9"/>
  <c r="A187" i="9" a="1"/>
  <c r="A187" i="9"/>
  <c r="A188" i="9" a="1"/>
  <c r="A188" i="9"/>
  <c r="A189" i="9" a="1"/>
  <c r="A189" i="9"/>
  <c r="A190" i="9" a="1"/>
  <c r="A190" i="9"/>
  <c r="A191" i="9" a="1"/>
  <c r="A191" i="9"/>
  <c r="A192" i="9" a="1"/>
  <c r="A192" i="9"/>
  <c r="A193" i="9" a="1"/>
  <c r="A193" i="9"/>
  <c r="A194" i="9" a="1"/>
  <c r="A194" i="9"/>
  <c r="A195" i="9" a="1"/>
  <c r="A195" i="9"/>
  <c r="A196" i="9" a="1"/>
  <c r="A196" i="9"/>
  <c r="A197" i="9" a="1"/>
  <c r="A197" i="9"/>
  <c r="A198" i="9" a="1"/>
  <c r="A198" i="9"/>
  <c r="A199" i="9" a="1"/>
  <c r="A199" i="9"/>
  <c r="A200" i="9" a="1"/>
  <c r="A200" i="9"/>
  <c r="A201" i="9" a="1"/>
  <c r="A201" i="9"/>
  <c r="A202" i="9" a="1"/>
  <c r="A202" i="9"/>
  <c r="A203" i="9" a="1"/>
  <c r="A203" i="9"/>
  <c r="A204" i="9" a="1"/>
  <c r="A204" i="9"/>
  <c r="A205" i="9" a="1"/>
  <c r="A205" i="9"/>
  <c r="A206" i="9" a="1"/>
  <c r="A206" i="9"/>
  <c r="A207" i="9" a="1"/>
  <c r="A207" i="9"/>
  <c r="A208" i="9" a="1"/>
  <c r="A208" i="9"/>
  <c r="A209" i="9" a="1"/>
  <c r="A209" i="9"/>
  <c r="A210" i="9" a="1"/>
  <c r="A210" i="9"/>
  <c r="D210" i="9" a="1"/>
  <c r="D210" i="9"/>
  <c r="D209" i="9" a="1"/>
  <c r="D209" i="9"/>
  <c r="D208" i="9" a="1"/>
  <c r="D208" i="9"/>
  <c r="D207" i="9" a="1"/>
  <c r="D207" i="9"/>
  <c r="D206" i="9" a="1"/>
  <c r="D206" i="9"/>
  <c r="D205" i="9" a="1"/>
  <c r="D205" i="9"/>
  <c r="D204" i="9" a="1"/>
  <c r="D204" i="9"/>
  <c r="D203" i="9" a="1"/>
  <c r="D203" i="9"/>
  <c r="D202" i="9" a="1"/>
  <c r="D202" i="9"/>
  <c r="D201" i="9" a="1"/>
  <c r="D201" i="9"/>
  <c r="D200" i="9" a="1"/>
  <c r="D200" i="9"/>
  <c r="D199" i="9" a="1"/>
  <c r="D199" i="9"/>
  <c r="D198" i="9" a="1"/>
  <c r="D198" i="9"/>
  <c r="D197" i="9" a="1"/>
  <c r="D197" i="9"/>
  <c r="D196" i="9" a="1"/>
  <c r="D196" i="9"/>
  <c r="D195" i="9" a="1"/>
  <c r="D195" i="9"/>
  <c r="D194" i="9" a="1"/>
  <c r="D194" i="9"/>
  <c r="D193" i="9" a="1"/>
  <c r="D193" i="9"/>
  <c r="D192" i="9" a="1"/>
  <c r="D192" i="9"/>
  <c r="D191" i="9" a="1"/>
  <c r="D191" i="9"/>
  <c r="D190" i="9" a="1"/>
  <c r="D190" i="9"/>
  <c r="D189" i="9" a="1"/>
  <c r="D189" i="9"/>
  <c r="D188" i="9" a="1"/>
  <c r="D188" i="9"/>
  <c r="D187" i="9" a="1"/>
  <c r="D187" i="9"/>
  <c r="D186" i="9" a="1"/>
  <c r="D186" i="9"/>
  <c r="D185" i="9" a="1"/>
  <c r="D185" i="9"/>
  <c r="D184" i="9" a="1"/>
  <c r="D184" i="9"/>
  <c r="D183" i="9" a="1"/>
  <c r="D183" i="9"/>
  <c r="D182" i="9" a="1"/>
  <c r="D182" i="9"/>
  <c r="D181" i="9" a="1"/>
  <c r="D181" i="9"/>
  <c r="D180" i="9" a="1"/>
  <c r="D180" i="9"/>
  <c r="D179" i="9" a="1"/>
  <c r="D179" i="9"/>
  <c r="D178" i="9" a="1"/>
  <c r="D178" i="9"/>
  <c r="D177" i="9" a="1"/>
  <c r="D177" i="9"/>
  <c r="D176" i="9" a="1"/>
  <c r="D176" i="9"/>
  <c r="D175" i="9" a="1"/>
  <c r="D175" i="9"/>
  <c r="D174" i="9" a="1"/>
  <c r="D174" i="9"/>
  <c r="D173" i="9" a="1"/>
  <c r="D173" i="9"/>
  <c r="D172" i="9" a="1"/>
  <c r="D172" i="9"/>
  <c r="D171" i="9" a="1"/>
  <c r="D171" i="9"/>
  <c r="D170" i="9" a="1"/>
  <c r="D170" i="9"/>
  <c r="D169" i="9" a="1"/>
  <c r="D169" i="9"/>
  <c r="D168" i="9" a="1"/>
  <c r="D168" i="9"/>
  <c r="D167" i="9" a="1"/>
  <c r="D167" i="9"/>
  <c r="D166" i="9" a="1"/>
  <c r="D166" i="9"/>
  <c r="D165" i="9" a="1"/>
  <c r="D165" i="9"/>
  <c r="D164" i="9" a="1"/>
  <c r="D164" i="9"/>
  <c r="D163" i="9" a="1"/>
  <c r="D163" i="9"/>
  <c r="D162" i="9" a="1"/>
  <c r="D162" i="9"/>
  <c r="D161" i="9" a="1"/>
  <c r="D161" i="9"/>
  <c r="D160" i="9" a="1"/>
  <c r="D160" i="9"/>
  <c r="D159" i="9" a="1"/>
  <c r="D159" i="9"/>
  <c r="D158" i="9" a="1"/>
  <c r="D158" i="9"/>
  <c r="D157" i="9" a="1"/>
  <c r="D157" i="9"/>
  <c r="D156" i="9" a="1"/>
  <c r="D156" i="9"/>
  <c r="D155" i="9" a="1"/>
  <c r="D155" i="9"/>
  <c r="D154" i="9" a="1"/>
  <c r="D154" i="9"/>
  <c r="D153" i="9" a="1"/>
  <c r="D153" i="9"/>
  <c r="D152" i="9" a="1"/>
  <c r="D152" i="9"/>
  <c r="D151" i="9" a="1"/>
  <c r="D151" i="9"/>
  <c r="D150" i="9" a="1"/>
  <c r="D150" i="9"/>
  <c r="D149" i="9" a="1"/>
  <c r="D149" i="9"/>
  <c r="D148" i="9" a="1"/>
  <c r="D148" i="9"/>
  <c r="D147" i="9" a="1"/>
  <c r="D147" i="9"/>
  <c r="D146" i="9" a="1"/>
  <c r="D146" i="9"/>
  <c r="D145" i="9" a="1"/>
  <c r="D145" i="9"/>
  <c r="D144" i="9" a="1"/>
  <c r="D144" i="9"/>
  <c r="D143" i="9" a="1"/>
  <c r="D143" i="9"/>
  <c r="D142" i="9" a="1"/>
  <c r="D142" i="9"/>
  <c r="D141" i="9" a="1"/>
  <c r="D141" i="9"/>
  <c r="D140" i="9" a="1"/>
  <c r="D140" i="9"/>
  <c r="D139" i="9" a="1"/>
  <c r="D139" i="9"/>
  <c r="D138" i="9" a="1"/>
  <c r="D138" i="9"/>
  <c r="D137" i="9" a="1"/>
  <c r="D137" i="9"/>
  <c r="D136" i="9" a="1"/>
  <c r="D136" i="9"/>
  <c r="D135" i="9" a="1"/>
  <c r="D135" i="9"/>
  <c r="D134" i="9" a="1"/>
  <c r="D134" i="9"/>
  <c r="D133" i="9" a="1"/>
  <c r="D133" i="9"/>
  <c r="D132" i="9" a="1"/>
  <c r="D132" i="9"/>
  <c r="D131" i="9" a="1"/>
  <c r="D131" i="9"/>
  <c r="D130" i="9" a="1"/>
  <c r="D130" i="9"/>
  <c r="D129" i="9" a="1"/>
  <c r="D129" i="9"/>
  <c r="D128" i="9" a="1"/>
  <c r="D128" i="9"/>
  <c r="D127" i="9" a="1"/>
  <c r="D127" i="9"/>
  <c r="D126" i="9" a="1"/>
  <c r="D126" i="9"/>
  <c r="D125" i="9" a="1"/>
  <c r="D125" i="9"/>
  <c r="D124" i="9" a="1"/>
  <c r="D124" i="9"/>
  <c r="D123" i="9" a="1"/>
  <c r="D123" i="9"/>
  <c r="D122" i="9" a="1"/>
  <c r="D122" i="9"/>
  <c r="D121" i="9" a="1"/>
  <c r="D121" i="9"/>
  <c r="D120" i="9" a="1"/>
  <c r="D120" i="9"/>
  <c r="D119" i="9" a="1"/>
  <c r="D119" i="9"/>
  <c r="D118" i="9" a="1"/>
  <c r="D118" i="9"/>
  <c r="D117" i="9" a="1"/>
  <c r="D117" i="9"/>
  <c r="D116" i="9" a="1"/>
  <c r="D116" i="9"/>
  <c r="D115" i="9" a="1"/>
  <c r="D115" i="9"/>
  <c r="D114" i="9" a="1"/>
  <c r="D114" i="9"/>
  <c r="D113" i="9" a="1"/>
  <c r="D113" i="9"/>
  <c r="D112" i="9" a="1"/>
  <c r="D112" i="9"/>
  <c r="D111" i="9" a="1"/>
  <c r="D111" i="9"/>
  <c r="D110" i="9" a="1"/>
  <c r="D110" i="9"/>
  <c r="B210" i="9" a="1"/>
  <c r="B210" i="9"/>
  <c r="C210" i="9" a="1"/>
  <c r="C210" i="9"/>
  <c r="B209" i="9" a="1"/>
  <c r="B209" i="9"/>
  <c r="C209" i="9" a="1"/>
  <c r="C209" i="9"/>
  <c r="B208" i="9" a="1"/>
  <c r="B208" i="9"/>
  <c r="C208" i="9" a="1"/>
  <c r="C208" i="9"/>
  <c r="B207" i="9" a="1"/>
  <c r="B207" i="9"/>
  <c r="C207" i="9" a="1"/>
  <c r="C207" i="9"/>
  <c r="B206" i="9" a="1"/>
  <c r="B206" i="9"/>
  <c r="C206" i="9" a="1"/>
  <c r="C206" i="9"/>
  <c r="B205" i="9" a="1"/>
  <c r="B205" i="9"/>
  <c r="C205" i="9" a="1"/>
  <c r="C205" i="9"/>
  <c r="B204" i="9" a="1"/>
  <c r="B204" i="9"/>
  <c r="C204" i="9" a="1"/>
  <c r="C204" i="9"/>
  <c r="B203" i="9" a="1"/>
  <c r="B203" i="9"/>
  <c r="C203" i="9" a="1"/>
  <c r="C203" i="9"/>
  <c r="B202" i="9" a="1"/>
  <c r="B202" i="9"/>
  <c r="C202" i="9" a="1"/>
  <c r="C202" i="9"/>
  <c r="B201" i="9" a="1"/>
  <c r="B201" i="9"/>
  <c r="C201" i="9" a="1"/>
  <c r="C201" i="9"/>
  <c r="B200" i="9" a="1"/>
  <c r="B200" i="9"/>
  <c r="C200" i="9" a="1"/>
  <c r="C200" i="9"/>
  <c r="B199" i="9" a="1"/>
  <c r="B199" i="9"/>
  <c r="C199" i="9" a="1"/>
  <c r="C199" i="9"/>
  <c r="B198" i="9" a="1"/>
  <c r="B198" i="9"/>
  <c r="C198" i="9" a="1"/>
  <c r="C198" i="9"/>
  <c r="B197" i="9" a="1"/>
  <c r="B197" i="9"/>
  <c r="C197" i="9" a="1"/>
  <c r="C197" i="9"/>
  <c r="B196" i="9" a="1"/>
  <c r="B196" i="9"/>
  <c r="C196" i="9" a="1"/>
  <c r="C196" i="9"/>
  <c r="B195" i="9" a="1"/>
  <c r="B195" i="9"/>
  <c r="C195" i="9" a="1"/>
  <c r="C195" i="9"/>
  <c r="B194" i="9" a="1"/>
  <c r="B194" i="9"/>
  <c r="C194" i="9" a="1"/>
  <c r="C194" i="9"/>
  <c r="B193" i="9" a="1"/>
  <c r="B193" i="9"/>
  <c r="C193" i="9" a="1"/>
  <c r="C193" i="9"/>
  <c r="B192" i="9" a="1"/>
  <c r="B192" i="9"/>
  <c r="C192" i="9" a="1"/>
  <c r="C192" i="9"/>
  <c r="B191" i="9" a="1"/>
  <c r="B191" i="9"/>
  <c r="C191" i="9" a="1"/>
  <c r="C191" i="9"/>
  <c r="B190" i="9" a="1"/>
  <c r="B190" i="9"/>
  <c r="C190" i="9" a="1"/>
  <c r="C190" i="9"/>
  <c r="B189" i="9" a="1"/>
  <c r="B189" i="9"/>
  <c r="C189" i="9" a="1"/>
  <c r="C189" i="9"/>
  <c r="B188" i="9" a="1"/>
  <c r="B188" i="9"/>
  <c r="C188" i="9" a="1"/>
  <c r="C188" i="9"/>
  <c r="B187" i="9" a="1"/>
  <c r="B187" i="9"/>
  <c r="C187" i="9" a="1"/>
  <c r="C187" i="9"/>
  <c r="B186" i="9" a="1"/>
  <c r="B186" i="9"/>
  <c r="C186" i="9" a="1"/>
  <c r="C186" i="9"/>
  <c r="B185" i="9" a="1"/>
  <c r="B185" i="9"/>
  <c r="C185" i="9" a="1"/>
  <c r="C185" i="9"/>
  <c r="B184" i="9" a="1"/>
  <c r="B184" i="9"/>
  <c r="C184" i="9" a="1"/>
  <c r="C184" i="9"/>
  <c r="B183" i="9" a="1"/>
  <c r="B183" i="9"/>
  <c r="C183" i="9" a="1"/>
  <c r="C183" i="9"/>
  <c r="B182" i="9" a="1"/>
  <c r="B182" i="9"/>
  <c r="C182" i="9" a="1"/>
  <c r="C182" i="9"/>
  <c r="B181" i="9" a="1"/>
  <c r="B181" i="9"/>
  <c r="C181" i="9" a="1"/>
  <c r="C181" i="9"/>
  <c r="B180" i="9" a="1"/>
  <c r="B180" i="9"/>
  <c r="C180" i="9" a="1"/>
  <c r="C180" i="9"/>
  <c r="B179" i="9" a="1"/>
  <c r="B179" i="9"/>
  <c r="C179" i="9" a="1"/>
  <c r="C179" i="9"/>
  <c r="B178" i="9" a="1"/>
  <c r="B178" i="9"/>
  <c r="C178" i="9" a="1"/>
  <c r="C178" i="9"/>
  <c r="B177" i="9" a="1"/>
  <c r="B177" i="9"/>
  <c r="C177" i="9" a="1"/>
  <c r="C177" i="9"/>
  <c r="B176" i="9" a="1"/>
  <c r="B176" i="9"/>
  <c r="C176" i="9" a="1"/>
  <c r="C176" i="9"/>
  <c r="B175" i="9" a="1"/>
  <c r="B175" i="9"/>
  <c r="C175" i="9" a="1"/>
  <c r="C175" i="9"/>
  <c r="B174" i="9" a="1"/>
  <c r="B174" i="9"/>
  <c r="C174" i="9" a="1"/>
  <c r="C174" i="9"/>
  <c r="B173" i="9" a="1"/>
  <c r="B173" i="9"/>
  <c r="C173" i="9" a="1"/>
  <c r="C173" i="9"/>
  <c r="B172" i="9" a="1"/>
  <c r="B172" i="9"/>
  <c r="C172" i="9" a="1"/>
  <c r="C172" i="9"/>
  <c r="B171" i="9" a="1"/>
  <c r="B171" i="9"/>
  <c r="C171" i="9" a="1"/>
  <c r="C171" i="9"/>
  <c r="B170" i="9" a="1"/>
  <c r="B170" i="9"/>
  <c r="C170" i="9" a="1"/>
  <c r="C170" i="9"/>
  <c r="B169" i="9" a="1"/>
  <c r="B169" i="9"/>
  <c r="C169" i="9" a="1"/>
  <c r="C169" i="9"/>
  <c r="B168" i="9" a="1"/>
  <c r="B168" i="9"/>
  <c r="C168" i="9" a="1"/>
  <c r="C168" i="9"/>
  <c r="B167" i="9" a="1"/>
  <c r="B167" i="9"/>
  <c r="C167" i="9" a="1"/>
  <c r="C167" i="9"/>
  <c r="B166" i="9" a="1"/>
  <c r="B166" i="9"/>
  <c r="C166" i="9" a="1"/>
  <c r="C166" i="9"/>
  <c r="B165" i="9" a="1"/>
  <c r="B165" i="9"/>
  <c r="C165" i="9" a="1"/>
  <c r="C165" i="9"/>
  <c r="B164" i="9" a="1"/>
  <c r="B164" i="9"/>
  <c r="C164" i="9" a="1"/>
  <c r="C164" i="9"/>
  <c r="B163" i="9" a="1"/>
  <c r="B163" i="9"/>
  <c r="C163" i="9" a="1"/>
  <c r="C163" i="9"/>
  <c r="B162" i="9" a="1"/>
  <c r="B162" i="9"/>
  <c r="C162" i="9" a="1"/>
  <c r="C162" i="9"/>
  <c r="B161" i="9" a="1"/>
  <c r="B161" i="9"/>
  <c r="C161" i="9" a="1"/>
  <c r="C161" i="9"/>
  <c r="B160" i="9" a="1"/>
  <c r="B160" i="9"/>
  <c r="C160" i="9" a="1"/>
  <c r="C160" i="9"/>
  <c r="B159" i="9" a="1"/>
  <c r="B159" i="9"/>
  <c r="C159" i="9" a="1"/>
  <c r="C159" i="9"/>
  <c r="B158" i="9" a="1"/>
  <c r="B158" i="9"/>
  <c r="C158" i="9" a="1"/>
  <c r="C158" i="9"/>
  <c r="B157" i="9" a="1"/>
  <c r="B157" i="9"/>
  <c r="C157" i="9" a="1"/>
  <c r="C157" i="9"/>
  <c r="B156" i="9" a="1"/>
  <c r="B156" i="9"/>
  <c r="C156" i="9" a="1"/>
  <c r="C156" i="9"/>
  <c r="B155" i="9" a="1"/>
  <c r="B155" i="9"/>
  <c r="C155" i="9" a="1"/>
  <c r="C155" i="9"/>
  <c r="B154" i="9" a="1"/>
  <c r="B154" i="9"/>
  <c r="C154" i="9" a="1"/>
  <c r="C154" i="9"/>
  <c r="B153" i="9" a="1"/>
  <c r="B153" i="9"/>
  <c r="C153" i="9" a="1"/>
  <c r="C153" i="9"/>
  <c r="A211" i="9" a="1"/>
  <c r="A211" i="9"/>
  <c r="E153" i="9" a="1"/>
  <c r="E153" i="9"/>
  <c r="E154" i="9" a="1"/>
  <c r="E154" i="9"/>
  <c r="E155" i="9" a="1"/>
  <c r="E155" i="9"/>
  <c r="E156" i="9" a="1"/>
  <c r="E156" i="9"/>
  <c r="E157" i="9" a="1"/>
  <c r="E157" i="9"/>
  <c r="E158" i="9" a="1"/>
  <c r="E158" i="9"/>
  <c r="E159" i="9" a="1"/>
  <c r="E159" i="9"/>
  <c r="E160" i="9" a="1"/>
  <c r="E160" i="9"/>
  <c r="E161" i="9" a="1"/>
  <c r="E161" i="9"/>
  <c r="E162" i="9" a="1"/>
  <c r="E162" i="9"/>
  <c r="E163" i="9" a="1"/>
  <c r="E163" i="9"/>
  <c r="E164" i="9" a="1"/>
  <c r="E164" i="9"/>
  <c r="E165" i="9" a="1"/>
  <c r="E165" i="9"/>
  <c r="E166" i="9" a="1"/>
  <c r="E166" i="9"/>
  <c r="E167" i="9" a="1"/>
  <c r="E167" i="9"/>
  <c r="E168" i="9" a="1"/>
  <c r="E168" i="9"/>
  <c r="E169" i="9" a="1"/>
  <c r="E169" i="9"/>
  <c r="E170" i="9" a="1"/>
  <c r="E170" i="9"/>
  <c r="E171" i="9" a="1"/>
  <c r="E171" i="9"/>
  <c r="E172" i="9" a="1"/>
  <c r="E172" i="9"/>
  <c r="E173" i="9" a="1"/>
  <c r="E173" i="9"/>
  <c r="E174" i="9" a="1"/>
  <c r="E174" i="9"/>
  <c r="E175" i="9" a="1"/>
  <c r="E175" i="9"/>
  <c r="E176" i="9" a="1"/>
  <c r="E176" i="9"/>
  <c r="E177" i="9" a="1"/>
  <c r="E177" i="9"/>
  <c r="E178" i="9" a="1"/>
  <c r="E178" i="9"/>
  <c r="E179" i="9" a="1"/>
  <c r="E179" i="9"/>
  <c r="E180" i="9" a="1"/>
  <c r="E180" i="9"/>
  <c r="E181" i="9" a="1"/>
  <c r="E181" i="9"/>
  <c r="E182" i="9" a="1"/>
  <c r="E182" i="9"/>
  <c r="E183" i="9" a="1"/>
  <c r="E183" i="9"/>
  <c r="E184" i="9" a="1"/>
  <c r="E184" i="9"/>
  <c r="E185" i="9" a="1"/>
  <c r="E185" i="9"/>
  <c r="E186" i="9" a="1"/>
  <c r="E186" i="9"/>
  <c r="E187" i="9" a="1"/>
  <c r="E187" i="9"/>
  <c r="E188" i="9" a="1"/>
  <c r="E188" i="9"/>
  <c r="E189" i="9" a="1"/>
  <c r="E189" i="9"/>
  <c r="E190" i="9" a="1"/>
  <c r="E190" i="9"/>
  <c r="E191" i="9" a="1"/>
  <c r="E191" i="9"/>
  <c r="E192" i="9" a="1"/>
  <c r="E192" i="9"/>
  <c r="E193" i="9" a="1"/>
  <c r="E193" i="9"/>
  <c r="E194" i="9" a="1"/>
  <c r="E194" i="9"/>
  <c r="E195" i="9" a="1"/>
  <c r="E195" i="9"/>
  <c r="E196" i="9" a="1"/>
  <c r="E196" i="9"/>
  <c r="E197" i="9" a="1"/>
  <c r="E197" i="9"/>
  <c r="E198" i="9" a="1"/>
  <c r="E198" i="9"/>
  <c r="E199" i="9" a="1"/>
  <c r="E199" i="9"/>
  <c r="E200" i="9" a="1"/>
  <c r="E200" i="9"/>
  <c r="E201" i="9" a="1"/>
  <c r="E201" i="9"/>
  <c r="E202" i="9" a="1"/>
  <c r="E202" i="9"/>
  <c r="E203" i="9" a="1"/>
  <c r="E203" i="9"/>
  <c r="E204" i="9" a="1"/>
  <c r="E204" i="9"/>
  <c r="E205" i="9" a="1"/>
  <c r="E205" i="9"/>
  <c r="E206" i="9" a="1"/>
  <c r="E206" i="9"/>
  <c r="E207" i="9" a="1"/>
  <c r="E207" i="9"/>
  <c r="E208" i="9" a="1"/>
  <c r="E208" i="9"/>
  <c r="E209" i="9" a="1"/>
  <c r="E209" i="9"/>
  <c r="E210" i="9" a="1"/>
  <c r="E210" i="9"/>
  <c r="A212" i="9" a="1"/>
  <c r="A212" i="9"/>
  <c r="A213" i="9" a="1"/>
  <c r="A213" i="9"/>
  <c r="A214" i="9" a="1"/>
  <c r="A214" i="9"/>
  <c r="A215" i="9" a="1"/>
  <c r="A215" i="9"/>
  <c r="A216" i="9" a="1"/>
  <c r="A216" i="9"/>
  <c r="A217" i="9" a="1"/>
  <c r="A217" i="9"/>
  <c r="A218" i="9" a="1"/>
  <c r="A218" i="9"/>
  <c r="A219" i="9" a="1"/>
  <c r="A219" i="9"/>
  <c r="A220" i="9" a="1"/>
  <c r="A220" i="9"/>
  <c r="A221" i="9" a="1"/>
  <c r="A221" i="9"/>
  <c r="A222" i="9" a="1"/>
  <c r="A222" i="9"/>
  <c r="A223" i="9" a="1"/>
  <c r="A223" i="9"/>
  <c r="A224" i="9" a="1"/>
  <c r="A224" i="9"/>
  <c r="A225" i="9" a="1"/>
  <c r="A225" i="9"/>
  <c r="A226" i="9" a="1"/>
  <c r="A226" i="9"/>
  <c r="A227" i="9" a="1"/>
  <c r="A227" i="9"/>
  <c r="A228" i="9" a="1"/>
  <c r="A228" i="9"/>
  <c r="A229" i="9" a="1"/>
  <c r="A229" i="9"/>
  <c r="A230" i="9" a="1"/>
  <c r="A230" i="9"/>
  <c r="A231" i="9" a="1"/>
  <c r="A231" i="9"/>
  <c r="A232" i="9" a="1"/>
  <c r="A232" i="9"/>
  <c r="A233" i="9" a="1"/>
  <c r="A233" i="9"/>
  <c r="A234" i="9" a="1"/>
  <c r="A234" i="9"/>
  <c r="A235" i="9" a="1"/>
  <c r="A235" i="9"/>
  <c r="A236" i="9" a="1"/>
  <c r="A236" i="9"/>
  <c r="A237" i="9" a="1"/>
  <c r="A237" i="9"/>
  <c r="A238" i="9" a="1"/>
  <c r="A238" i="9"/>
  <c r="A239" i="9" a="1"/>
  <c r="A239" i="9"/>
  <c r="A240" i="9" a="1"/>
  <c r="A240" i="9"/>
  <c r="A241" i="9" a="1"/>
  <c r="A241" i="9"/>
  <c r="A242" i="9" a="1"/>
  <c r="A242" i="9"/>
  <c r="A243" i="9" a="1"/>
  <c r="A243" i="9"/>
  <c r="A244" i="9" a="1"/>
  <c r="A244" i="9"/>
  <c r="A245" i="9" a="1"/>
  <c r="A245" i="9"/>
  <c r="A246" i="9" a="1"/>
  <c r="A246" i="9"/>
  <c r="A247" i="9" a="1"/>
  <c r="A247" i="9"/>
  <c r="A248" i="9" a="1"/>
  <c r="A248" i="9"/>
  <c r="A249" i="9" a="1"/>
  <c r="A249" i="9"/>
  <c r="A250" i="9" a="1"/>
  <c r="A250" i="9"/>
  <c r="A251" i="9" a="1"/>
  <c r="A251" i="9"/>
  <c r="A252" i="9" a="1"/>
  <c r="A252" i="9"/>
  <c r="A253" i="9" a="1"/>
  <c r="A253" i="9"/>
  <c r="A254" i="9" a="1"/>
  <c r="A254" i="9"/>
  <c r="A255" i="9" a="1"/>
  <c r="A255" i="9"/>
  <c r="A256" i="9" a="1"/>
  <c r="A256" i="9"/>
  <c r="A257" i="9" a="1"/>
  <c r="A257" i="9"/>
  <c r="A258" i="9" a="1"/>
  <c r="A258" i="9"/>
  <c r="A259" i="9" a="1"/>
  <c r="A259" i="9"/>
  <c r="A260" i="9" a="1"/>
  <c r="A260" i="9"/>
  <c r="A261" i="9" a="1"/>
  <c r="A261" i="9"/>
  <c r="A262" i="9" a="1"/>
  <c r="A262" i="9"/>
  <c r="A263" i="9" a="1"/>
  <c r="A263" i="9"/>
  <c r="A264" i="9" a="1"/>
  <c r="A264" i="9"/>
  <c r="A265" i="9" a="1"/>
  <c r="A265" i="9"/>
  <c r="A266" i="9" a="1"/>
  <c r="A266" i="9"/>
  <c r="A267" i="9" a="1"/>
  <c r="A267" i="9"/>
  <c r="A268" i="9" a="1"/>
  <c r="A268" i="9"/>
  <c r="A269" i="9" a="1"/>
  <c r="A269" i="9"/>
  <c r="A270" i="9" a="1"/>
  <c r="A270" i="9"/>
  <c r="A271" i="9" a="1"/>
  <c r="A271" i="9"/>
  <c r="A272" i="9" a="1"/>
  <c r="A272" i="9"/>
  <c r="A273" i="9" a="1"/>
  <c r="A273" i="9"/>
  <c r="A274" i="9" a="1"/>
  <c r="A274" i="9"/>
  <c r="A275" i="9" a="1"/>
  <c r="A275" i="9"/>
  <c r="A276" i="9" a="1"/>
  <c r="A276" i="9"/>
  <c r="A277" i="9" a="1"/>
  <c r="A277" i="9"/>
  <c r="A278" i="9" a="1"/>
  <c r="A278" i="9"/>
  <c r="A279" i="9" a="1"/>
  <c r="A279" i="9"/>
  <c r="A280" i="9" a="1"/>
  <c r="A280" i="9"/>
  <c r="A281" i="9" a="1"/>
  <c r="A281" i="9"/>
  <c r="A282" i="9" a="1"/>
  <c r="A282" i="9"/>
  <c r="A283" i="9" a="1"/>
  <c r="A283" i="9"/>
  <c r="A284" i="9" a="1"/>
  <c r="A284" i="9"/>
  <c r="A285" i="9" a="1"/>
  <c r="A285" i="9"/>
  <c r="A286" i="9" a="1"/>
  <c r="A286" i="9"/>
  <c r="A287" i="9" a="1"/>
  <c r="A287" i="9"/>
  <c r="A288" i="9" a="1"/>
  <c r="A288" i="9"/>
  <c r="A289" i="9" a="1"/>
  <c r="A289" i="9"/>
  <c r="A290" i="9" a="1"/>
  <c r="A290" i="9"/>
  <c r="A291" i="9" a="1"/>
  <c r="A291" i="9"/>
  <c r="A292" i="9" a="1"/>
  <c r="A292" i="9"/>
  <c r="A293" i="9" a="1"/>
  <c r="A293" i="9"/>
  <c r="A294" i="9" a="1"/>
  <c r="A294" i="9"/>
  <c r="A295" i="9" a="1"/>
  <c r="A295" i="9"/>
  <c r="A296" i="9" a="1"/>
  <c r="A296" i="9"/>
  <c r="A297" i="9" a="1"/>
  <c r="A297" i="9"/>
  <c r="A298" i="9" a="1"/>
  <c r="A298" i="9"/>
  <c r="A299" i="9" a="1"/>
  <c r="A299" i="9"/>
  <c r="A300" i="9" a="1"/>
  <c r="A300" i="9"/>
  <c r="A301" i="9" a="1"/>
  <c r="A301" i="9"/>
  <c r="A302" i="9" a="1"/>
  <c r="A302" i="9"/>
  <c r="A303" i="9" a="1"/>
  <c r="A303" i="9"/>
  <c r="A304" i="9" a="1"/>
  <c r="A304" i="9"/>
  <c r="A305" i="9" a="1"/>
  <c r="A305" i="9"/>
  <c r="A306" i="9" a="1"/>
  <c r="A306" i="9"/>
  <c r="A307" i="9" a="1"/>
  <c r="A307" i="9"/>
  <c r="A308" i="9" a="1"/>
  <c r="A308" i="9"/>
  <c r="B308" i="9" a="1"/>
  <c r="B308" i="9"/>
  <c r="C308" i="9" a="1"/>
  <c r="C308" i="9"/>
  <c r="A309" i="9" a="1"/>
  <c r="A309" i="9"/>
  <c r="B309" i="9" a="1"/>
  <c r="B309" i="9"/>
  <c r="C309" i="9" a="1"/>
  <c r="C309" i="9"/>
  <c r="A310" i="9" a="1"/>
  <c r="A310" i="9"/>
  <c r="B310" i="9" a="1"/>
  <c r="B310" i="9"/>
  <c r="C310" i="9" a="1"/>
  <c r="C310" i="9"/>
  <c r="A311" i="9" a="1"/>
  <c r="A311" i="9"/>
  <c r="B311" i="9" a="1"/>
  <c r="B311" i="9"/>
  <c r="C311" i="9" a="1"/>
  <c r="C311" i="9"/>
  <c r="A312" i="9" a="1"/>
  <c r="A312" i="9"/>
  <c r="B312" i="9" a="1"/>
  <c r="B312" i="9"/>
  <c r="C312" i="9" a="1"/>
  <c r="C312" i="9"/>
  <c r="A313" i="9" a="1"/>
  <c r="A313" i="9"/>
  <c r="B313" i="9" a="1"/>
  <c r="B313" i="9"/>
  <c r="C313" i="9" a="1"/>
  <c r="C313" i="9"/>
  <c r="A314" i="9" a="1"/>
  <c r="A314" i="9"/>
  <c r="B314" i="9" a="1"/>
  <c r="B314" i="9"/>
  <c r="C314" i="9" a="1"/>
  <c r="C314" i="9"/>
  <c r="A315" i="9" a="1"/>
  <c r="A315" i="9"/>
  <c r="B315" i="9" a="1"/>
  <c r="B315" i="9"/>
  <c r="C315" i="9" a="1"/>
  <c r="C315" i="9"/>
  <c r="A316" i="9" a="1"/>
  <c r="A316" i="9"/>
  <c r="B316" i="9" a="1"/>
  <c r="B316" i="9"/>
  <c r="C316" i="9" a="1"/>
  <c r="C316" i="9"/>
  <c r="A317" i="9" a="1"/>
  <c r="A317" i="9"/>
  <c r="B317" i="9" a="1"/>
  <c r="B317" i="9"/>
  <c r="C317" i="9" a="1"/>
  <c r="C317" i="9"/>
  <c r="A318" i="9" a="1"/>
  <c r="A318" i="9"/>
  <c r="B318" i="9" a="1"/>
  <c r="B318" i="9"/>
  <c r="C318" i="9" a="1"/>
  <c r="C318" i="9"/>
  <c r="A319" i="9" a="1"/>
  <c r="A319" i="9"/>
  <c r="B319" i="9" a="1"/>
  <c r="B319" i="9"/>
  <c r="C319" i="9" a="1"/>
  <c r="C319" i="9"/>
  <c r="A320" i="9" a="1"/>
  <c r="A320" i="9"/>
  <c r="B320" i="9" a="1"/>
  <c r="B320" i="9"/>
  <c r="C320" i="9" a="1"/>
  <c r="C320" i="9"/>
  <c r="A321" i="9" a="1"/>
  <c r="A321" i="9"/>
  <c r="B321" i="9" a="1"/>
  <c r="B321" i="9"/>
  <c r="C321" i="9" a="1"/>
  <c r="C321" i="9"/>
  <c r="A322" i="9" a="1"/>
  <c r="A322" i="9"/>
  <c r="B322" i="9" a="1"/>
  <c r="B322" i="9"/>
  <c r="C322" i="9" a="1"/>
  <c r="C322" i="9"/>
  <c r="A323" i="9" a="1"/>
  <c r="A323" i="9"/>
  <c r="B323" i="9" a="1"/>
  <c r="B323" i="9"/>
  <c r="C323" i="9" a="1"/>
  <c r="C323" i="9"/>
  <c r="A324" i="9" a="1"/>
  <c r="A324" i="9"/>
  <c r="B324" i="9" a="1"/>
  <c r="B324" i="9"/>
  <c r="C324" i="9" a="1"/>
  <c r="C324" i="9"/>
  <c r="A325" i="9" a="1"/>
  <c r="A325" i="9"/>
  <c r="B325" i="9" a="1"/>
  <c r="B325" i="9"/>
  <c r="C325" i="9" a="1"/>
  <c r="C325" i="9"/>
  <c r="A326" i="9" a="1"/>
  <c r="A326" i="9"/>
  <c r="B326" i="9" a="1"/>
  <c r="B326" i="9"/>
  <c r="C326" i="9" a="1"/>
  <c r="C326" i="9"/>
  <c r="A327" i="9" a="1"/>
  <c r="A327" i="9"/>
  <c r="B327" i="9" a="1"/>
  <c r="B327" i="9"/>
  <c r="C327" i="9" a="1"/>
  <c r="C327" i="9"/>
  <c r="A328" i="9" a="1"/>
  <c r="A328" i="9"/>
  <c r="B328" i="9" a="1"/>
  <c r="B328" i="9"/>
  <c r="C328" i="9" a="1"/>
  <c r="C328" i="9"/>
  <c r="A329" i="9" a="1"/>
  <c r="A329" i="9"/>
  <c r="B329" i="9" a="1"/>
  <c r="B329" i="9"/>
  <c r="C329" i="9" a="1"/>
  <c r="C329" i="9"/>
  <c r="A330" i="9" a="1"/>
  <c r="A330" i="9"/>
  <c r="B330" i="9" a="1"/>
  <c r="B330" i="9"/>
  <c r="C330" i="9" a="1"/>
  <c r="C330" i="9"/>
  <c r="A331" i="9" a="1"/>
  <c r="A331" i="9"/>
  <c r="B331" i="9" a="1"/>
  <c r="B331" i="9"/>
  <c r="C331" i="9" a="1"/>
  <c r="C331" i="9"/>
  <c r="A332" i="9" a="1"/>
  <c r="A332" i="9"/>
  <c r="B332" i="9" a="1"/>
  <c r="B332" i="9"/>
  <c r="C332" i="9" a="1"/>
  <c r="C332" i="9"/>
  <c r="A333" i="9" a="1"/>
  <c r="A333" i="9"/>
  <c r="B333" i="9" a="1"/>
  <c r="B333" i="9"/>
  <c r="C333" i="9" a="1"/>
  <c r="C333" i="9"/>
  <c r="A334" i="9" a="1"/>
  <c r="A334" i="9"/>
  <c r="B334" i="9" a="1"/>
  <c r="B334" i="9"/>
  <c r="C334" i="9" a="1"/>
  <c r="C334" i="9"/>
  <c r="A335" i="9" a="1"/>
  <c r="A335" i="9"/>
  <c r="B335" i="9" a="1"/>
  <c r="B335" i="9"/>
  <c r="C335" i="9" a="1"/>
  <c r="C335" i="9"/>
  <c r="A336" i="9" a="1"/>
  <c r="A336" i="9"/>
  <c r="B336" i="9" a="1"/>
  <c r="B336" i="9"/>
  <c r="C336" i="9" a="1"/>
  <c r="C336" i="9"/>
  <c r="A337" i="9" a="1"/>
  <c r="A337" i="9"/>
  <c r="B337" i="9" a="1"/>
  <c r="B337" i="9"/>
  <c r="C337" i="9" a="1"/>
  <c r="C337" i="9"/>
  <c r="A338" i="9" a="1"/>
  <c r="A338" i="9"/>
  <c r="B338" i="9" a="1"/>
  <c r="B338" i="9"/>
  <c r="C338" i="9" a="1"/>
  <c r="C338" i="9"/>
  <c r="A339" i="9" a="1"/>
  <c r="A339" i="9"/>
  <c r="B339" i="9" a="1"/>
  <c r="B339" i="9"/>
  <c r="C339" i="9" a="1"/>
  <c r="C339" i="9"/>
  <c r="A340" i="9" a="1"/>
  <c r="A340" i="9"/>
  <c r="B340" i="9" a="1"/>
  <c r="B340" i="9"/>
  <c r="C340" i="9" a="1"/>
  <c r="C340" i="9"/>
  <c r="A341" i="9" a="1"/>
  <c r="A341" i="9"/>
  <c r="B341" i="9" a="1"/>
  <c r="B341" i="9"/>
  <c r="C341" i="9" a="1"/>
  <c r="C341" i="9"/>
  <c r="A342" i="9" a="1"/>
  <c r="A342" i="9"/>
  <c r="B342" i="9" a="1"/>
  <c r="B342" i="9"/>
  <c r="C342" i="9" a="1"/>
  <c r="C342" i="9"/>
  <c r="A343" i="9" a="1"/>
  <c r="A343" i="9"/>
  <c r="B343" i="9" a="1"/>
  <c r="B343" i="9"/>
  <c r="C343" i="9" a="1"/>
  <c r="C343" i="9"/>
  <c r="A344" i="9" a="1"/>
  <c r="A344" i="9"/>
  <c r="B344" i="9" a="1"/>
  <c r="B344" i="9"/>
  <c r="C344" i="9" a="1"/>
  <c r="C344" i="9"/>
  <c r="A345" i="9" a="1"/>
  <c r="A345" i="9"/>
  <c r="B345" i="9" a="1"/>
  <c r="B345" i="9"/>
  <c r="C345" i="9" a="1"/>
  <c r="C345" i="9"/>
  <c r="A346" i="9" a="1"/>
  <c r="A346" i="9"/>
  <c r="B346" i="9" a="1"/>
  <c r="B346" i="9"/>
  <c r="C346" i="9" a="1"/>
  <c r="C346" i="9"/>
  <c r="A347" i="9" a="1"/>
  <c r="A347" i="9"/>
  <c r="B347" i="9" a="1"/>
  <c r="B347" i="9"/>
  <c r="C347" i="9" a="1"/>
  <c r="C347" i="9"/>
  <c r="A348" i="9" a="1"/>
  <c r="A348" i="9"/>
  <c r="B348" i="9" a="1"/>
  <c r="B348" i="9"/>
  <c r="C348" i="9" a="1"/>
  <c r="C348" i="9"/>
  <c r="A349" i="9" a="1"/>
  <c r="A349" i="9"/>
  <c r="B349" i="9" a="1"/>
  <c r="B349" i="9"/>
  <c r="C349" i="9" a="1"/>
  <c r="C349" i="9"/>
  <c r="A350" i="9" a="1"/>
  <c r="A350" i="9"/>
  <c r="B350" i="9" a="1"/>
  <c r="B350" i="9"/>
  <c r="C350" i="9" a="1"/>
  <c r="C350" i="9"/>
  <c r="A351" i="9" a="1"/>
  <c r="A351" i="9"/>
  <c r="B351" i="9" a="1"/>
  <c r="B351" i="9"/>
  <c r="C351" i="9" a="1"/>
  <c r="C351" i="9"/>
  <c r="A352" i="9" a="1"/>
  <c r="A352" i="9"/>
  <c r="B352" i="9" a="1"/>
  <c r="B352" i="9"/>
  <c r="C352" i="9" a="1"/>
  <c r="C352" i="9"/>
  <c r="A353" i="9" a="1"/>
  <c r="A353" i="9"/>
  <c r="B353" i="9" a="1"/>
  <c r="B353" i="9"/>
  <c r="C353" i="9" a="1"/>
  <c r="C353" i="9"/>
  <c r="A354" i="9" a="1"/>
  <c r="A354" i="9"/>
  <c r="B354" i="9" a="1"/>
  <c r="B354" i="9"/>
  <c r="C354" i="9" a="1"/>
  <c r="C354" i="9"/>
  <c r="A355" i="9" a="1"/>
  <c r="A355" i="9"/>
  <c r="B355" i="9" a="1"/>
  <c r="B355" i="9"/>
  <c r="C355" i="9" a="1"/>
  <c r="C355" i="9"/>
  <c r="A356" i="9" a="1"/>
  <c r="A356" i="9"/>
  <c r="B356" i="9" a="1"/>
  <c r="B356" i="9"/>
  <c r="C356" i="9" a="1"/>
  <c r="C356" i="9"/>
  <c r="A357" i="9" a="1"/>
  <c r="A357" i="9"/>
  <c r="B357" i="9" a="1"/>
  <c r="B357" i="9"/>
  <c r="C357" i="9" a="1"/>
  <c r="C357" i="9"/>
  <c r="A358" i="9" a="1"/>
  <c r="A358" i="9"/>
  <c r="B358" i="9" a="1"/>
  <c r="B358" i="9"/>
  <c r="C358" i="9" a="1"/>
  <c r="C358" i="9"/>
  <c r="A359" i="9" a="1"/>
  <c r="A359" i="9"/>
  <c r="B359" i="9" a="1"/>
  <c r="B359" i="9"/>
  <c r="C359" i="9" a="1"/>
  <c r="C359" i="9"/>
  <c r="A360" i="9" a="1"/>
  <c r="A360" i="9"/>
  <c r="B360" i="9" a="1"/>
  <c r="B360" i="9"/>
  <c r="C360" i="9" a="1"/>
  <c r="C360" i="9"/>
  <c r="A361" i="9" a="1"/>
  <c r="A361" i="9"/>
  <c r="B361" i="9" a="1"/>
  <c r="B361" i="9"/>
  <c r="C361" i="9" a="1"/>
  <c r="C361" i="9"/>
  <c r="A362" i="9" a="1"/>
  <c r="A362" i="9"/>
  <c r="B362" i="9" a="1"/>
  <c r="B362" i="9"/>
  <c r="C362" i="9" a="1"/>
  <c r="C362" i="9"/>
  <c r="A363" i="9" a="1"/>
  <c r="A363" i="9"/>
  <c r="B363" i="9" a="1"/>
  <c r="B363" i="9"/>
  <c r="C363" i="9" a="1"/>
  <c r="C363" i="9"/>
  <c r="A364" i="9" a="1"/>
  <c r="A364" i="9"/>
  <c r="B364" i="9" a="1"/>
  <c r="B364" i="9"/>
  <c r="C364" i="9" a="1"/>
  <c r="C364" i="9"/>
  <c r="A365" i="9" a="1"/>
  <c r="A365" i="9"/>
  <c r="B365" i="9" a="1"/>
  <c r="B365" i="9"/>
  <c r="C365" i="9" a="1"/>
  <c r="C365" i="9"/>
  <c r="A366" i="9" a="1"/>
  <c r="A366" i="9"/>
  <c r="B366" i="9" a="1"/>
  <c r="B366" i="9"/>
  <c r="C366" i="9" a="1"/>
  <c r="C366" i="9"/>
  <c r="A367" i="9" a="1"/>
  <c r="A367" i="9"/>
  <c r="B367" i="9" a="1"/>
  <c r="B367" i="9"/>
  <c r="C367" i="9" a="1"/>
  <c r="C367" i="9"/>
  <c r="A368" i="9" a="1"/>
  <c r="A368" i="9"/>
  <c r="B368" i="9" a="1"/>
  <c r="B368" i="9"/>
  <c r="C368" i="9" a="1"/>
  <c r="C368" i="9"/>
  <c r="A369" i="9" a="1"/>
  <c r="A369" i="9"/>
  <c r="B369" i="9" a="1"/>
  <c r="B369" i="9"/>
  <c r="C369" i="9" a="1"/>
  <c r="C369" i="9"/>
  <c r="A370" i="9" a="1"/>
  <c r="A370" i="9"/>
  <c r="B370" i="9" a="1"/>
  <c r="B370" i="9"/>
  <c r="C370" i="9" a="1"/>
  <c r="C370" i="9"/>
  <c r="A371" i="9" a="1"/>
  <c r="A371" i="9"/>
  <c r="B371" i="9" a="1"/>
  <c r="B371" i="9"/>
  <c r="C371" i="9" a="1"/>
  <c r="C371" i="9"/>
  <c r="A372" i="9" a="1"/>
  <c r="A372" i="9"/>
  <c r="B372" i="9" a="1"/>
  <c r="B372" i="9"/>
  <c r="C372" i="9" a="1"/>
  <c r="C372" i="9"/>
  <c r="A373" i="9" a="1"/>
  <c r="A373" i="9"/>
  <c r="B373" i="9" a="1"/>
  <c r="B373" i="9"/>
  <c r="C373" i="9" a="1"/>
  <c r="C373" i="9"/>
  <c r="A374" i="9" a="1"/>
  <c r="A374" i="9"/>
  <c r="B374" i="9" a="1"/>
  <c r="B374" i="9"/>
  <c r="C374" i="9" a="1"/>
  <c r="C374" i="9"/>
  <c r="A375" i="9" a="1"/>
  <c r="A375" i="9"/>
  <c r="B375" i="9" a="1"/>
  <c r="B375" i="9"/>
  <c r="C375" i="9" a="1"/>
  <c r="C375" i="9"/>
  <c r="A376" i="9" a="1"/>
  <c r="A376" i="9"/>
  <c r="B376" i="9" a="1"/>
  <c r="B376" i="9"/>
  <c r="C376" i="9" a="1"/>
  <c r="C376" i="9"/>
  <c r="A377" i="9" a="1"/>
  <c r="A377" i="9"/>
  <c r="B377" i="9" a="1"/>
  <c r="B377" i="9"/>
  <c r="C377" i="9" a="1"/>
  <c r="C377" i="9"/>
  <c r="A378" i="9" a="1"/>
  <c r="A378" i="9"/>
  <c r="B378" i="9" a="1"/>
  <c r="B378" i="9"/>
  <c r="C378" i="9" a="1"/>
  <c r="C378" i="9"/>
  <c r="A379" i="9" a="1"/>
  <c r="A379" i="9"/>
  <c r="B379" i="9" a="1"/>
  <c r="B379" i="9"/>
  <c r="C379" i="9" a="1"/>
  <c r="C379" i="9"/>
  <c r="A380" i="9" a="1"/>
  <c r="A380" i="9"/>
  <c r="B380" i="9" a="1"/>
  <c r="B380" i="9"/>
  <c r="C380" i="9" a="1"/>
  <c r="C380" i="9"/>
  <c r="A381" i="9" a="1"/>
  <c r="A381" i="9"/>
  <c r="B381" i="9" a="1"/>
  <c r="B381" i="9"/>
  <c r="C381" i="9" a="1"/>
  <c r="C381" i="9"/>
  <c r="A382" i="9" a="1"/>
  <c r="A382" i="9"/>
  <c r="B382" i="9" a="1"/>
  <c r="B382" i="9"/>
  <c r="C382" i="9" a="1"/>
  <c r="C382" i="9"/>
  <c r="A383" i="9" a="1"/>
  <c r="A383" i="9"/>
  <c r="B383" i="9" a="1"/>
  <c r="B383" i="9"/>
  <c r="C383" i="9" a="1"/>
  <c r="C383" i="9"/>
  <c r="A384" i="9" a="1"/>
  <c r="A384" i="9"/>
  <c r="B384" i="9" a="1"/>
  <c r="B384" i="9"/>
  <c r="C384" i="9" a="1"/>
  <c r="C384" i="9"/>
  <c r="A385" i="9" a="1"/>
  <c r="A385" i="9"/>
  <c r="B385" i="9" a="1"/>
  <c r="B385" i="9"/>
  <c r="C385" i="9" a="1"/>
  <c r="C385" i="9"/>
  <c r="A386" i="9" a="1"/>
  <c r="A386" i="9"/>
  <c r="B386" i="9" a="1"/>
  <c r="B386" i="9"/>
  <c r="C386" i="9" a="1"/>
  <c r="C386" i="9"/>
  <c r="A387" i="9" a="1"/>
  <c r="A387" i="9"/>
  <c r="B387" i="9" a="1"/>
  <c r="B387" i="9"/>
  <c r="C387" i="9" a="1"/>
  <c r="C387" i="9"/>
  <c r="A388" i="9" a="1"/>
  <c r="A388" i="9"/>
  <c r="B388" i="9" a="1"/>
  <c r="B388" i="9"/>
  <c r="C388" i="9" a="1"/>
  <c r="C388" i="9"/>
  <c r="A389" i="9" a="1"/>
  <c r="A389" i="9"/>
  <c r="B389" i="9" a="1"/>
  <c r="B389" i="9"/>
  <c r="C389" i="9" a="1"/>
  <c r="C389" i="9"/>
  <c r="A390" i="9" a="1"/>
  <c r="A390" i="9"/>
  <c r="B390" i="9" a="1"/>
  <c r="B390" i="9"/>
  <c r="C390" i="9" a="1"/>
  <c r="C390" i="9"/>
  <c r="A391" i="9" a="1"/>
  <c r="A391" i="9"/>
  <c r="B391" i="9" a="1"/>
  <c r="B391" i="9"/>
  <c r="C391" i="9" a="1"/>
  <c r="C391" i="9"/>
  <c r="A392" i="9" a="1"/>
  <c r="A392" i="9"/>
  <c r="B392" i="9" a="1"/>
  <c r="B392" i="9"/>
  <c r="C392" i="9" a="1"/>
  <c r="C392" i="9"/>
  <c r="A393" i="9" a="1"/>
  <c r="A393" i="9"/>
  <c r="B393" i="9" a="1"/>
  <c r="B393" i="9"/>
  <c r="C393" i="9" a="1"/>
  <c r="C393" i="9"/>
  <c r="A394" i="9" a="1"/>
  <c r="A394" i="9"/>
  <c r="B394" i="9" a="1"/>
  <c r="B394" i="9"/>
  <c r="C394" i="9" a="1"/>
  <c r="C394" i="9"/>
  <c r="A395" i="9" a="1"/>
  <c r="A395" i="9"/>
  <c r="B395" i="9" a="1"/>
  <c r="B395" i="9"/>
  <c r="C395" i="9" a="1"/>
  <c r="C395" i="9"/>
  <c r="A396" i="9" a="1"/>
  <c r="A396" i="9"/>
  <c r="B396" i="9" a="1"/>
  <c r="B396" i="9"/>
  <c r="C396" i="9" a="1"/>
  <c r="C396" i="9"/>
  <c r="A397" i="9" a="1"/>
  <c r="A397" i="9"/>
  <c r="B397" i="9" a="1"/>
  <c r="B397" i="9"/>
  <c r="C397" i="9" a="1"/>
  <c r="C397" i="9"/>
  <c r="A398" i="9" a="1"/>
  <c r="A398" i="9"/>
  <c r="B398" i="9" a="1"/>
  <c r="B398" i="9"/>
  <c r="C398" i="9" a="1"/>
  <c r="C398" i="9"/>
  <c r="A399" i="9" a="1"/>
  <c r="A399" i="9"/>
  <c r="B399" i="9" a="1"/>
  <c r="B399" i="9"/>
  <c r="C399" i="9" a="1"/>
  <c r="C399" i="9"/>
  <c r="A400" i="9" a="1"/>
  <c r="A400" i="9"/>
  <c r="B400" i="9" a="1"/>
  <c r="B400" i="9"/>
  <c r="C400" i="9" a="1"/>
  <c r="C400" i="9"/>
  <c r="A401" i="9" a="1"/>
  <c r="A401" i="9"/>
  <c r="B401" i="9" a="1"/>
  <c r="B401" i="9"/>
  <c r="C401" i="9" a="1"/>
  <c r="C401" i="9"/>
  <c r="A402" i="9" a="1"/>
  <c r="A402" i="9"/>
  <c r="B402" i="9" a="1"/>
  <c r="B402" i="9"/>
  <c r="C402" i="9" a="1"/>
  <c r="C402" i="9"/>
  <c r="A403" i="9" a="1"/>
  <c r="A403" i="9"/>
  <c r="B403" i="9" a="1"/>
  <c r="B403" i="9"/>
  <c r="C403" i="9" a="1"/>
  <c r="C403" i="9"/>
  <c r="A404" i="9" a="1"/>
  <c r="A404" i="9"/>
  <c r="B404" i="9" a="1"/>
  <c r="B404" i="9"/>
  <c r="C404" i="9" a="1"/>
  <c r="C404" i="9"/>
  <c r="A405" i="9" a="1"/>
  <c r="A405" i="9"/>
  <c r="B405" i="9" a="1"/>
  <c r="B405" i="9"/>
  <c r="C405" i="9" a="1"/>
  <c r="C405" i="9"/>
  <c r="A406" i="9" a="1"/>
  <c r="A406" i="9"/>
  <c r="B406" i="9" a="1"/>
  <c r="B406" i="9"/>
  <c r="C406" i="9" a="1"/>
  <c r="C406" i="9"/>
  <c r="A407" i="9" a="1"/>
  <c r="A407" i="9"/>
  <c r="B407" i="9" a="1"/>
  <c r="B407" i="9"/>
  <c r="C407" i="9" a="1"/>
  <c r="C407" i="9"/>
  <c r="A408" i="9" a="1"/>
  <c r="A408" i="9"/>
  <c r="B408" i="9" a="1"/>
  <c r="B408" i="9"/>
  <c r="C408" i="9" a="1"/>
  <c r="C408" i="9"/>
  <c r="A409" i="9" a="1"/>
  <c r="A409" i="9"/>
  <c r="B409" i="9" a="1"/>
  <c r="B409" i="9"/>
  <c r="C409" i="9" a="1"/>
  <c r="C409" i="9"/>
  <c r="A410" i="9" a="1"/>
  <c r="A410" i="9"/>
  <c r="B410" i="9" a="1"/>
  <c r="B410" i="9"/>
  <c r="C410" i="9" a="1"/>
  <c r="C410" i="9"/>
  <c r="A411" i="9" a="1"/>
  <c r="A411" i="9"/>
  <c r="B411" i="9" a="1"/>
  <c r="B411" i="9"/>
  <c r="C411" i="9" a="1"/>
  <c r="C411" i="9"/>
  <c r="A412" i="9" a="1"/>
  <c r="A412" i="9"/>
  <c r="B412" i="9" a="1"/>
  <c r="B412" i="9"/>
  <c r="C412" i="9" a="1"/>
  <c r="C412" i="9"/>
  <c r="A413" i="9" a="1"/>
  <c r="A413" i="9"/>
  <c r="B413" i="9" a="1"/>
  <c r="B413" i="9"/>
  <c r="C413" i="9" a="1"/>
  <c r="C413" i="9"/>
  <c r="A414" i="9" a="1"/>
  <c r="A414" i="9"/>
  <c r="B414" i="9" a="1"/>
  <c r="B414" i="9"/>
  <c r="C414" i="9" a="1"/>
  <c r="C414" i="9"/>
  <c r="A415" i="9" a="1"/>
  <c r="A415" i="9"/>
  <c r="B415" i="9" a="1"/>
  <c r="B415" i="9"/>
  <c r="C415" i="9" a="1"/>
  <c r="C415" i="9"/>
  <c r="A416" i="9" a="1"/>
  <c r="A416" i="9"/>
  <c r="B416" i="9" a="1"/>
  <c r="B416" i="9"/>
  <c r="C416" i="9" a="1"/>
  <c r="C416" i="9"/>
  <c r="A417" i="9" a="1"/>
  <c r="A417" i="9"/>
  <c r="B417" i="9" a="1"/>
  <c r="B417" i="9"/>
  <c r="C417" i="9" a="1"/>
  <c r="C417" i="9"/>
  <c r="A418" i="9" a="1"/>
  <c r="A418" i="9"/>
  <c r="B418" i="9" a="1"/>
  <c r="B418" i="9"/>
  <c r="C418" i="9" a="1"/>
  <c r="C418" i="9"/>
  <c r="A419" i="9" a="1"/>
  <c r="A419" i="9"/>
  <c r="B419" i="9" a="1"/>
  <c r="B419" i="9"/>
  <c r="C419" i="9" a="1"/>
  <c r="C419" i="9"/>
  <c r="A420" i="9" a="1"/>
  <c r="A420" i="9"/>
  <c r="B420" i="9" a="1"/>
  <c r="B420" i="9"/>
  <c r="C420" i="9" a="1"/>
  <c r="C420" i="9"/>
  <c r="A421" i="9" a="1"/>
  <c r="A421" i="9"/>
  <c r="B421" i="9" a="1"/>
  <c r="B421" i="9"/>
  <c r="C421" i="9" a="1"/>
  <c r="C421" i="9"/>
  <c r="A422" i="9" a="1"/>
  <c r="A422" i="9"/>
  <c r="B422" i="9" a="1"/>
  <c r="B422" i="9"/>
  <c r="C422" i="9" a="1"/>
  <c r="C422" i="9"/>
  <c r="A423" i="9" a="1"/>
  <c r="A423" i="9"/>
  <c r="B423" i="9" a="1"/>
  <c r="B423" i="9"/>
  <c r="C423" i="9" a="1"/>
  <c r="C423" i="9"/>
  <c r="A424" i="9" a="1"/>
  <c r="A424" i="9"/>
  <c r="B424" i="9" a="1"/>
  <c r="B424" i="9"/>
  <c r="C424" i="9" a="1"/>
  <c r="C424" i="9"/>
  <c r="A425" i="9" a="1"/>
  <c r="A425" i="9"/>
  <c r="B425" i="9" a="1"/>
  <c r="B425" i="9"/>
  <c r="C425" i="9" a="1"/>
  <c r="C425" i="9"/>
  <c r="A426" i="9" a="1"/>
  <c r="A426" i="9"/>
  <c r="B426" i="9" a="1"/>
  <c r="B426" i="9"/>
  <c r="C426" i="9" a="1"/>
  <c r="C426" i="9"/>
  <c r="A427" i="9" a="1"/>
  <c r="A427" i="9"/>
  <c r="B427" i="9" a="1"/>
  <c r="B427" i="9"/>
  <c r="C427" i="9" a="1"/>
  <c r="C427" i="9"/>
  <c r="A428" i="9" a="1"/>
  <c r="A428" i="9"/>
  <c r="B428" i="9" a="1"/>
  <c r="B428" i="9"/>
  <c r="C428" i="9" a="1"/>
  <c r="C428" i="9"/>
  <c r="A429" i="9" a="1"/>
  <c r="A429" i="9"/>
  <c r="B429" i="9" a="1"/>
  <c r="B429" i="9"/>
  <c r="C429" i="9" a="1"/>
  <c r="C429" i="9"/>
  <c r="A430" i="9" a="1"/>
  <c r="A430" i="9"/>
  <c r="B430" i="9" a="1"/>
  <c r="B430" i="9"/>
  <c r="C430" i="9" a="1"/>
  <c r="C430" i="9"/>
  <c r="A431" i="9" a="1"/>
  <c r="A431" i="9"/>
  <c r="B431" i="9" a="1"/>
  <c r="B431" i="9"/>
  <c r="C431" i="9" a="1"/>
  <c r="C431" i="9"/>
  <c r="A432" i="9" a="1"/>
  <c r="A432" i="9"/>
  <c r="B432" i="9" a="1"/>
  <c r="B432" i="9"/>
  <c r="C432" i="9" a="1"/>
  <c r="C432" i="9"/>
  <c r="A433" i="9" a="1"/>
  <c r="A433" i="9"/>
  <c r="B433" i="9" a="1"/>
  <c r="B433" i="9"/>
  <c r="C433" i="9" a="1"/>
  <c r="C433" i="9"/>
  <c r="A434" i="9" a="1"/>
  <c r="A434" i="9"/>
  <c r="B434" i="9" a="1"/>
  <c r="B434" i="9"/>
  <c r="C434" i="9" a="1"/>
  <c r="C434" i="9"/>
  <c r="B307" i="9" a="1"/>
  <c r="B307" i="9"/>
  <c r="C307" i="9" a="1"/>
  <c r="C307" i="9"/>
  <c r="B306" i="9" a="1"/>
  <c r="B306" i="9"/>
  <c r="C306" i="9" a="1"/>
  <c r="C306" i="9"/>
  <c r="B305" i="9" a="1"/>
  <c r="B305" i="9"/>
  <c r="C305" i="9" a="1"/>
  <c r="C305" i="9"/>
  <c r="B304" i="9" a="1"/>
  <c r="B304" i="9"/>
  <c r="C304" i="9" a="1"/>
  <c r="C304" i="9"/>
  <c r="B303" i="9" a="1"/>
  <c r="B303" i="9"/>
  <c r="C303" i="9" a="1"/>
  <c r="C303" i="9"/>
  <c r="B302" i="9" a="1"/>
  <c r="B302" i="9"/>
  <c r="C302" i="9" a="1"/>
  <c r="C302" i="9"/>
  <c r="B301" i="9" a="1"/>
  <c r="B301" i="9"/>
  <c r="C301" i="9" a="1"/>
  <c r="C301" i="9"/>
  <c r="B300" i="9" a="1"/>
  <c r="B300" i="9"/>
  <c r="C300" i="9" a="1"/>
  <c r="C300" i="9"/>
  <c r="B299" i="9" a="1"/>
  <c r="B299" i="9"/>
  <c r="C299" i="9" a="1"/>
  <c r="C299" i="9"/>
  <c r="B298" i="9" a="1"/>
  <c r="B298" i="9"/>
  <c r="C298" i="9" a="1"/>
  <c r="C298" i="9"/>
  <c r="B297" i="9" a="1"/>
  <c r="B297" i="9"/>
  <c r="C297" i="9" a="1"/>
  <c r="C297" i="9"/>
  <c r="B296" i="9" a="1"/>
  <c r="B296" i="9"/>
  <c r="C296" i="9" a="1"/>
  <c r="C296" i="9"/>
  <c r="B295" i="9" a="1"/>
  <c r="B295" i="9"/>
  <c r="C295" i="9" a="1"/>
  <c r="C295" i="9"/>
  <c r="B294" i="9" a="1"/>
  <c r="B294" i="9"/>
  <c r="C294" i="9" a="1"/>
  <c r="C294" i="9"/>
  <c r="B293" i="9" a="1"/>
  <c r="B293" i="9"/>
  <c r="C293" i="9" a="1"/>
  <c r="C293" i="9"/>
  <c r="B292" i="9" a="1"/>
  <c r="B292" i="9"/>
  <c r="C292" i="9" a="1"/>
  <c r="C292" i="9"/>
  <c r="B291" i="9" a="1"/>
  <c r="B291" i="9"/>
  <c r="C291" i="9" a="1"/>
  <c r="C291" i="9"/>
  <c r="B290" i="9" a="1"/>
  <c r="B290" i="9"/>
  <c r="C290" i="9" a="1"/>
  <c r="C290" i="9"/>
  <c r="B289" i="9" a="1"/>
  <c r="B289" i="9"/>
  <c r="C289" i="9" a="1"/>
  <c r="C289" i="9"/>
  <c r="B288" i="9" a="1"/>
  <c r="B288" i="9"/>
  <c r="C288" i="9" a="1"/>
  <c r="C288" i="9"/>
  <c r="B287" i="9" a="1"/>
  <c r="B287" i="9"/>
  <c r="C287" i="9" a="1"/>
  <c r="C287" i="9"/>
  <c r="B286" i="9" a="1"/>
  <c r="B286" i="9"/>
  <c r="C286" i="9" a="1"/>
  <c r="C286" i="9"/>
  <c r="B285" i="9" a="1"/>
  <c r="B285" i="9"/>
  <c r="C285" i="9" a="1"/>
  <c r="C285" i="9"/>
  <c r="B284" i="9" a="1"/>
  <c r="B284" i="9"/>
  <c r="C284" i="9" a="1"/>
  <c r="C284" i="9"/>
  <c r="B283" i="9" a="1"/>
  <c r="B283" i="9"/>
  <c r="C283" i="9" a="1"/>
  <c r="C283" i="9"/>
  <c r="B282" i="9" a="1"/>
  <c r="B282" i="9"/>
  <c r="C282" i="9" a="1"/>
  <c r="C282" i="9"/>
  <c r="B281" i="9" a="1"/>
  <c r="B281" i="9"/>
  <c r="C281" i="9" a="1"/>
  <c r="C281" i="9"/>
  <c r="B280" i="9" a="1"/>
  <c r="B280" i="9"/>
  <c r="C280" i="9" a="1"/>
  <c r="C280" i="9"/>
  <c r="B279" i="9" a="1"/>
  <c r="B279" i="9"/>
  <c r="C279" i="9" a="1"/>
  <c r="C279" i="9"/>
  <c r="B278" i="9" a="1"/>
  <c r="B278" i="9"/>
  <c r="C278" i="9" a="1"/>
  <c r="C278" i="9"/>
  <c r="B277" i="9" a="1"/>
  <c r="B277" i="9"/>
  <c r="C277" i="9" a="1"/>
  <c r="C277" i="9"/>
  <c r="B276" i="9" a="1"/>
  <c r="B276" i="9"/>
  <c r="C276" i="9" a="1"/>
  <c r="C276" i="9"/>
  <c r="B275" i="9" a="1"/>
  <c r="B275" i="9"/>
  <c r="C275" i="9" a="1"/>
  <c r="C275" i="9"/>
  <c r="B274" i="9" a="1"/>
  <c r="B274" i="9"/>
  <c r="C274" i="9" a="1"/>
  <c r="C274" i="9"/>
  <c r="B273" i="9" a="1"/>
  <c r="B273" i="9"/>
  <c r="C273" i="9" a="1"/>
  <c r="C273" i="9"/>
  <c r="B272" i="9" a="1"/>
  <c r="B272" i="9"/>
  <c r="C272" i="9" a="1"/>
  <c r="C272" i="9"/>
  <c r="B271" i="9" a="1"/>
  <c r="B271" i="9"/>
  <c r="C271" i="9" a="1"/>
  <c r="C271" i="9"/>
  <c r="B270" i="9" a="1"/>
  <c r="B270" i="9"/>
  <c r="C270" i="9" a="1"/>
  <c r="C270" i="9"/>
  <c r="B269" i="9" a="1"/>
  <c r="B269" i="9"/>
  <c r="C269" i="9" a="1"/>
  <c r="C269" i="9"/>
  <c r="B268" i="9" a="1"/>
  <c r="B268" i="9"/>
  <c r="C268" i="9" a="1"/>
  <c r="C268" i="9"/>
  <c r="B267" i="9" a="1"/>
  <c r="B267" i="9"/>
  <c r="C267" i="9" a="1"/>
  <c r="C267" i="9"/>
  <c r="B266" i="9" a="1"/>
  <c r="B266" i="9"/>
  <c r="C266" i="9" a="1"/>
  <c r="C266" i="9"/>
  <c r="B265" i="9" a="1"/>
  <c r="B265" i="9"/>
  <c r="C265" i="9" a="1"/>
  <c r="C265" i="9"/>
  <c r="B264" i="9" a="1"/>
  <c r="B264" i="9"/>
  <c r="C264" i="9" a="1"/>
  <c r="C264" i="9"/>
  <c r="B263" i="9" a="1"/>
  <c r="B263" i="9"/>
  <c r="C263" i="9" a="1"/>
  <c r="C263" i="9"/>
  <c r="B262" i="9" a="1"/>
  <c r="B262" i="9"/>
  <c r="C262" i="9" a="1"/>
  <c r="C262" i="9"/>
  <c r="B261" i="9" a="1"/>
  <c r="B261" i="9"/>
  <c r="C261" i="9" a="1"/>
  <c r="C261" i="9"/>
  <c r="B260" i="9" a="1"/>
  <c r="B260" i="9"/>
  <c r="C260" i="9" a="1"/>
  <c r="C260" i="9"/>
  <c r="B259" i="9" a="1"/>
  <c r="B259" i="9"/>
  <c r="C259" i="9" a="1"/>
  <c r="C259" i="9"/>
  <c r="B258" i="9" a="1"/>
  <c r="B258" i="9"/>
  <c r="C258" i="9" a="1"/>
  <c r="C258" i="9"/>
  <c r="B257" i="9" a="1"/>
  <c r="B257" i="9"/>
  <c r="C257" i="9" a="1"/>
  <c r="C257" i="9"/>
  <c r="B256" i="9" a="1"/>
  <c r="B256" i="9"/>
  <c r="C256" i="9" a="1"/>
  <c r="C256" i="9"/>
  <c r="B255" i="9" a="1"/>
  <c r="B255" i="9"/>
  <c r="C255" i="9" a="1"/>
  <c r="C255" i="9"/>
  <c r="B254" i="9" a="1"/>
  <c r="B254" i="9"/>
  <c r="C254" i="9" a="1"/>
  <c r="C254" i="9"/>
  <c r="B253" i="9" a="1"/>
  <c r="B253" i="9"/>
  <c r="C253" i="9" a="1"/>
  <c r="C253" i="9"/>
  <c r="B252" i="9" a="1"/>
  <c r="B252" i="9"/>
  <c r="C252" i="9" a="1"/>
  <c r="C252" i="9"/>
  <c r="B251" i="9" a="1"/>
  <c r="B251" i="9"/>
  <c r="C251" i="9" a="1"/>
  <c r="C251" i="9"/>
  <c r="B250" i="9" a="1"/>
  <c r="B250" i="9"/>
  <c r="C250" i="9" a="1"/>
  <c r="C250" i="9"/>
  <c r="B249" i="9" a="1"/>
  <c r="B249" i="9"/>
  <c r="C249" i="9" a="1"/>
  <c r="C249" i="9"/>
  <c r="B248" i="9" a="1"/>
  <c r="B248" i="9"/>
  <c r="C248" i="9" a="1"/>
  <c r="C248" i="9"/>
  <c r="B247" i="9" a="1"/>
  <c r="B247" i="9"/>
  <c r="C247" i="9" a="1"/>
  <c r="C247" i="9"/>
  <c r="B246" i="9" a="1"/>
  <c r="B246" i="9"/>
  <c r="C246" i="9" a="1"/>
  <c r="C246" i="9"/>
  <c r="B245" i="9" a="1"/>
  <c r="B245" i="9"/>
  <c r="C245" i="9" a="1"/>
  <c r="C245" i="9"/>
  <c r="B244" i="9" a="1"/>
  <c r="B244" i="9"/>
  <c r="C244" i="9" a="1"/>
  <c r="C244" i="9"/>
  <c r="B243" i="9" a="1"/>
  <c r="B243" i="9"/>
  <c r="C243" i="9" a="1"/>
  <c r="C243" i="9"/>
  <c r="B242" i="9" a="1"/>
  <c r="B242" i="9"/>
  <c r="C242" i="9" a="1"/>
  <c r="C242" i="9"/>
  <c r="B241" i="9" a="1"/>
  <c r="B241" i="9"/>
  <c r="C241" i="9" a="1"/>
  <c r="C241" i="9"/>
  <c r="B240" i="9" a="1"/>
  <c r="B240" i="9"/>
  <c r="C240" i="9" a="1"/>
  <c r="C240" i="9"/>
  <c r="B239" i="9" a="1"/>
  <c r="B239" i="9"/>
  <c r="C239" i="9" a="1"/>
  <c r="C239" i="9"/>
  <c r="B238" i="9" a="1"/>
  <c r="B238" i="9"/>
  <c r="C238" i="9" a="1"/>
  <c r="C238" i="9"/>
  <c r="B237" i="9" a="1"/>
  <c r="B237" i="9"/>
  <c r="C237" i="9" a="1"/>
  <c r="C237" i="9"/>
  <c r="B236" i="9" a="1"/>
  <c r="B236" i="9"/>
  <c r="C236" i="9" a="1"/>
  <c r="C236" i="9"/>
  <c r="B235" i="9" a="1"/>
  <c r="B235" i="9"/>
  <c r="C235" i="9" a="1"/>
  <c r="C235" i="9"/>
  <c r="B234" i="9" a="1"/>
  <c r="B234" i="9"/>
  <c r="C234" i="9" a="1"/>
  <c r="C234" i="9"/>
  <c r="B233" i="9" a="1"/>
  <c r="B233" i="9"/>
  <c r="C233" i="9" a="1"/>
  <c r="C233" i="9"/>
  <c r="B232" i="9" a="1"/>
  <c r="B232" i="9"/>
  <c r="C232" i="9" a="1"/>
  <c r="C232" i="9"/>
  <c r="B231" i="9" a="1"/>
  <c r="B231" i="9"/>
  <c r="C231" i="9" a="1"/>
  <c r="C231" i="9"/>
  <c r="B230" i="9" a="1"/>
  <c r="B230" i="9"/>
  <c r="C230" i="9" a="1"/>
  <c r="C230" i="9"/>
  <c r="B229" i="9" a="1"/>
  <c r="B229" i="9"/>
  <c r="C229" i="9" a="1"/>
  <c r="C229" i="9"/>
  <c r="B228" i="9" a="1"/>
  <c r="B228" i="9"/>
  <c r="C228" i="9" a="1"/>
  <c r="C228" i="9"/>
  <c r="B227" i="9" a="1"/>
  <c r="B227" i="9"/>
  <c r="C227" i="9" a="1"/>
  <c r="C227" i="9"/>
  <c r="B226" i="9" a="1"/>
  <c r="B226" i="9"/>
  <c r="C226" i="9" a="1"/>
  <c r="C226" i="9"/>
  <c r="B225" i="9" a="1"/>
  <c r="B225" i="9"/>
  <c r="C225" i="9" a="1"/>
  <c r="C225" i="9"/>
  <c r="B224" i="9" a="1"/>
  <c r="B224" i="9"/>
  <c r="C224" i="9" a="1"/>
  <c r="C224" i="9"/>
  <c r="B223" i="9" a="1"/>
  <c r="B223" i="9"/>
  <c r="C223" i="9" a="1"/>
  <c r="C223" i="9"/>
  <c r="B222" i="9" a="1"/>
  <c r="B222" i="9"/>
  <c r="C222" i="9" a="1"/>
  <c r="C222" i="9"/>
  <c r="B221" i="9" a="1"/>
  <c r="B221" i="9"/>
  <c r="C221" i="9" a="1"/>
  <c r="C221" i="9"/>
  <c r="B220" i="9" a="1"/>
  <c r="B220" i="9"/>
  <c r="C220" i="9" a="1"/>
  <c r="C220" i="9"/>
  <c r="B219" i="9" a="1"/>
  <c r="B219" i="9"/>
  <c r="C219" i="9" a="1"/>
  <c r="C219" i="9"/>
  <c r="B218" i="9" a="1"/>
  <c r="B218" i="9"/>
  <c r="C218" i="9" a="1"/>
  <c r="C218" i="9"/>
  <c r="B217" i="9" a="1"/>
  <c r="B217" i="9"/>
  <c r="C217" i="9" a="1"/>
  <c r="C217" i="9"/>
  <c r="B216" i="9" a="1"/>
  <c r="B216" i="9"/>
  <c r="C216" i="9" a="1"/>
  <c r="C216" i="9"/>
  <c r="B215" i="9" a="1"/>
  <c r="B215" i="9"/>
  <c r="C215" i="9" a="1"/>
  <c r="C215" i="9"/>
  <c r="B214" i="9" a="1"/>
  <c r="B214" i="9"/>
  <c r="C214" i="9" a="1"/>
  <c r="C214" i="9"/>
  <c r="B213" i="9" a="1"/>
  <c r="B213" i="9"/>
  <c r="C213" i="9" a="1"/>
  <c r="C213" i="9"/>
  <c r="B212" i="9" a="1"/>
  <c r="B212" i="9"/>
  <c r="C212" i="9" a="1"/>
  <c r="C212" i="9"/>
  <c r="E434" i="9" a="1"/>
  <c r="E434" i="9"/>
  <c r="E433" i="9" a="1"/>
  <c r="E433" i="9"/>
  <c r="E432" i="9" a="1"/>
  <c r="E432" i="9"/>
  <c r="E431" i="9" a="1"/>
  <c r="E431" i="9"/>
  <c r="E430" i="9" a="1"/>
  <c r="E430" i="9"/>
  <c r="E429" i="9" a="1"/>
  <c r="E429" i="9"/>
  <c r="E428" i="9" a="1"/>
  <c r="E428" i="9"/>
  <c r="E427" i="9" a="1"/>
  <c r="E427" i="9"/>
  <c r="E426" i="9" a="1"/>
  <c r="E426" i="9"/>
  <c r="E425" i="9" a="1"/>
  <c r="E425" i="9"/>
  <c r="E424" i="9" a="1"/>
  <c r="E424" i="9"/>
  <c r="E423" i="9" a="1"/>
  <c r="E423" i="9"/>
  <c r="E422" i="9" a="1"/>
  <c r="E422" i="9"/>
  <c r="E421" i="9" a="1"/>
  <c r="E421" i="9"/>
  <c r="E420" i="9" a="1"/>
  <c r="E420" i="9"/>
  <c r="E419" i="9" a="1"/>
  <c r="E419" i="9"/>
  <c r="E418" i="9" a="1"/>
  <c r="E418" i="9"/>
  <c r="E417" i="9" a="1"/>
  <c r="E417" i="9"/>
  <c r="E416" i="9" a="1"/>
  <c r="E416" i="9"/>
  <c r="E415" i="9" a="1"/>
  <c r="E415" i="9"/>
  <c r="E414" i="9" a="1"/>
  <c r="E414" i="9"/>
  <c r="E413" i="9" a="1"/>
  <c r="E413" i="9"/>
  <c r="E412" i="9" a="1"/>
  <c r="E412" i="9"/>
  <c r="E411" i="9" a="1"/>
  <c r="E411" i="9"/>
  <c r="E410" i="9" a="1"/>
  <c r="E410" i="9"/>
  <c r="E409" i="9" a="1"/>
  <c r="E409" i="9"/>
  <c r="E408" i="9" a="1"/>
  <c r="E408" i="9"/>
  <c r="E407" i="9" a="1"/>
  <c r="E407" i="9"/>
  <c r="E406" i="9" a="1"/>
  <c r="E406" i="9"/>
  <c r="E405" i="9" a="1"/>
  <c r="E405" i="9"/>
  <c r="E404" i="9" a="1"/>
  <c r="E404" i="9"/>
  <c r="E403" i="9" a="1"/>
  <c r="E403" i="9"/>
  <c r="E402" i="9" a="1"/>
  <c r="E402" i="9"/>
  <c r="E401" i="9" a="1"/>
  <c r="E401" i="9"/>
  <c r="E400" i="9" a="1"/>
  <c r="E400" i="9"/>
  <c r="E399" i="9" a="1"/>
  <c r="E399" i="9"/>
  <c r="E398" i="9" a="1"/>
  <c r="E398" i="9"/>
  <c r="E397" i="9" a="1"/>
  <c r="E397" i="9"/>
  <c r="E396" i="9" a="1"/>
  <c r="E396" i="9"/>
  <c r="E395" i="9" a="1"/>
  <c r="E395" i="9"/>
  <c r="E394" i="9" a="1"/>
  <c r="E394" i="9"/>
  <c r="E393" i="9" a="1"/>
  <c r="E393" i="9"/>
  <c r="E392" i="9" a="1"/>
  <c r="E392" i="9"/>
  <c r="E391" i="9" a="1"/>
  <c r="E391" i="9"/>
  <c r="E390" i="9" a="1"/>
  <c r="E390" i="9"/>
  <c r="E389" i="9" a="1"/>
  <c r="E389" i="9"/>
  <c r="E388" i="9" a="1"/>
  <c r="E388" i="9"/>
  <c r="E387" i="9" a="1"/>
  <c r="E387" i="9"/>
  <c r="E386" i="9" a="1"/>
  <c r="E386" i="9"/>
  <c r="E385" i="9" a="1"/>
  <c r="E385" i="9"/>
  <c r="E384" i="9" a="1"/>
  <c r="E384" i="9"/>
  <c r="E383" i="9" a="1"/>
  <c r="E383" i="9"/>
  <c r="E382" i="9" a="1"/>
  <c r="E382" i="9"/>
  <c r="E381" i="9" a="1"/>
  <c r="E381" i="9"/>
  <c r="E380" i="9" a="1"/>
  <c r="E380" i="9"/>
  <c r="E379" i="9" a="1"/>
  <c r="E379" i="9"/>
  <c r="E378" i="9" a="1"/>
  <c r="E378" i="9"/>
  <c r="E377" i="9" a="1"/>
  <c r="E377" i="9"/>
  <c r="E376" i="9" a="1"/>
  <c r="E376" i="9"/>
  <c r="E375" i="9" a="1"/>
  <c r="E375" i="9"/>
  <c r="E374" i="9" a="1"/>
  <c r="E374" i="9"/>
  <c r="E373" i="9" a="1"/>
  <c r="E373" i="9"/>
  <c r="E372" i="9" a="1"/>
  <c r="E372" i="9"/>
  <c r="E371" i="9" a="1"/>
  <c r="E371" i="9"/>
  <c r="E370" i="9" a="1"/>
  <c r="E370" i="9"/>
  <c r="E369" i="9" a="1"/>
  <c r="E369" i="9"/>
  <c r="E368" i="9" a="1"/>
  <c r="E368" i="9"/>
  <c r="E367" i="9" a="1"/>
  <c r="E367" i="9"/>
  <c r="E366" i="9" a="1"/>
  <c r="E366" i="9"/>
  <c r="E365" i="9" a="1"/>
  <c r="E365" i="9"/>
  <c r="E364" i="9" a="1"/>
  <c r="E364" i="9"/>
  <c r="E363" i="9" a="1"/>
  <c r="E363" i="9"/>
  <c r="E362" i="9" a="1"/>
  <c r="E362" i="9"/>
  <c r="E361" i="9" a="1"/>
  <c r="E361" i="9"/>
  <c r="E360" i="9" a="1"/>
  <c r="E360" i="9"/>
  <c r="E359" i="9" a="1"/>
  <c r="E359" i="9"/>
  <c r="E358" i="9" a="1"/>
  <c r="E358" i="9"/>
  <c r="E357" i="9" a="1"/>
  <c r="E357" i="9"/>
  <c r="E356" i="9" a="1"/>
  <c r="E356" i="9"/>
  <c r="E355" i="9" a="1"/>
  <c r="E355" i="9"/>
  <c r="E354" i="9" a="1"/>
  <c r="E354" i="9"/>
  <c r="E353" i="9" a="1"/>
  <c r="E353" i="9"/>
  <c r="E352" i="9" a="1"/>
  <c r="E352" i="9"/>
  <c r="E351" i="9" a="1"/>
  <c r="E351" i="9"/>
  <c r="E350" i="9" a="1"/>
  <c r="E350" i="9"/>
  <c r="E349" i="9" a="1"/>
  <c r="E349" i="9"/>
  <c r="E348" i="9" a="1"/>
  <c r="E348" i="9"/>
  <c r="E347" i="9" a="1"/>
  <c r="E347" i="9"/>
  <c r="E346" i="9" a="1"/>
  <c r="E346" i="9"/>
  <c r="E345" i="9" a="1"/>
  <c r="E345" i="9"/>
  <c r="E344" i="9" a="1"/>
  <c r="E344" i="9"/>
  <c r="E343" i="9" a="1"/>
  <c r="E343" i="9"/>
  <c r="E342" i="9" a="1"/>
  <c r="E342" i="9"/>
  <c r="E341" i="9" a="1"/>
  <c r="E341" i="9"/>
  <c r="E340" i="9" a="1"/>
  <c r="E340" i="9"/>
  <c r="E339" i="9" a="1"/>
  <c r="E339" i="9"/>
  <c r="E338" i="9" a="1"/>
  <c r="E338" i="9"/>
  <c r="E337" i="9" a="1"/>
  <c r="E337" i="9"/>
  <c r="E336" i="9" a="1"/>
  <c r="E336" i="9"/>
  <c r="E335" i="9" a="1"/>
  <c r="E335" i="9"/>
  <c r="E334" i="9" a="1"/>
  <c r="E334" i="9"/>
  <c r="E333" i="9" a="1"/>
  <c r="E333" i="9"/>
  <c r="E332" i="9" a="1"/>
  <c r="E332" i="9"/>
  <c r="E331" i="9" a="1"/>
  <c r="E331" i="9"/>
  <c r="E330" i="9" a="1"/>
  <c r="E330" i="9"/>
  <c r="E329" i="9" a="1"/>
  <c r="E329" i="9"/>
  <c r="E328" i="9" a="1"/>
  <c r="E328" i="9"/>
  <c r="E327" i="9" a="1"/>
  <c r="E327" i="9"/>
  <c r="E326" i="9" a="1"/>
  <c r="E326" i="9"/>
  <c r="E325" i="9" a="1"/>
  <c r="E325" i="9"/>
  <c r="E324" i="9" a="1"/>
  <c r="E324" i="9"/>
  <c r="E323" i="9" a="1"/>
  <c r="E323" i="9"/>
  <c r="E322" i="9" a="1"/>
  <c r="E322" i="9"/>
  <c r="E321" i="9" a="1"/>
  <c r="E321" i="9"/>
  <c r="E320" i="9" a="1"/>
  <c r="E320" i="9"/>
  <c r="E319" i="9" a="1"/>
  <c r="E319" i="9"/>
  <c r="E318" i="9" a="1"/>
  <c r="E318" i="9"/>
  <c r="E317" i="9" a="1"/>
  <c r="E317" i="9"/>
  <c r="E316" i="9" a="1"/>
  <c r="E316" i="9"/>
  <c r="E315" i="9" a="1"/>
  <c r="E315" i="9"/>
  <c r="E314" i="9" a="1"/>
  <c r="E314" i="9"/>
  <c r="E313" i="9" a="1"/>
  <c r="E313" i="9"/>
  <c r="E312" i="9" a="1"/>
  <c r="E312" i="9"/>
  <c r="E311" i="9" a="1"/>
  <c r="E311" i="9"/>
  <c r="E310" i="9" a="1"/>
  <c r="E310" i="9"/>
  <c r="E309" i="9" a="1"/>
  <c r="E309" i="9"/>
  <c r="E308" i="9" a="1"/>
  <c r="E308" i="9"/>
  <c r="E307" i="9" a="1"/>
  <c r="E307" i="9"/>
  <c r="E306" i="9" a="1"/>
  <c r="E306" i="9"/>
  <c r="E305" i="9" a="1"/>
  <c r="E305" i="9"/>
  <c r="E304" i="9" a="1"/>
  <c r="E304" i="9"/>
  <c r="E303" i="9" a="1"/>
  <c r="E303" i="9"/>
  <c r="E302" i="9" a="1"/>
  <c r="E302" i="9"/>
  <c r="E301" i="9" a="1"/>
  <c r="E301" i="9"/>
  <c r="E300" i="9" a="1"/>
  <c r="E300" i="9"/>
  <c r="E299" i="9" a="1"/>
  <c r="E299" i="9"/>
  <c r="E298" i="9" a="1"/>
  <c r="E298" i="9"/>
  <c r="E297" i="9" a="1"/>
  <c r="E297" i="9"/>
  <c r="E296" i="9" a="1"/>
  <c r="E296" i="9"/>
  <c r="E295" i="9" a="1"/>
  <c r="E295" i="9"/>
  <c r="E294" i="9" a="1"/>
  <c r="E294" i="9"/>
  <c r="E293" i="9" a="1"/>
  <c r="E293" i="9"/>
  <c r="E292" i="9" a="1"/>
  <c r="E292" i="9"/>
  <c r="E291" i="9" a="1"/>
  <c r="E291" i="9"/>
  <c r="E290" i="9" a="1"/>
  <c r="E290" i="9"/>
  <c r="E289" i="9" a="1"/>
  <c r="E289" i="9"/>
  <c r="E288" i="9" a="1"/>
  <c r="E288" i="9"/>
  <c r="E287" i="9" a="1"/>
  <c r="E287" i="9"/>
  <c r="E286" i="9" a="1"/>
  <c r="E286" i="9"/>
  <c r="E285" i="9" a="1"/>
  <c r="E285" i="9"/>
  <c r="E284" i="9" a="1"/>
  <c r="E284" i="9"/>
  <c r="E283" i="9" a="1"/>
  <c r="E283" i="9"/>
  <c r="E282" i="9" a="1"/>
  <c r="E282" i="9"/>
  <c r="E281" i="9" a="1"/>
  <c r="E281" i="9"/>
  <c r="E280" i="9" a="1"/>
  <c r="E280" i="9"/>
  <c r="E279" i="9" a="1"/>
  <c r="E279" i="9"/>
  <c r="E278" i="9" a="1"/>
  <c r="E278" i="9"/>
  <c r="E277" i="9" a="1"/>
  <c r="E277" i="9"/>
  <c r="E276" i="9" a="1"/>
  <c r="E276" i="9"/>
  <c r="E275" i="9" a="1"/>
  <c r="E275" i="9"/>
  <c r="E274" i="9" a="1"/>
  <c r="E274" i="9"/>
  <c r="E273" i="9" a="1"/>
  <c r="E273" i="9"/>
  <c r="E272" i="9" a="1"/>
  <c r="E272" i="9"/>
  <c r="E271" i="9" a="1"/>
  <c r="E271" i="9"/>
  <c r="E270" i="9" a="1"/>
  <c r="E270" i="9"/>
  <c r="E269" i="9" a="1"/>
  <c r="E269" i="9"/>
  <c r="E268" i="9" a="1"/>
  <c r="E268" i="9"/>
  <c r="E267" i="9" a="1"/>
  <c r="E267" i="9"/>
  <c r="E266" i="9" a="1"/>
  <c r="E266" i="9"/>
  <c r="E265" i="9" a="1"/>
  <c r="E265" i="9"/>
  <c r="E264" i="9" a="1"/>
  <c r="E264" i="9"/>
  <c r="E263" i="9" a="1"/>
  <c r="E263" i="9"/>
  <c r="E262" i="9" a="1"/>
  <c r="E262" i="9"/>
  <c r="E261" i="9" a="1"/>
  <c r="E261" i="9"/>
  <c r="E260" i="9" a="1"/>
  <c r="E260" i="9"/>
  <c r="E259" i="9" a="1"/>
  <c r="E259" i="9"/>
  <c r="E258" i="9" a="1"/>
  <c r="E258" i="9"/>
  <c r="E257" i="9" a="1"/>
  <c r="E257" i="9"/>
  <c r="E256" i="9" a="1"/>
  <c r="E256" i="9"/>
  <c r="E255" i="9" a="1"/>
  <c r="E255" i="9"/>
  <c r="E254" i="9" a="1"/>
  <c r="E254" i="9"/>
  <c r="E253" i="9" a="1"/>
  <c r="E253" i="9"/>
  <c r="E252" i="9" a="1"/>
  <c r="E252" i="9"/>
  <c r="E251" i="9" a="1"/>
  <c r="E251" i="9"/>
  <c r="E250" i="9" a="1"/>
  <c r="E250" i="9"/>
  <c r="E249" i="9" a="1"/>
  <c r="E249" i="9"/>
  <c r="E248" i="9" a="1"/>
  <c r="E248" i="9"/>
  <c r="E247" i="9" a="1"/>
  <c r="E247" i="9"/>
  <c r="E246" i="9" a="1"/>
  <c r="E246" i="9"/>
  <c r="E245" i="9" a="1"/>
  <c r="E245" i="9"/>
  <c r="E244" i="9" a="1"/>
  <c r="E244" i="9"/>
  <c r="E243" i="9" a="1"/>
  <c r="E243" i="9"/>
  <c r="E242" i="9" a="1"/>
  <c r="E242" i="9"/>
  <c r="E241" i="9" a="1"/>
  <c r="E241" i="9"/>
  <c r="E240" i="9" a="1"/>
  <c r="E240" i="9"/>
  <c r="E239" i="9" a="1"/>
  <c r="E239" i="9"/>
  <c r="E238" i="9" a="1"/>
  <c r="E238" i="9"/>
  <c r="E237" i="9" a="1"/>
  <c r="E237" i="9"/>
  <c r="E236" i="9" a="1"/>
  <c r="E236" i="9"/>
  <c r="E235" i="9" a="1"/>
  <c r="E235" i="9"/>
  <c r="E234" i="9" a="1"/>
  <c r="E234" i="9"/>
  <c r="E233" i="9" a="1"/>
  <c r="E233" i="9"/>
  <c r="E232" i="9" a="1"/>
  <c r="E232" i="9"/>
  <c r="E231" i="9" a="1"/>
  <c r="E231" i="9"/>
  <c r="E230" i="9" a="1"/>
  <c r="E230" i="9"/>
  <c r="E229" i="9" a="1"/>
  <c r="E229" i="9"/>
  <c r="E228" i="9" a="1"/>
  <c r="E228" i="9"/>
  <c r="E227" i="9" a="1"/>
  <c r="E227" i="9"/>
  <c r="E226" i="9" a="1"/>
  <c r="E226" i="9"/>
  <c r="E225" i="9" a="1"/>
  <c r="E225" i="9"/>
  <c r="E224" i="9" a="1"/>
  <c r="E224" i="9"/>
  <c r="E223" i="9" a="1"/>
  <c r="E223" i="9"/>
  <c r="E222" i="9" a="1"/>
  <c r="E222" i="9"/>
  <c r="E221" i="9" a="1"/>
  <c r="E221" i="9"/>
  <c r="E220" i="9" a="1"/>
  <c r="E220" i="9"/>
  <c r="E219" i="9" a="1"/>
  <c r="E219" i="9"/>
  <c r="E218" i="9" a="1"/>
  <c r="E218" i="9"/>
  <c r="E217" i="9" a="1"/>
  <c r="E217" i="9"/>
  <c r="E216" i="9" a="1"/>
  <c r="E216" i="9"/>
  <c r="E215" i="9" a="1"/>
  <c r="E215" i="9"/>
  <c r="E214" i="9" a="1"/>
  <c r="E214" i="9"/>
  <c r="E213" i="9" a="1"/>
  <c r="E213" i="9"/>
  <c r="E212" i="9" a="1"/>
  <c r="E212" i="9"/>
  <c r="B211" i="9" a="1"/>
  <c r="B211" i="9"/>
  <c r="C211" i="9" a="1"/>
  <c r="C211" i="9"/>
  <c r="E211" i="9" a="1"/>
  <c r="E211" i="9"/>
  <c r="D434" i="9" a="1"/>
  <c r="D434" i="9"/>
  <c r="D433" i="9" a="1"/>
  <c r="D433" i="9"/>
  <c r="D432" i="9" a="1"/>
  <c r="D432" i="9"/>
  <c r="D431" i="9" a="1"/>
  <c r="D431" i="9"/>
  <c r="D430" i="9" a="1"/>
  <c r="D430" i="9"/>
  <c r="D429" i="9" a="1"/>
  <c r="D429" i="9"/>
  <c r="D428" i="9" a="1"/>
  <c r="D428" i="9"/>
  <c r="D427" i="9" a="1"/>
  <c r="D427" i="9"/>
  <c r="D426" i="9" a="1"/>
  <c r="D426" i="9"/>
  <c r="D425" i="9" a="1"/>
  <c r="D425" i="9"/>
  <c r="D424" i="9" a="1"/>
  <c r="D424" i="9"/>
  <c r="D423" i="9" a="1"/>
  <c r="D423" i="9"/>
  <c r="D422" i="9" a="1"/>
  <c r="D422" i="9"/>
  <c r="D421" i="9" a="1"/>
  <c r="D421" i="9"/>
  <c r="D420" i="9" a="1"/>
  <c r="D420" i="9"/>
  <c r="D419" i="9" a="1"/>
  <c r="D419" i="9"/>
  <c r="D418" i="9" a="1"/>
  <c r="D418" i="9"/>
  <c r="D417" i="9" a="1"/>
  <c r="D417" i="9"/>
  <c r="D416" i="9" a="1"/>
  <c r="D416" i="9"/>
  <c r="D415" i="9" a="1"/>
  <c r="D415" i="9"/>
  <c r="D414" i="9" a="1"/>
  <c r="D414" i="9"/>
  <c r="D413" i="9" a="1"/>
  <c r="D413" i="9"/>
  <c r="D412" i="9" a="1"/>
  <c r="D412" i="9"/>
  <c r="D411" i="9" a="1"/>
  <c r="D411" i="9"/>
  <c r="D410" i="9" a="1"/>
  <c r="D410" i="9"/>
  <c r="D409" i="9" a="1"/>
  <c r="D409" i="9"/>
  <c r="D408" i="9" a="1"/>
  <c r="D408" i="9"/>
  <c r="D407" i="9" a="1"/>
  <c r="D407" i="9"/>
  <c r="D406" i="9" a="1"/>
  <c r="D406" i="9"/>
  <c r="D405" i="9" a="1"/>
  <c r="D405" i="9"/>
  <c r="D404" i="9" a="1"/>
  <c r="D404" i="9"/>
  <c r="D403" i="9" a="1"/>
  <c r="D403" i="9"/>
  <c r="D402" i="9" a="1"/>
  <c r="D402" i="9"/>
  <c r="D401" i="9" a="1"/>
  <c r="D401" i="9"/>
  <c r="D400" i="9" a="1"/>
  <c r="D400" i="9"/>
  <c r="D399" i="9" a="1"/>
  <c r="D399" i="9"/>
  <c r="D398" i="9" a="1"/>
  <c r="D398" i="9"/>
  <c r="D397" i="9" a="1"/>
  <c r="D397" i="9"/>
  <c r="D396" i="9" a="1"/>
  <c r="D396" i="9"/>
  <c r="D395" i="9" a="1"/>
  <c r="D395" i="9"/>
  <c r="D394" i="9" a="1"/>
  <c r="D394" i="9"/>
  <c r="D393" i="9" a="1"/>
  <c r="D393" i="9"/>
  <c r="D392" i="9" a="1"/>
  <c r="D392" i="9"/>
  <c r="D391" i="9" a="1"/>
  <c r="D391" i="9"/>
  <c r="D390" i="9" a="1"/>
  <c r="D390" i="9"/>
  <c r="D389" i="9" a="1"/>
  <c r="D389" i="9"/>
  <c r="D388" i="9" a="1"/>
  <c r="D388" i="9"/>
  <c r="D387" i="9" a="1"/>
  <c r="D387" i="9"/>
  <c r="D386" i="9" a="1"/>
  <c r="D386" i="9"/>
  <c r="D385" i="9" a="1"/>
  <c r="D385" i="9"/>
  <c r="D384" i="9" a="1"/>
  <c r="D384" i="9"/>
  <c r="D383" i="9" a="1"/>
  <c r="D383" i="9"/>
  <c r="D382" i="9" a="1"/>
  <c r="D382" i="9"/>
  <c r="D381" i="9" a="1"/>
  <c r="D381" i="9"/>
  <c r="D380" i="9" a="1"/>
  <c r="D380" i="9"/>
  <c r="D379" i="9" a="1"/>
  <c r="D379" i="9"/>
  <c r="D378" i="9" a="1"/>
  <c r="D378" i="9"/>
  <c r="D377" i="9" a="1"/>
  <c r="D377" i="9"/>
  <c r="D376" i="9" a="1"/>
  <c r="D376" i="9"/>
  <c r="D375" i="9" a="1"/>
  <c r="D375" i="9"/>
  <c r="D374" i="9" a="1"/>
  <c r="D374" i="9"/>
  <c r="D373" i="9" a="1"/>
  <c r="D373" i="9"/>
  <c r="D372" i="9" a="1"/>
  <c r="D372" i="9"/>
  <c r="D371" i="9" a="1"/>
  <c r="D371" i="9"/>
  <c r="D370" i="9" a="1"/>
  <c r="D370" i="9"/>
  <c r="D369" i="9" a="1"/>
  <c r="D369" i="9"/>
  <c r="D368" i="9" a="1"/>
  <c r="D368" i="9"/>
  <c r="D367" i="9" a="1"/>
  <c r="D367" i="9"/>
  <c r="D366" i="9" a="1"/>
  <c r="D366" i="9"/>
  <c r="D365" i="9" a="1"/>
  <c r="D365" i="9"/>
  <c r="D364" i="9" a="1"/>
  <c r="D364" i="9"/>
  <c r="D363" i="9" a="1"/>
  <c r="D363" i="9"/>
  <c r="D362" i="9" a="1"/>
  <c r="D362" i="9"/>
  <c r="D361" i="9" a="1"/>
  <c r="D361" i="9"/>
  <c r="D360" i="9" a="1"/>
  <c r="D360" i="9"/>
  <c r="D359" i="9" a="1"/>
  <c r="D359" i="9"/>
  <c r="D358" i="9" a="1"/>
  <c r="D358" i="9"/>
  <c r="D357" i="9" a="1"/>
  <c r="D357" i="9"/>
  <c r="D356" i="9" a="1"/>
  <c r="D356" i="9"/>
  <c r="D355" i="9" a="1"/>
  <c r="D355" i="9"/>
  <c r="D354" i="9" a="1"/>
  <c r="D354" i="9"/>
  <c r="D353" i="9" a="1"/>
  <c r="D353" i="9"/>
  <c r="D352" i="9" a="1"/>
  <c r="D352" i="9"/>
  <c r="D351" i="9" a="1"/>
  <c r="D351" i="9"/>
  <c r="D350" i="9" a="1"/>
  <c r="D350" i="9"/>
  <c r="D349" i="9" a="1"/>
  <c r="D349" i="9"/>
  <c r="D348" i="9" a="1"/>
  <c r="D348" i="9"/>
  <c r="D347" i="9" a="1"/>
  <c r="D347" i="9"/>
  <c r="D346" i="9" a="1"/>
  <c r="D346" i="9"/>
  <c r="D345" i="9" a="1"/>
  <c r="D345" i="9"/>
  <c r="D344" i="9" a="1"/>
  <c r="D344" i="9"/>
  <c r="D343" i="9" a="1"/>
  <c r="D343" i="9"/>
  <c r="D342" i="9" a="1"/>
  <c r="D342" i="9"/>
  <c r="D341" i="9" a="1"/>
  <c r="D341" i="9"/>
  <c r="D340" i="9" a="1"/>
  <c r="D340" i="9"/>
  <c r="D339" i="9" a="1"/>
  <c r="D339" i="9"/>
  <c r="D338" i="9" a="1"/>
  <c r="D338" i="9"/>
  <c r="D337" i="9" a="1"/>
  <c r="D337" i="9"/>
  <c r="D336" i="9" a="1"/>
  <c r="D336" i="9"/>
  <c r="D335" i="9" a="1"/>
  <c r="D335" i="9"/>
  <c r="D334" i="9" a="1"/>
  <c r="D334" i="9"/>
  <c r="D333" i="9" a="1"/>
  <c r="D333" i="9"/>
  <c r="D332" i="9" a="1"/>
  <c r="D332" i="9"/>
  <c r="D331" i="9" a="1"/>
  <c r="D331" i="9"/>
  <c r="D330" i="9" a="1"/>
  <c r="D330" i="9"/>
  <c r="D329" i="9" a="1"/>
  <c r="D329" i="9"/>
  <c r="D328" i="9" a="1"/>
  <c r="D328" i="9"/>
  <c r="D327" i="9" a="1"/>
  <c r="D327" i="9"/>
  <c r="D326" i="9" a="1"/>
  <c r="D326" i="9"/>
  <c r="D325" i="9" a="1"/>
  <c r="D325" i="9"/>
  <c r="D324" i="9" a="1"/>
  <c r="D324" i="9"/>
  <c r="D323" i="9" a="1"/>
  <c r="D323" i="9"/>
  <c r="D322" i="9" a="1"/>
  <c r="D322" i="9"/>
  <c r="D321" i="9" a="1"/>
  <c r="D321" i="9"/>
  <c r="D320" i="9" a="1"/>
  <c r="D320" i="9"/>
  <c r="D319" i="9" a="1"/>
  <c r="D319" i="9"/>
  <c r="D318" i="9" a="1"/>
  <c r="D318" i="9"/>
  <c r="D317" i="9" a="1"/>
  <c r="D317" i="9"/>
  <c r="D316" i="9" a="1"/>
  <c r="D316" i="9"/>
  <c r="D315" i="9" a="1"/>
  <c r="D315" i="9"/>
  <c r="D314" i="9" a="1"/>
  <c r="D314" i="9"/>
  <c r="D313" i="9" a="1"/>
  <c r="D313" i="9"/>
  <c r="D312" i="9" a="1"/>
  <c r="D312" i="9"/>
  <c r="D311" i="9" a="1"/>
  <c r="D311" i="9"/>
  <c r="D310" i="9" a="1"/>
  <c r="D310" i="9"/>
  <c r="D309" i="9" a="1"/>
  <c r="D309" i="9"/>
  <c r="D308" i="9" a="1"/>
  <c r="D308" i="9"/>
  <c r="D307" i="9" a="1"/>
  <c r="D307" i="9"/>
  <c r="D306" i="9" a="1"/>
  <c r="D306" i="9"/>
  <c r="D305" i="9" a="1"/>
  <c r="D305" i="9"/>
  <c r="D304" i="9" a="1"/>
  <c r="D304" i="9"/>
  <c r="D303" i="9" a="1"/>
  <c r="D303" i="9"/>
  <c r="D302" i="9" a="1"/>
  <c r="D302" i="9"/>
  <c r="D301" i="9" a="1"/>
  <c r="D301" i="9"/>
  <c r="D300" i="9" a="1"/>
  <c r="D300" i="9"/>
  <c r="D299" i="9" a="1"/>
  <c r="D299" i="9"/>
  <c r="D298" i="9" a="1"/>
  <c r="D298" i="9"/>
  <c r="D297" i="9" a="1"/>
  <c r="D297" i="9"/>
  <c r="D296" i="9" a="1"/>
  <c r="D296" i="9"/>
  <c r="D295" i="9" a="1"/>
  <c r="D295" i="9"/>
  <c r="D294" i="9" a="1"/>
  <c r="D294" i="9"/>
  <c r="D293" i="9" a="1"/>
  <c r="D293" i="9"/>
  <c r="D292" i="9" a="1"/>
  <c r="D292" i="9"/>
  <c r="D291" i="9" a="1"/>
  <c r="D291" i="9"/>
  <c r="D290" i="9" a="1"/>
  <c r="D290" i="9"/>
  <c r="D289" i="9" a="1"/>
  <c r="D289" i="9"/>
  <c r="D288" i="9" a="1"/>
  <c r="D288" i="9"/>
  <c r="D287" i="9" a="1"/>
  <c r="D287" i="9"/>
  <c r="D286" i="9" a="1"/>
  <c r="D286" i="9"/>
  <c r="D285" i="9" a="1"/>
  <c r="D285" i="9"/>
  <c r="D284" i="9" a="1"/>
  <c r="D284" i="9"/>
  <c r="D283" i="9" a="1"/>
  <c r="D283" i="9"/>
  <c r="D282" i="9" a="1"/>
  <c r="D282" i="9"/>
  <c r="D281" i="9" a="1"/>
  <c r="D281" i="9"/>
  <c r="D280" i="9" a="1"/>
  <c r="D280" i="9"/>
  <c r="D279" i="9" a="1"/>
  <c r="D279" i="9"/>
  <c r="D278" i="9" a="1"/>
  <c r="D278" i="9"/>
  <c r="D277" i="9" a="1"/>
  <c r="D277" i="9"/>
  <c r="D276" i="9" a="1"/>
  <c r="D276" i="9"/>
  <c r="D275" i="9" a="1"/>
  <c r="D275" i="9"/>
  <c r="D274" i="9" a="1"/>
  <c r="D274" i="9"/>
  <c r="D273" i="9" a="1"/>
  <c r="D273" i="9"/>
  <c r="D272" i="9" a="1"/>
  <c r="D272" i="9"/>
  <c r="D271" i="9" a="1"/>
  <c r="D271" i="9"/>
  <c r="D270" i="9" a="1"/>
  <c r="D270" i="9"/>
  <c r="D269" i="9" a="1"/>
  <c r="D269" i="9"/>
  <c r="D268" i="9" a="1"/>
  <c r="D268" i="9"/>
  <c r="D267" i="9" a="1"/>
  <c r="D267" i="9"/>
  <c r="D266" i="9" a="1"/>
  <c r="D266" i="9"/>
  <c r="D265" i="9" a="1"/>
  <c r="D265" i="9"/>
  <c r="D264" i="9" a="1"/>
  <c r="D264" i="9"/>
  <c r="D263" i="9" a="1"/>
  <c r="D263" i="9"/>
  <c r="D262" i="9" a="1"/>
  <c r="D262" i="9"/>
  <c r="D261" i="9" a="1"/>
  <c r="D261" i="9"/>
  <c r="D260" i="9" a="1"/>
  <c r="D260" i="9"/>
  <c r="D259" i="9" a="1"/>
  <c r="D259" i="9"/>
  <c r="D258" i="9" a="1"/>
  <c r="D258" i="9"/>
  <c r="D257" i="9" a="1"/>
  <c r="D257" i="9"/>
  <c r="D256" i="9" a="1"/>
  <c r="D256" i="9"/>
  <c r="D255" i="9" a="1"/>
  <c r="D255" i="9"/>
  <c r="D254" i="9" a="1"/>
  <c r="D254" i="9"/>
  <c r="D253" i="9" a="1"/>
  <c r="D253" i="9"/>
  <c r="D252" i="9" a="1"/>
  <c r="D252" i="9"/>
  <c r="D251" i="9" a="1"/>
  <c r="D251" i="9"/>
  <c r="D250" i="9" a="1"/>
  <c r="D250" i="9"/>
  <c r="D249" i="9" a="1"/>
  <c r="D249" i="9"/>
  <c r="D248" i="9" a="1"/>
  <c r="D248" i="9"/>
  <c r="D247" i="9" a="1"/>
  <c r="D247" i="9"/>
  <c r="D246" i="9" a="1"/>
  <c r="D246" i="9"/>
  <c r="D245" i="9" a="1"/>
  <c r="D245" i="9"/>
  <c r="D244" i="9" a="1"/>
  <c r="D244" i="9"/>
  <c r="D243" i="9" a="1"/>
  <c r="D243" i="9"/>
  <c r="D242" i="9" a="1"/>
  <c r="D242" i="9"/>
  <c r="D241" i="9" a="1"/>
  <c r="D241" i="9"/>
  <c r="D240" i="9" a="1"/>
  <c r="D240" i="9"/>
  <c r="D239" i="9" a="1"/>
  <c r="D239" i="9"/>
  <c r="D238" i="9" a="1"/>
  <c r="D238" i="9"/>
  <c r="D237" i="9" a="1"/>
  <c r="D237" i="9"/>
  <c r="D236" i="9" a="1"/>
  <c r="D236" i="9"/>
  <c r="D235" i="9" a="1"/>
  <c r="D235" i="9"/>
  <c r="D234" i="9" a="1"/>
  <c r="D234" i="9"/>
  <c r="D233" i="9" a="1"/>
  <c r="D233" i="9"/>
  <c r="D232" i="9" a="1"/>
  <c r="D232" i="9"/>
  <c r="D231" i="9" a="1"/>
  <c r="D231" i="9"/>
  <c r="D230" i="9" a="1"/>
  <c r="D230" i="9"/>
  <c r="D229" i="9" a="1"/>
  <c r="D229" i="9"/>
  <c r="D228" i="9" a="1"/>
  <c r="D228" i="9"/>
  <c r="D227" i="9" a="1"/>
  <c r="D227" i="9"/>
  <c r="D226" i="9" a="1"/>
  <c r="D226" i="9"/>
  <c r="D225" i="9" a="1"/>
  <c r="D225" i="9"/>
  <c r="D224" i="9" a="1"/>
  <c r="D224" i="9"/>
  <c r="D223" i="9" a="1"/>
  <c r="D223" i="9"/>
  <c r="D222" i="9" a="1"/>
  <c r="D222" i="9"/>
  <c r="D221" i="9" a="1"/>
  <c r="D221" i="9"/>
  <c r="D220" i="9" a="1"/>
  <c r="D220" i="9"/>
  <c r="D219" i="9" a="1"/>
  <c r="D219" i="9"/>
  <c r="D218" i="9" a="1"/>
  <c r="D218" i="9"/>
  <c r="D217" i="9" a="1"/>
  <c r="D217" i="9"/>
  <c r="D216" i="9" a="1"/>
  <c r="D216" i="9"/>
  <c r="D215" i="9" a="1"/>
  <c r="D215" i="9"/>
  <c r="D214" i="9" a="1"/>
  <c r="D214" i="9"/>
  <c r="D213" i="9" a="1"/>
  <c r="D213" i="9"/>
  <c r="D212" i="9" a="1"/>
  <c r="D212" i="9"/>
  <c r="D211" i="9" a="1"/>
  <c r="D211" i="9"/>
  <c r="A435" i="9" a="1"/>
  <c r="A435" i="9"/>
  <c r="A436" i="9" a="1"/>
  <c r="A436" i="9"/>
  <c r="A437" i="9" a="1"/>
  <c r="A437" i="9"/>
  <c r="A438" i="9" a="1"/>
  <c r="A438" i="9"/>
  <c r="A439" i="9" a="1"/>
  <c r="A439" i="9"/>
  <c r="A440" i="9" a="1"/>
  <c r="A440" i="9"/>
  <c r="A441" i="9" a="1"/>
  <c r="A441" i="9"/>
  <c r="A442" i="9" a="1"/>
  <c r="A442" i="9"/>
  <c r="A443" i="9" a="1"/>
  <c r="A443" i="9"/>
  <c r="A444" i="9" a="1"/>
  <c r="A444" i="9"/>
  <c r="A445" i="9" a="1"/>
  <c r="A445" i="9"/>
  <c r="B445" i="9" a="1"/>
  <c r="B445" i="9"/>
  <c r="C445" i="9" a="1"/>
  <c r="C445" i="9"/>
  <c r="A446" i="9" a="1"/>
  <c r="A446" i="9"/>
  <c r="B446" i="9" a="1"/>
  <c r="B446" i="9"/>
  <c r="C446" i="9" a="1"/>
  <c r="C446" i="9"/>
  <c r="A447" i="9" a="1"/>
  <c r="A447" i="9"/>
  <c r="B447" i="9" a="1"/>
  <c r="B447" i="9"/>
  <c r="C447" i="9" a="1"/>
  <c r="C447" i="9"/>
  <c r="A448" i="9" a="1"/>
  <c r="A448" i="9"/>
  <c r="B448" i="9" a="1"/>
  <c r="B448" i="9"/>
  <c r="C448" i="9" a="1"/>
  <c r="C448" i="9"/>
  <c r="A449" i="9" a="1"/>
  <c r="A449" i="9"/>
  <c r="B449" i="9" a="1"/>
  <c r="B449" i="9"/>
  <c r="C449" i="9" a="1"/>
  <c r="C449" i="9"/>
  <c r="A450" i="9" a="1"/>
  <c r="A450" i="9"/>
  <c r="B450" i="9" a="1"/>
  <c r="B450" i="9"/>
  <c r="C450" i="9" a="1"/>
  <c r="C450" i="9"/>
  <c r="A451" i="9" a="1"/>
  <c r="A451" i="9"/>
  <c r="B451" i="9" a="1"/>
  <c r="B451" i="9"/>
  <c r="C451" i="9" a="1"/>
  <c r="C451" i="9"/>
  <c r="A452" i="9" a="1"/>
  <c r="A452" i="9"/>
  <c r="B452" i="9" a="1"/>
  <c r="B452" i="9"/>
  <c r="C452" i="9" a="1"/>
  <c r="C452" i="9"/>
  <c r="A453" i="9" a="1"/>
  <c r="A453" i="9"/>
  <c r="B453" i="9" a="1"/>
  <c r="B453" i="9"/>
  <c r="C453" i="9" a="1"/>
  <c r="C453" i="9"/>
  <c r="A454" i="9" a="1"/>
  <c r="A454" i="9"/>
  <c r="B454" i="9" a="1"/>
  <c r="B454" i="9"/>
  <c r="C454" i="9" a="1"/>
  <c r="C454" i="9"/>
  <c r="A455" i="9" a="1"/>
  <c r="A455" i="9"/>
  <c r="B455" i="9" a="1"/>
  <c r="B455" i="9"/>
  <c r="C455" i="9" a="1"/>
  <c r="C455" i="9"/>
  <c r="A456" i="9" a="1"/>
  <c r="A456" i="9"/>
  <c r="B456" i="9" a="1"/>
  <c r="B456" i="9"/>
  <c r="C456" i="9" a="1"/>
  <c r="C456" i="9"/>
  <c r="A457" i="9" a="1"/>
  <c r="A457" i="9"/>
  <c r="B457" i="9" a="1"/>
  <c r="B457" i="9"/>
  <c r="C457" i="9" a="1"/>
  <c r="C457" i="9"/>
  <c r="A458" i="9" a="1"/>
  <c r="A458" i="9"/>
  <c r="B458" i="9" a="1"/>
  <c r="B458" i="9"/>
  <c r="C458" i="9" a="1"/>
  <c r="C458" i="9"/>
  <c r="A459" i="9" a="1"/>
  <c r="A459" i="9"/>
  <c r="B459" i="9" a="1"/>
  <c r="B459" i="9"/>
  <c r="C459" i="9" a="1"/>
  <c r="C459" i="9"/>
  <c r="A460" i="9" a="1"/>
  <c r="A460" i="9"/>
  <c r="B460" i="9" a="1"/>
  <c r="B460" i="9"/>
  <c r="C460" i="9" a="1"/>
  <c r="C460" i="9"/>
  <c r="A461" i="9" a="1"/>
  <c r="A461" i="9"/>
  <c r="B461" i="9" a="1"/>
  <c r="B461" i="9"/>
  <c r="C461" i="9" a="1"/>
  <c r="C461" i="9"/>
  <c r="A462" i="9" a="1"/>
  <c r="A462" i="9"/>
  <c r="B462" i="9" a="1"/>
  <c r="B462" i="9"/>
  <c r="C462" i="9" a="1"/>
  <c r="C462" i="9"/>
  <c r="A463" i="9" a="1"/>
  <c r="A463" i="9"/>
  <c r="B463" i="9" a="1"/>
  <c r="B463" i="9"/>
  <c r="C463" i="9" a="1"/>
  <c r="C463" i="9"/>
  <c r="A464" i="9" a="1"/>
  <c r="A464" i="9"/>
  <c r="B464" i="9" a="1"/>
  <c r="B464" i="9"/>
  <c r="C464" i="9" a="1"/>
  <c r="C464" i="9"/>
  <c r="A465" i="9" a="1"/>
  <c r="A465" i="9"/>
  <c r="B465" i="9" a="1"/>
  <c r="B465" i="9"/>
  <c r="C465" i="9" a="1"/>
  <c r="C465" i="9"/>
  <c r="A466" i="9" a="1"/>
  <c r="A466" i="9"/>
  <c r="B466" i="9" a="1"/>
  <c r="B466" i="9"/>
  <c r="C466" i="9" a="1"/>
  <c r="C466" i="9"/>
  <c r="A467" i="9" a="1"/>
  <c r="A467" i="9"/>
  <c r="B467" i="9" a="1"/>
  <c r="B467" i="9"/>
  <c r="C467" i="9" a="1"/>
  <c r="C467" i="9"/>
  <c r="A468" i="9" a="1"/>
  <c r="A468" i="9"/>
  <c r="B468" i="9" a="1"/>
  <c r="B468" i="9"/>
  <c r="C468" i="9" a="1"/>
  <c r="C468" i="9"/>
  <c r="A469" i="9" a="1"/>
  <c r="A469" i="9"/>
  <c r="B469" i="9" a="1"/>
  <c r="B469" i="9"/>
  <c r="C469" i="9" a="1"/>
  <c r="C469" i="9"/>
  <c r="A470" i="9" a="1"/>
  <c r="A470" i="9"/>
  <c r="B470" i="9" a="1"/>
  <c r="B470" i="9"/>
  <c r="C470" i="9" a="1"/>
  <c r="C470" i="9"/>
  <c r="A471" i="9" a="1"/>
  <c r="A471" i="9"/>
  <c r="B471" i="9" a="1"/>
  <c r="B471" i="9"/>
  <c r="C471" i="9" a="1"/>
  <c r="C471" i="9"/>
  <c r="A472" i="9" a="1"/>
  <c r="A472" i="9"/>
  <c r="B472" i="9" a="1"/>
  <c r="B472" i="9"/>
  <c r="C472" i="9" a="1"/>
  <c r="C472" i="9"/>
  <c r="A473" i="9" a="1"/>
  <c r="A473" i="9"/>
  <c r="B473" i="9" a="1"/>
  <c r="B473" i="9"/>
  <c r="C473" i="9" a="1"/>
  <c r="C473" i="9"/>
  <c r="A474" i="9" a="1"/>
  <c r="A474" i="9"/>
  <c r="B474" i="9" a="1"/>
  <c r="B474" i="9"/>
  <c r="C474" i="9" a="1"/>
  <c r="C474" i="9"/>
  <c r="A475" i="9" a="1"/>
  <c r="A475" i="9"/>
  <c r="B475" i="9" a="1"/>
  <c r="B475" i="9"/>
  <c r="C475" i="9" a="1"/>
  <c r="C475" i="9"/>
  <c r="A476" i="9" a="1"/>
  <c r="A476" i="9"/>
  <c r="B476" i="9" a="1"/>
  <c r="B476" i="9"/>
  <c r="C476" i="9" a="1"/>
  <c r="C476" i="9"/>
  <c r="A477" i="9" a="1"/>
  <c r="A477" i="9"/>
  <c r="B477" i="9" a="1"/>
  <c r="B477" i="9"/>
  <c r="C477" i="9" a="1"/>
  <c r="C477" i="9"/>
  <c r="A478" i="9" a="1"/>
  <c r="A478" i="9"/>
  <c r="B478" i="9" a="1"/>
  <c r="B478" i="9"/>
  <c r="C478" i="9" a="1"/>
  <c r="C478" i="9"/>
  <c r="A479" i="9" a="1"/>
  <c r="A479" i="9"/>
  <c r="B479" i="9" a="1"/>
  <c r="B479" i="9"/>
  <c r="C479" i="9" a="1"/>
  <c r="C479" i="9"/>
  <c r="A480" i="9" a="1"/>
  <c r="A480" i="9"/>
  <c r="B480" i="9" a="1"/>
  <c r="B480" i="9"/>
  <c r="C480" i="9" a="1"/>
  <c r="C480" i="9"/>
  <c r="A481" i="9" a="1"/>
  <c r="A481" i="9"/>
  <c r="B481" i="9" a="1"/>
  <c r="B481" i="9"/>
  <c r="C481" i="9" a="1"/>
  <c r="C481" i="9"/>
  <c r="A482" i="9" a="1"/>
  <c r="A482" i="9"/>
  <c r="B482" i="9" a="1"/>
  <c r="B482" i="9"/>
  <c r="C482" i="9" a="1"/>
  <c r="C482" i="9"/>
  <c r="A483" i="9" a="1"/>
  <c r="A483" i="9"/>
  <c r="B483" i="9" a="1"/>
  <c r="B483" i="9"/>
  <c r="C483" i="9" a="1"/>
  <c r="C483" i="9"/>
  <c r="A484" i="9" a="1"/>
  <c r="A484" i="9"/>
  <c r="B484" i="9" a="1"/>
  <c r="B484" i="9"/>
  <c r="C484" i="9" a="1"/>
  <c r="C484" i="9"/>
  <c r="A485" i="9" a="1"/>
  <c r="A485" i="9"/>
  <c r="B485" i="9" a="1"/>
  <c r="B485" i="9"/>
  <c r="C485" i="9" a="1"/>
  <c r="C485" i="9"/>
  <c r="A486" i="9" a="1"/>
  <c r="A486" i="9"/>
  <c r="B486" i="9" a="1"/>
  <c r="B486" i="9"/>
  <c r="C486" i="9" a="1"/>
  <c r="C486" i="9"/>
  <c r="A487" i="9" a="1"/>
  <c r="A487" i="9"/>
  <c r="B487" i="9" a="1"/>
  <c r="B487" i="9"/>
  <c r="C487" i="9" a="1"/>
  <c r="C487" i="9"/>
  <c r="A488" i="9" a="1"/>
  <c r="A488" i="9"/>
  <c r="B488" i="9" a="1"/>
  <c r="B488" i="9"/>
  <c r="C488" i="9" a="1"/>
  <c r="C488" i="9"/>
  <c r="A489" i="9" a="1"/>
  <c r="A489" i="9"/>
  <c r="B489" i="9" a="1"/>
  <c r="B489" i="9"/>
  <c r="C489" i="9" a="1"/>
  <c r="C489" i="9"/>
  <c r="A490" i="9" a="1"/>
  <c r="A490" i="9"/>
  <c r="B490" i="9" a="1"/>
  <c r="B490" i="9"/>
  <c r="C490" i="9" a="1"/>
  <c r="C490" i="9"/>
  <c r="A491" i="9" a="1"/>
  <c r="A491" i="9"/>
  <c r="B491" i="9" a="1"/>
  <c r="B491" i="9"/>
  <c r="C491" i="9" a="1"/>
  <c r="C491" i="9"/>
  <c r="A492" i="9" a="1"/>
  <c r="A492" i="9"/>
  <c r="B492" i="9" a="1"/>
  <c r="B492" i="9"/>
  <c r="C492" i="9" a="1"/>
  <c r="C492" i="9"/>
  <c r="A493" i="9" a="1"/>
  <c r="A493" i="9"/>
  <c r="B493" i="9" a="1"/>
  <c r="B493" i="9"/>
  <c r="C493" i="9" a="1"/>
  <c r="C493" i="9"/>
  <c r="A494" i="9" a="1"/>
  <c r="A494" i="9"/>
  <c r="B494" i="9" a="1"/>
  <c r="B494" i="9"/>
  <c r="C494" i="9" a="1"/>
  <c r="C494" i="9"/>
  <c r="A495" i="9" a="1"/>
  <c r="A495" i="9"/>
  <c r="B495" i="9" a="1"/>
  <c r="B495" i="9"/>
  <c r="C495" i="9" a="1"/>
  <c r="C495" i="9"/>
  <c r="A496" i="9" a="1"/>
  <c r="A496" i="9"/>
  <c r="B496" i="9" a="1"/>
  <c r="B496" i="9"/>
  <c r="C496" i="9" a="1"/>
  <c r="C496" i="9"/>
  <c r="A497" i="9" a="1"/>
  <c r="A497" i="9"/>
  <c r="B497" i="9" a="1"/>
  <c r="B497" i="9"/>
  <c r="C497" i="9" a="1"/>
  <c r="C497" i="9"/>
  <c r="A498" i="9" a="1"/>
  <c r="A498" i="9"/>
  <c r="B498" i="9" a="1"/>
  <c r="B498" i="9"/>
  <c r="C498" i="9" a="1"/>
  <c r="C498" i="9"/>
  <c r="A499" i="9" a="1"/>
  <c r="A499" i="9"/>
  <c r="B499" i="9" a="1"/>
  <c r="B499" i="9"/>
  <c r="C499" i="9" a="1"/>
  <c r="C499" i="9"/>
  <c r="A500" i="9" a="1"/>
  <c r="A500" i="9"/>
  <c r="B500" i="9" a="1"/>
  <c r="B500" i="9"/>
  <c r="C500" i="9" a="1"/>
  <c r="C500" i="9"/>
  <c r="A501" i="9" a="1"/>
  <c r="A501" i="9"/>
  <c r="B501" i="9" a="1"/>
  <c r="B501" i="9"/>
  <c r="C501" i="9" a="1"/>
  <c r="C501" i="9"/>
  <c r="A502" i="9" a="1"/>
  <c r="A502" i="9"/>
  <c r="B502" i="9" a="1"/>
  <c r="B502" i="9"/>
  <c r="C502" i="9" a="1"/>
  <c r="C502" i="9"/>
  <c r="A503" i="9" a="1"/>
  <c r="A503" i="9"/>
  <c r="B503" i="9" a="1"/>
  <c r="B503" i="9"/>
  <c r="C503" i="9" a="1"/>
  <c r="C503" i="9"/>
  <c r="A504" i="9" a="1"/>
  <c r="A504" i="9"/>
  <c r="B504" i="9" a="1"/>
  <c r="B504" i="9"/>
  <c r="C504" i="9" a="1"/>
  <c r="C504" i="9"/>
  <c r="A505" i="9" a="1"/>
  <c r="A505" i="9"/>
  <c r="B505" i="9" a="1"/>
  <c r="B505" i="9"/>
  <c r="C505" i="9" a="1"/>
  <c r="C505" i="9"/>
  <c r="A506" i="9" a="1"/>
  <c r="A506" i="9"/>
  <c r="B506" i="9" a="1"/>
  <c r="B506" i="9"/>
  <c r="C506" i="9" a="1"/>
  <c r="C506" i="9"/>
  <c r="A507" i="9" a="1"/>
  <c r="A507" i="9"/>
  <c r="B507" i="9" a="1"/>
  <c r="B507" i="9"/>
  <c r="C507" i="9" a="1"/>
  <c r="C507" i="9"/>
  <c r="A508" i="9" a="1"/>
  <c r="A508" i="9"/>
  <c r="B508" i="9" a="1"/>
  <c r="B508" i="9"/>
  <c r="C508" i="9" a="1"/>
  <c r="C508" i="9"/>
  <c r="A509" i="9" a="1"/>
  <c r="A509" i="9"/>
  <c r="B509" i="9" a="1"/>
  <c r="B509" i="9"/>
  <c r="C509" i="9" a="1"/>
  <c r="C509" i="9"/>
  <c r="B444" i="9" a="1"/>
  <c r="B444" i="9"/>
  <c r="C444" i="9" a="1"/>
  <c r="C444" i="9"/>
  <c r="B443" i="9" a="1"/>
  <c r="B443" i="9"/>
  <c r="C443" i="9" a="1"/>
  <c r="C443" i="9"/>
  <c r="B442" i="9" a="1"/>
  <c r="B442" i="9"/>
  <c r="C442" i="9" a="1"/>
  <c r="C442" i="9"/>
  <c r="B441" i="9" a="1"/>
  <c r="B441" i="9"/>
  <c r="C441" i="9" a="1"/>
  <c r="C441" i="9"/>
  <c r="B440" i="9" a="1"/>
  <c r="B440" i="9"/>
  <c r="C440" i="9" a="1"/>
  <c r="C440" i="9"/>
  <c r="B439" i="9" a="1"/>
  <c r="B439" i="9"/>
  <c r="C439" i="9" a="1"/>
  <c r="C439" i="9"/>
  <c r="B438" i="9" a="1"/>
  <c r="B438" i="9"/>
  <c r="C438" i="9" a="1"/>
  <c r="C438" i="9"/>
  <c r="B437" i="9" a="1"/>
  <c r="B437" i="9"/>
  <c r="C437" i="9" a="1"/>
  <c r="C437" i="9"/>
  <c r="B436" i="9" a="1"/>
  <c r="B436" i="9"/>
  <c r="C436" i="9" a="1"/>
  <c r="C436" i="9"/>
  <c r="B435" i="9" a="1"/>
  <c r="B435" i="9"/>
  <c r="C435" i="9" a="1"/>
  <c r="C435" i="9"/>
  <c r="D435" i="9" a="1"/>
  <c r="D435" i="9"/>
  <c r="D436" i="9" a="1"/>
  <c r="D436" i="9"/>
  <c r="D437" i="9" a="1"/>
  <c r="D437" i="9"/>
  <c r="D438" i="9" a="1"/>
  <c r="D438" i="9"/>
  <c r="D439" i="9" a="1"/>
  <c r="D439" i="9"/>
  <c r="D440" i="9" a="1"/>
  <c r="D440" i="9"/>
  <c r="D441" i="9" a="1"/>
  <c r="D441" i="9"/>
  <c r="D442" i="9" a="1"/>
  <c r="D442" i="9"/>
  <c r="D443" i="9" a="1"/>
  <c r="D443" i="9"/>
  <c r="D444" i="9" a="1"/>
  <c r="D444" i="9"/>
  <c r="D445" i="9" a="1"/>
  <c r="D445" i="9"/>
  <c r="D446" i="9" a="1"/>
  <c r="D446" i="9"/>
  <c r="D447" i="9" a="1"/>
  <c r="D447" i="9"/>
  <c r="D448" i="9" a="1"/>
  <c r="D448" i="9"/>
  <c r="D449" i="9" a="1"/>
  <c r="D449" i="9"/>
  <c r="D450" i="9" a="1"/>
  <c r="D450" i="9"/>
  <c r="D451" i="9" a="1"/>
  <c r="D451" i="9"/>
  <c r="D452" i="9" a="1"/>
  <c r="D452" i="9"/>
  <c r="D453" i="9" a="1"/>
  <c r="D453" i="9"/>
  <c r="D454" i="9" a="1"/>
  <c r="D454" i="9"/>
  <c r="D455" i="9" a="1"/>
  <c r="D455" i="9"/>
  <c r="D456" i="9" a="1"/>
  <c r="D456" i="9"/>
  <c r="D457" i="9" a="1"/>
  <c r="D457" i="9"/>
  <c r="D458" i="9" a="1"/>
  <c r="D458" i="9"/>
  <c r="D459" i="9" a="1"/>
  <c r="D459" i="9"/>
  <c r="D460" i="9" a="1"/>
  <c r="D460" i="9"/>
  <c r="D461" i="9" a="1"/>
  <c r="D461" i="9"/>
  <c r="D462" i="9" a="1"/>
  <c r="D462" i="9"/>
  <c r="D463" i="9" a="1"/>
  <c r="D463" i="9"/>
  <c r="D464" i="9" a="1"/>
  <c r="D464" i="9"/>
  <c r="D465" i="9" a="1"/>
  <c r="D465" i="9"/>
  <c r="D466" i="9" a="1"/>
  <c r="D466" i="9"/>
  <c r="D467" i="9" a="1"/>
  <c r="D467" i="9"/>
  <c r="D468" i="9" a="1"/>
  <c r="D468" i="9"/>
  <c r="D469" i="9" a="1"/>
  <c r="D469" i="9"/>
  <c r="D470" i="9" a="1"/>
  <c r="D470" i="9"/>
  <c r="D471" i="9" a="1"/>
  <c r="D471" i="9"/>
  <c r="D472" i="9" a="1"/>
  <c r="D472" i="9"/>
  <c r="D473" i="9" a="1"/>
  <c r="D473" i="9"/>
  <c r="D474" i="9" a="1"/>
  <c r="D474" i="9"/>
  <c r="D475" i="9" a="1"/>
  <c r="D475" i="9"/>
  <c r="D476" i="9" a="1"/>
  <c r="D476" i="9"/>
  <c r="D477" i="9" a="1"/>
  <c r="D477" i="9"/>
  <c r="D478" i="9" a="1"/>
  <c r="D478" i="9"/>
  <c r="D479" i="9" a="1"/>
  <c r="D479" i="9"/>
  <c r="D480" i="9" a="1"/>
  <c r="D480" i="9"/>
  <c r="D481" i="9" a="1"/>
  <c r="D481" i="9"/>
  <c r="D482" i="9" a="1"/>
  <c r="D482" i="9"/>
  <c r="D483" i="9" a="1"/>
  <c r="D483" i="9"/>
  <c r="D484" i="9" a="1"/>
  <c r="D484" i="9"/>
  <c r="D485" i="9" a="1"/>
  <c r="D485" i="9"/>
  <c r="D486" i="9" a="1"/>
  <c r="D486" i="9"/>
  <c r="D487" i="9" a="1"/>
  <c r="D487" i="9"/>
  <c r="D488" i="9" a="1"/>
  <c r="D488" i="9"/>
  <c r="D489" i="9" a="1"/>
  <c r="D489" i="9"/>
  <c r="D490" i="9" a="1"/>
  <c r="D490" i="9"/>
  <c r="D491" i="9" a="1"/>
  <c r="D491" i="9"/>
  <c r="D492" i="9" a="1"/>
  <c r="D492" i="9"/>
  <c r="D493" i="9" a="1"/>
  <c r="D493" i="9"/>
  <c r="D494" i="9" a="1"/>
  <c r="D494" i="9"/>
  <c r="D495" i="9" a="1"/>
  <c r="D495" i="9"/>
  <c r="D496" i="9" a="1"/>
  <c r="D496" i="9"/>
  <c r="D497" i="9" a="1"/>
  <c r="D497" i="9"/>
  <c r="D498" i="9" a="1"/>
  <c r="D498" i="9"/>
  <c r="D499" i="9" a="1"/>
  <c r="D499" i="9"/>
  <c r="D500" i="9" a="1"/>
  <c r="D500" i="9"/>
  <c r="D501" i="9" a="1"/>
  <c r="D501" i="9"/>
  <c r="D502" i="9" a="1"/>
  <c r="D502" i="9"/>
  <c r="D503" i="9" a="1"/>
  <c r="D503" i="9"/>
  <c r="D504" i="9" a="1"/>
  <c r="D504" i="9"/>
  <c r="D505" i="9" a="1"/>
  <c r="D505" i="9"/>
  <c r="D506" i="9" a="1"/>
  <c r="D506" i="9"/>
  <c r="D507" i="9" a="1"/>
  <c r="D507" i="9"/>
  <c r="D508" i="9" a="1"/>
  <c r="D508" i="9"/>
  <c r="D509" i="9" a="1"/>
  <c r="D509" i="9"/>
  <c r="A510" i="9" a="1"/>
  <c r="A510" i="9"/>
  <c r="E435" i="9" a="1"/>
  <c r="E435" i="9"/>
  <c r="E436" i="9" a="1"/>
  <c r="E436" i="9"/>
  <c r="E437" i="9" a="1"/>
  <c r="E437" i="9"/>
  <c r="E438" i="9" a="1"/>
  <c r="E438" i="9"/>
  <c r="E439" i="9" a="1"/>
  <c r="E439" i="9"/>
  <c r="E440" i="9" a="1"/>
  <c r="E440" i="9"/>
  <c r="E441" i="9" a="1"/>
  <c r="E441" i="9"/>
  <c r="E442" i="9" a="1"/>
  <c r="E442" i="9"/>
  <c r="E443" i="9" a="1"/>
  <c r="E443" i="9"/>
  <c r="E444" i="9" a="1"/>
  <c r="E444" i="9"/>
  <c r="E445" i="9" a="1"/>
  <c r="E445" i="9"/>
  <c r="E446" i="9" a="1"/>
  <c r="E446" i="9"/>
  <c r="E447" i="9" a="1"/>
  <c r="E447" i="9"/>
  <c r="E448" i="9" a="1"/>
  <c r="E448" i="9"/>
  <c r="E449" i="9" a="1"/>
  <c r="E449" i="9"/>
  <c r="E450" i="9" a="1"/>
  <c r="E450" i="9"/>
  <c r="E451" i="9" a="1"/>
  <c r="E451" i="9"/>
  <c r="E452" i="9" a="1"/>
  <c r="E452" i="9"/>
  <c r="E453" i="9" a="1"/>
  <c r="E453" i="9"/>
  <c r="E454" i="9" a="1"/>
  <c r="E454" i="9"/>
  <c r="E455" i="9" a="1"/>
  <c r="E455" i="9"/>
  <c r="E456" i="9" a="1"/>
  <c r="E456" i="9"/>
  <c r="E457" i="9" a="1"/>
  <c r="E457" i="9"/>
  <c r="E458" i="9" a="1"/>
  <c r="E458" i="9"/>
  <c r="E459" i="9" a="1"/>
  <c r="E459" i="9"/>
  <c r="E460" i="9" a="1"/>
  <c r="E460" i="9"/>
  <c r="E461" i="9" a="1"/>
  <c r="E461" i="9"/>
  <c r="E462" i="9" a="1"/>
  <c r="E462" i="9"/>
  <c r="E463" i="9" a="1"/>
  <c r="E463" i="9"/>
  <c r="E464" i="9" a="1"/>
  <c r="E464" i="9"/>
  <c r="E465" i="9" a="1"/>
  <c r="E465" i="9"/>
  <c r="E466" i="9" a="1"/>
  <c r="E466" i="9"/>
  <c r="E467" i="9" a="1"/>
  <c r="E467" i="9"/>
  <c r="E468" i="9" a="1"/>
  <c r="E468" i="9"/>
  <c r="E469" i="9" a="1"/>
  <c r="E469" i="9"/>
  <c r="E470" i="9" a="1"/>
  <c r="E470" i="9"/>
  <c r="E471" i="9" a="1"/>
  <c r="E471" i="9"/>
  <c r="E472" i="9" a="1"/>
  <c r="E472" i="9"/>
  <c r="E473" i="9" a="1"/>
  <c r="E473" i="9"/>
  <c r="E474" i="9" a="1"/>
  <c r="E474" i="9"/>
  <c r="E475" i="9" a="1"/>
  <c r="E475" i="9"/>
  <c r="E476" i="9" a="1"/>
  <c r="E476" i="9"/>
  <c r="E477" i="9" a="1"/>
  <c r="E477" i="9"/>
  <c r="E478" i="9" a="1"/>
  <c r="E478" i="9"/>
  <c r="E479" i="9" a="1"/>
  <c r="E479" i="9"/>
  <c r="E480" i="9" a="1"/>
  <c r="E480" i="9"/>
  <c r="E481" i="9" a="1"/>
  <c r="E481" i="9"/>
  <c r="E482" i="9" a="1"/>
  <c r="E482" i="9"/>
  <c r="E483" i="9" a="1"/>
  <c r="E483" i="9"/>
  <c r="E484" i="9" a="1"/>
  <c r="E484" i="9"/>
  <c r="E485" i="9" a="1"/>
  <c r="E485" i="9"/>
  <c r="E486" i="9" a="1"/>
  <c r="E486" i="9"/>
  <c r="E487" i="9" a="1"/>
  <c r="E487" i="9"/>
  <c r="E488" i="9" a="1"/>
  <c r="E488" i="9"/>
  <c r="E489" i="9" a="1"/>
  <c r="E489" i="9"/>
  <c r="E490" i="9" a="1"/>
  <c r="E490" i="9"/>
  <c r="E491" i="9" a="1"/>
  <c r="E491" i="9"/>
  <c r="E492" i="9" a="1"/>
  <c r="E492" i="9"/>
  <c r="E493" i="9" a="1"/>
  <c r="E493" i="9"/>
  <c r="E494" i="9" a="1"/>
  <c r="E494" i="9"/>
  <c r="E495" i="9" a="1"/>
  <c r="E495" i="9"/>
  <c r="E496" i="9" a="1"/>
  <c r="E496" i="9"/>
  <c r="E497" i="9" a="1"/>
  <c r="E497" i="9"/>
  <c r="E498" i="9" a="1"/>
  <c r="E498" i="9"/>
  <c r="E499" i="9" a="1"/>
  <c r="E499" i="9"/>
  <c r="E500" i="9" a="1"/>
  <c r="E500" i="9"/>
  <c r="E501" i="9" a="1"/>
  <c r="E501" i="9"/>
  <c r="E502" i="9" a="1"/>
  <c r="E502" i="9"/>
  <c r="E503" i="9" a="1"/>
  <c r="E503" i="9"/>
  <c r="E504" i="9" a="1"/>
  <c r="E504" i="9"/>
  <c r="E505" i="9" a="1"/>
  <c r="E505" i="9"/>
  <c r="E506" i="9" a="1"/>
  <c r="E506" i="9"/>
  <c r="E507" i="9" a="1"/>
  <c r="E507" i="9"/>
  <c r="E508" i="9" a="1"/>
  <c r="E508" i="9"/>
  <c r="E509" i="9" a="1"/>
  <c r="E509" i="9"/>
  <c r="A511" i="9" a="1"/>
  <c r="A511" i="9"/>
  <c r="B511" i="9" a="1"/>
  <c r="B511" i="9"/>
  <c r="C511" i="9" a="1"/>
  <c r="C511" i="9"/>
  <c r="A512" i="9" a="1"/>
  <c r="A512" i="9"/>
  <c r="B512" i="9" a="1"/>
  <c r="B512" i="9"/>
  <c r="C512" i="9" a="1"/>
  <c r="C512" i="9"/>
  <c r="A513" i="9" a="1"/>
  <c r="A513" i="9"/>
  <c r="B513" i="9" a="1"/>
  <c r="B513" i="9"/>
  <c r="C513" i="9" a="1"/>
  <c r="C513" i="9"/>
  <c r="A514" i="9" a="1"/>
  <c r="A514" i="9"/>
  <c r="B514" i="9" a="1"/>
  <c r="B514" i="9"/>
  <c r="C514" i="9" a="1"/>
  <c r="C514" i="9"/>
  <c r="A515" i="9" a="1"/>
  <c r="A515" i="9"/>
  <c r="B515" i="9" a="1"/>
  <c r="B515" i="9"/>
  <c r="C515" i="9" a="1"/>
  <c r="C515" i="9"/>
  <c r="A516" i="9" a="1"/>
  <c r="A516" i="9"/>
  <c r="B516" i="9" a="1"/>
  <c r="B516" i="9"/>
  <c r="C516" i="9" a="1"/>
  <c r="C516" i="9"/>
  <c r="A517" i="9" a="1"/>
  <c r="A517" i="9"/>
  <c r="B517" i="9" a="1"/>
  <c r="B517" i="9"/>
  <c r="C517" i="9" a="1"/>
  <c r="C517" i="9"/>
  <c r="A518" i="9" a="1"/>
  <c r="A518" i="9"/>
  <c r="B518" i="9" a="1"/>
  <c r="B518" i="9"/>
  <c r="C518" i="9" a="1"/>
  <c r="C518" i="9"/>
  <c r="A519" i="9" a="1"/>
  <c r="A519" i="9"/>
  <c r="B519" i="9" a="1"/>
  <c r="B519" i="9"/>
  <c r="C519" i="9" a="1"/>
  <c r="C519" i="9"/>
  <c r="A520" i="9" a="1"/>
  <c r="A520" i="9"/>
  <c r="B520" i="9" a="1"/>
  <c r="B520" i="9"/>
  <c r="C520" i="9" a="1"/>
  <c r="C520" i="9"/>
  <c r="A521" i="9" a="1"/>
  <c r="A521" i="9"/>
  <c r="B521" i="9" a="1"/>
  <c r="B521" i="9"/>
  <c r="C521" i="9" a="1"/>
  <c r="C521" i="9"/>
  <c r="A522" i="9" a="1"/>
  <c r="A522" i="9"/>
  <c r="B522" i="9" a="1"/>
  <c r="B522" i="9"/>
  <c r="C522" i="9" a="1"/>
  <c r="C522" i="9"/>
  <c r="A523" i="9" a="1"/>
  <c r="A523" i="9"/>
  <c r="B523" i="9" a="1"/>
  <c r="B523" i="9"/>
  <c r="C523" i="9" a="1"/>
  <c r="C523" i="9"/>
  <c r="A524" i="9" a="1"/>
  <c r="A524" i="9"/>
  <c r="B524" i="9" a="1"/>
  <c r="B524" i="9"/>
  <c r="C524" i="9" a="1"/>
  <c r="C524" i="9"/>
  <c r="A525" i="9" a="1"/>
  <c r="A525" i="9"/>
  <c r="B525" i="9" a="1"/>
  <c r="B525" i="9"/>
  <c r="C525" i="9" a="1"/>
  <c r="C525" i="9"/>
  <c r="A526" i="9" a="1"/>
  <c r="A526" i="9"/>
  <c r="B526" i="9" a="1"/>
  <c r="B526" i="9"/>
  <c r="C526" i="9" a="1"/>
  <c r="C526" i="9"/>
  <c r="A527" i="9" a="1"/>
  <c r="A527" i="9"/>
  <c r="B527" i="9" a="1"/>
  <c r="B527" i="9"/>
  <c r="C527" i="9" a="1"/>
  <c r="C527" i="9"/>
  <c r="A528" i="9" a="1"/>
  <c r="A528" i="9"/>
  <c r="B528" i="9" a="1"/>
  <c r="B528" i="9"/>
  <c r="C528" i="9" a="1"/>
  <c r="C528" i="9"/>
  <c r="A529" i="9" a="1"/>
  <c r="A529" i="9"/>
  <c r="B529" i="9" a="1"/>
  <c r="B529" i="9"/>
  <c r="C529" i="9" a="1"/>
  <c r="C529" i="9"/>
  <c r="A530" i="9" a="1"/>
  <c r="A530" i="9"/>
  <c r="B530" i="9" a="1"/>
  <c r="B530" i="9"/>
  <c r="C530" i="9" a="1"/>
  <c r="C530" i="9"/>
  <c r="A531" i="9" a="1"/>
  <c r="A531" i="9"/>
  <c r="B531" i="9" a="1"/>
  <c r="B531" i="9"/>
  <c r="C531" i="9" a="1"/>
  <c r="C531" i="9"/>
  <c r="A532" i="9" a="1"/>
  <c r="A532" i="9"/>
  <c r="B532" i="9" a="1"/>
  <c r="B532" i="9"/>
  <c r="C532" i="9" a="1"/>
  <c r="C532" i="9"/>
  <c r="A533" i="9" a="1"/>
  <c r="A533" i="9"/>
  <c r="B533" i="9" a="1"/>
  <c r="B533" i="9"/>
  <c r="C533" i="9" a="1"/>
  <c r="C533" i="9"/>
  <c r="A534" i="9" a="1"/>
  <c r="A534" i="9"/>
  <c r="B534" i="9" a="1"/>
  <c r="B534" i="9"/>
  <c r="C534" i="9" a="1"/>
  <c r="C534" i="9"/>
  <c r="A535" i="9" a="1"/>
  <c r="A535" i="9"/>
  <c r="B535" i="9" a="1"/>
  <c r="B535" i="9"/>
  <c r="C535" i="9" a="1"/>
  <c r="C535" i="9"/>
  <c r="A536" i="9" a="1"/>
  <c r="A536" i="9"/>
  <c r="B536" i="9" a="1"/>
  <c r="B536" i="9"/>
  <c r="C536" i="9" a="1"/>
  <c r="C536" i="9"/>
  <c r="A537" i="9" a="1"/>
  <c r="A537" i="9"/>
  <c r="B537" i="9" a="1"/>
  <c r="B537" i="9"/>
  <c r="C537" i="9" a="1"/>
  <c r="C537" i="9"/>
  <c r="A538" i="9" a="1"/>
  <c r="A538" i="9"/>
  <c r="B538" i="9" a="1"/>
  <c r="B538" i="9"/>
  <c r="C538" i="9" a="1"/>
  <c r="C538" i="9"/>
  <c r="A539" i="9" a="1"/>
  <c r="A539" i="9"/>
  <c r="B539" i="9" a="1"/>
  <c r="B539" i="9"/>
  <c r="C539" i="9" a="1"/>
  <c r="C539" i="9"/>
  <c r="A540" i="9" a="1"/>
  <c r="A540" i="9"/>
  <c r="B540" i="9" a="1"/>
  <c r="B540" i="9"/>
  <c r="C540" i="9" a="1"/>
  <c r="C540" i="9"/>
  <c r="A541" i="9" a="1"/>
  <c r="A541" i="9"/>
  <c r="B541" i="9" a="1"/>
  <c r="B541" i="9"/>
  <c r="C541" i="9" a="1"/>
  <c r="C541" i="9"/>
  <c r="A542" i="9" a="1"/>
  <c r="A542" i="9"/>
  <c r="B542" i="9" a="1"/>
  <c r="B542" i="9"/>
  <c r="C542" i="9" a="1"/>
  <c r="C542" i="9"/>
  <c r="A543" i="9" a="1"/>
  <c r="A543" i="9"/>
  <c r="B543" i="9" a="1"/>
  <c r="B543" i="9"/>
  <c r="C543" i="9" a="1"/>
  <c r="C543" i="9"/>
  <c r="A544" i="9" a="1"/>
  <c r="A544" i="9"/>
  <c r="B544" i="9" a="1"/>
  <c r="B544" i="9"/>
  <c r="C544" i="9" a="1"/>
  <c r="C544" i="9"/>
  <c r="A545" i="9" a="1"/>
  <c r="A545" i="9"/>
  <c r="B545" i="9" a="1"/>
  <c r="B545" i="9"/>
  <c r="C545" i="9" a="1"/>
  <c r="C545" i="9"/>
  <c r="A546" i="9" a="1"/>
  <c r="A546" i="9"/>
  <c r="B546" i="9" a="1"/>
  <c r="B546" i="9"/>
  <c r="C546" i="9" a="1"/>
  <c r="C546" i="9"/>
  <c r="A547" i="9" a="1"/>
  <c r="A547" i="9"/>
  <c r="B547" i="9" a="1"/>
  <c r="B547" i="9"/>
  <c r="C547" i="9" a="1"/>
  <c r="C547" i="9"/>
  <c r="A548" i="9" a="1"/>
  <c r="A548" i="9"/>
  <c r="B548" i="9" a="1"/>
  <c r="B548" i="9"/>
  <c r="C548" i="9" a="1"/>
  <c r="C548" i="9"/>
  <c r="A549" i="9" a="1"/>
  <c r="A549" i="9"/>
  <c r="B549" i="9" a="1"/>
  <c r="B549" i="9"/>
  <c r="C549" i="9" a="1"/>
  <c r="C549" i="9"/>
  <c r="A550" i="9" a="1"/>
  <c r="A550" i="9"/>
  <c r="B550" i="9" a="1"/>
  <c r="B550" i="9"/>
  <c r="C550" i="9" a="1"/>
  <c r="C550" i="9"/>
  <c r="A551" i="9" a="1"/>
  <c r="A551" i="9"/>
  <c r="B551" i="9" a="1"/>
  <c r="B551" i="9"/>
  <c r="C551" i="9" a="1"/>
  <c r="C551" i="9"/>
  <c r="A552" i="9" a="1"/>
  <c r="A552" i="9"/>
  <c r="B552" i="9" a="1"/>
  <c r="B552" i="9"/>
  <c r="C552" i="9" a="1"/>
  <c r="C552" i="9"/>
  <c r="A553" i="9" a="1"/>
  <c r="A553" i="9"/>
  <c r="B553" i="9" a="1"/>
  <c r="B553" i="9"/>
  <c r="C553" i="9" a="1"/>
  <c r="C553" i="9"/>
  <c r="A554" i="9" a="1"/>
  <c r="A554" i="9"/>
  <c r="B554" i="9" a="1"/>
  <c r="B554" i="9"/>
  <c r="C554" i="9" a="1"/>
  <c r="C554" i="9"/>
  <c r="A555" i="9" a="1"/>
  <c r="A555" i="9"/>
  <c r="B555" i="9" a="1"/>
  <c r="B555" i="9"/>
  <c r="C555" i="9" a="1"/>
  <c r="C555" i="9"/>
  <c r="A556" i="9" a="1"/>
  <c r="A556" i="9"/>
  <c r="B556" i="9" a="1"/>
  <c r="B556" i="9"/>
  <c r="C556" i="9" a="1"/>
  <c r="C556" i="9"/>
  <c r="A557" i="9" a="1"/>
  <c r="A557" i="9"/>
  <c r="B557" i="9" a="1"/>
  <c r="B557" i="9"/>
  <c r="C557" i="9" a="1"/>
  <c r="C557" i="9"/>
  <c r="A558" i="9" a="1"/>
  <c r="A558" i="9"/>
  <c r="B558" i="9" a="1"/>
  <c r="B558" i="9"/>
  <c r="C558" i="9" a="1"/>
  <c r="C558" i="9"/>
  <c r="A559" i="9" a="1"/>
  <c r="A559" i="9"/>
  <c r="B559" i="9" a="1"/>
  <c r="B559" i="9"/>
  <c r="C559" i="9" a="1"/>
  <c r="C559" i="9"/>
  <c r="A560" i="9" a="1"/>
  <c r="A560" i="9"/>
  <c r="B560" i="9" a="1"/>
  <c r="B560" i="9"/>
  <c r="C560" i="9" a="1"/>
  <c r="C560" i="9"/>
  <c r="A561" i="9" a="1"/>
  <c r="A561" i="9"/>
  <c r="B561" i="9" a="1"/>
  <c r="B561" i="9"/>
  <c r="C561" i="9" a="1"/>
  <c r="C561" i="9"/>
  <c r="A562" i="9" a="1"/>
  <c r="A562" i="9"/>
  <c r="B562" i="9" a="1"/>
  <c r="B562" i="9"/>
  <c r="C562" i="9" a="1"/>
  <c r="C562" i="9"/>
  <c r="A563" i="9" a="1"/>
  <c r="A563" i="9"/>
  <c r="B563" i="9" a="1"/>
  <c r="B563" i="9"/>
  <c r="C563" i="9" a="1"/>
  <c r="C563" i="9"/>
  <c r="A564" i="9" a="1"/>
  <c r="A564" i="9"/>
  <c r="B564" i="9" a="1"/>
  <c r="B564" i="9"/>
  <c r="C564" i="9" a="1"/>
  <c r="C564" i="9"/>
  <c r="A565" i="9" a="1"/>
  <c r="A565" i="9"/>
  <c r="B565" i="9" a="1"/>
  <c r="B565" i="9"/>
  <c r="C565" i="9" a="1"/>
  <c r="C565" i="9"/>
  <c r="A566" i="9" a="1"/>
  <c r="A566" i="9"/>
  <c r="B566" i="9" a="1"/>
  <c r="B566" i="9"/>
  <c r="C566" i="9" a="1"/>
  <c r="C566" i="9"/>
  <c r="A567" i="9" a="1"/>
  <c r="A567" i="9"/>
  <c r="B567" i="9" a="1"/>
  <c r="B567" i="9"/>
  <c r="C567" i="9" a="1"/>
  <c r="C567" i="9"/>
  <c r="A568" i="9" a="1"/>
  <c r="A568" i="9"/>
  <c r="B568" i="9" a="1"/>
  <c r="B568" i="9"/>
  <c r="C568" i="9" a="1"/>
  <c r="C568" i="9"/>
  <c r="A569" i="9" a="1"/>
  <c r="A569" i="9"/>
  <c r="B569" i="9" a="1"/>
  <c r="B569" i="9"/>
  <c r="C569" i="9" a="1"/>
  <c r="C569" i="9"/>
  <c r="A570" i="9" a="1"/>
  <c r="A570" i="9"/>
  <c r="B570" i="9" a="1"/>
  <c r="B570" i="9"/>
  <c r="C570" i="9" a="1"/>
  <c r="C570" i="9"/>
  <c r="A571" i="9" a="1"/>
  <c r="A571" i="9"/>
  <c r="B571" i="9" a="1"/>
  <c r="B571" i="9"/>
  <c r="C571" i="9" a="1"/>
  <c r="C571" i="9"/>
  <c r="A572" i="9" a="1"/>
  <c r="A572" i="9"/>
  <c r="B572" i="9" a="1"/>
  <c r="B572" i="9"/>
  <c r="C572" i="9" a="1"/>
  <c r="C572" i="9"/>
  <c r="A573" i="9" a="1"/>
  <c r="A573" i="9"/>
  <c r="B573" i="9" a="1"/>
  <c r="B573" i="9"/>
  <c r="C573" i="9" a="1"/>
  <c r="C573" i="9"/>
  <c r="A574" i="9" a="1"/>
  <c r="A574" i="9"/>
  <c r="B574" i="9" a="1"/>
  <c r="B574" i="9"/>
  <c r="C574" i="9" a="1"/>
  <c r="C574" i="9"/>
  <c r="A575" i="9" a="1"/>
  <c r="A575" i="9"/>
  <c r="B575" i="9" a="1"/>
  <c r="B575" i="9"/>
  <c r="C575" i="9" a="1"/>
  <c r="C575" i="9"/>
  <c r="A576" i="9" a="1"/>
  <c r="A576" i="9"/>
  <c r="B576" i="9" a="1"/>
  <c r="B576" i="9"/>
  <c r="C576" i="9" a="1"/>
  <c r="C576" i="9"/>
  <c r="A577" i="9" a="1"/>
  <c r="A577" i="9"/>
  <c r="B577" i="9" a="1"/>
  <c r="B577" i="9"/>
  <c r="C577" i="9" a="1"/>
  <c r="C577" i="9"/>
  <c r="A578" i="9" a="1"/>
  <c r="A578" i="9"/>
  <c r="B578" i="9" a="1"/>
  <c r="B578" i="9"/>
  <c r="C578" i="9" a="1"/>
  <c r="C578" i="9"/>
  <c r="A579" i="9" a="1"/>
  <c r="A579" i="9"/>
  <c r="B579" i="9" a="1"/>
  <c r="B579" i="9"/>
  <c r="C579" i="9" a="1"/>
  <c r="C579" i="9"/>
  <c r="A580" i="9" a="1"/>
  <c r="A580" i="9"/>
  <c r="B580" i="9" a="1"/>
  <c r="B580" i="9"/>
  <c r="C580" i="9" a="1"/>
  <c r="C580" i="9"/>
  <c r="A581" i="9" a="1"/>
  <c r="A581" i="9"/>
  <c r="B581" i="9" a="1"/>
  <c r="B581" i="9"/>
  <c r="C581" i="9" a="1"/>
  <c r="C581" i="9"/>
  <c r="A582" i="9" a="1"/>
  <c r="A582" i="9"/>
  <c r="B582" i="9" a="1"/>
  <c r="B582" i="9"/>
  <c r="C582" i="9" a="1"/>
  <c r="C582" i="9"/>
  <c r="A583" i="9" a="1"/>
  <c r="A583" i="9"/>
  <c r="B583" i="9" a="1"/>
  <c r="B583" i="9"/>
  <c r="C583" i="9" a="1"/>
  <c r="C583" i="9"/>
  <c r="A584" i="9" a="1"/>
  <c r="A584" i="9"/>
  <c r="B584" i="9" a="1"/>
  <c r="B584" i="9"/>
  <c r="C584" i="9" a="1"/>
  <c r="C584" i="9"/>
  <c r="A585" i="9" a="1"/>
  <c r="A585" i="9"/>
  <c r="B585" i="9" a="1"/>
  <c r="B585" i="9"/>
  <c r="C585" i="9" a="1"/>
  <c r="C585" i="9"/>
  <c r="A586" i="9" a="1"/>
  <c r="A586" i="9"/>
  <c r="B586" i="9" a="1"/>
  <c r="B586" i="9"/>
  <c r="C586" i="9" a="1"/>
  <c r="C586" i="9"/>
  <c r="A587" i="9" a="1"/>
  <c r="A587" i="9"/>
  <c r="B587" i="9" a="1"/>
  <c r="B587" i="9"/>
  <c r="C587" i="9" a="1"/>
  <c r="C587" i="9"/>
  <c r="A588" i="9" a="1"/>
  <c r="A588" i="9"/>
  <c r="B588" i="9" a="1"/>
  <c r="B588" i="9"/>
  <c r="C588" i="9" a="1"/>
  <c r="C588" i="9"/>
  <c r="A589" i="9" a="1"/>
  <c r="A589" i="9"/>
  <c r="B589" i="9" a="1"/>
  <c r="B589" i="9"/>
  <c r="C589" i="9" a="1"/>
  <c r="C589" i="9"/>
  <c r="A590" i="9" a="1"/>
  <c r="A590" i="9"/>
  <c r="B590" i="9" a="1"/>
  <c r="B590" i="9"/>
  <c r="C590" i="9" a="1"/>
  <c r="C590" i="9"/>
  <c r="A591" i="9" a="1"/>
  <c r="A591" i="9"/>
  <c r="B591" i="9" a="1"/>
  <c r="B591" i="9"/>
  <c r="C591" i="9" a="1"/>
  <c r="C591" i="9"/>
  <c r="A592" i="9" a="1"/>
  <c r="A592" i="9"/>
  <c r="B592" i="9" a="1"/>
  <c r="B592" i="9"/>
  <c r="C592" i="9" a="1"/>
  <c r="C592" i="9"/>
  <c r="A593" i="9" a="1"/>
  <c r="A593" i="9"/>
  <c r="B593" i="9" a="1"/>
  <c r="B593" i="9"/>
  <c r="C593" i="9" a="1"/>
  <c r="C593" i="9"/>
  <c r="A594" i="9" a="1"/>
  <c r="A594" i="9"/>
  <c r="B594" i="9" a="1"/>
  <c r="B594" i="9"/>
  <c r="C594" i="9" a="1"/>
  <c r="C594" i="9"/>
  <c r="A595" i="9" a="1"/>
  <c r="A595" i="9"/>
  <c r="B595" i="9" a="1"/>
  <c r="B595" i="9"/>
  <c r="C595" i="9" a="1"/>
  <c r="C595" i="9"/>
  <c r="E595" i="9" a="1"/>
  <c r="E595" i="9"/>
  <c r="E594" i="9" a="1"/>
  <c r="E594" i="9"/>
  <c r="E593" i="9" a="1"/>
  <c r="E593" i="9"/>
  <c r="E592" i="9" a="1"/>
  <c r="E592" i="9"/>
  <c r="E591" i="9" a="1"/>
  <c r="E591" i="9"/>
  <c r="E590" i="9" a="1"/>
  <c r="E590" i="9"/>
  <c r="E589" i="9" a="1"/>
  <c r="E589" i="9"/>
  <c r="E588" i="9" a="1"/>
  <c r="E588" i="9"/>
  <c r="E587" i="9" a="1"/>
  <c r="E587" i="9"/>
  <c r="E586" i="9" a="1"/>
  <c r="E586" i="9"/>
  <c r="E585" i="9" a="1"/>
  <c r="E585" i="9"/>
  <c r="E584" i="9" a="1"/>
  <c r="E584" i="9"/>
  <c r="E583" i="9" a="1"/>
  <c r="E583" i="9"/>
  <c r="E582" i="9" a="1"/>
  <c r="E582" i="9"/>
  <c r="E581" i="9" a="1"/>
  <c r="E581" i="9"/>
  <c r="E580" i="9" a="1"/>
  <c r="E580" i="9"/>
  <c r="E579" i="9" a="1"/>
  <c r="E579" i="9"/>
  <c r="E578" i="9" a="1"/>
  <c r="E578" i="9"/>
  <c r="E577" i="9" a="1"/>
  <c r="E577" i="9"/>
  <c r="E576" i="9" a="1"/>
  <c r="E576" i="9"/>
  <c r="E575" i="9" a="1"/>
  <c r="E575" i="9"/>
  <c r="E574" i="9" a="1"/>
  <c r="E574" i="9"/>
  <c r="E573" i="9" a="1"/>
  <c r="E573" i="9"/>
  <c r="E572" i="9" a="1"/>
  <c r="E572" i="9"/>
  <c r="E571" i="9" a="1"/>
  <c r="E571" i="9"/>
  <c r="E570" i="9" a="1"/>
  <c r="E570" i="9"/>
  <c r="E569" i="9" a="1"/>
  <c r="E569" i="9"/>
  <c r="E568" i="9" a="1"/>
  <c r="E568" i="9"/>
  <c r="E567" i="9" a="1"/>
  <c r="E567" i="9"/>
  <c r="E566" i="9" a="1"/>
  <c r="E566" i="9"/>
  <c r="E565" i="9" a="1"/>
  <c r="E565" i="9"/>
  <c r="E564" i="9" a="1"/>
  <c r="E564" i="9"/>
  <c r="E563" i="9" a="1"/>
  <c r="E563" i="9"/>
  <c r="E562" i="9" a="1"/>
  <c r="E562" i="9"/>
  <c r="E561" i="9" a="1"/>
  <c r="E561" i="9"/>
  <c r="E560" i="9" a="1"/>
  <c r="E560" i="9"/>
  <c r="E559" i="9" a="1"/>
  <c r="E559" i="9"/>
  <c r="E558" i="9" a="1"/>
  <c r="E558" i="9"/>
  <c r="E557" i="9" a="1"/>
  <c r="E557" i="9"/>
  <c r="E556" i="9" a="1"/>
  <c r="E556" i="9"/>
  <c r="E555" i="9" a="1"/>
  <c r="E555" i="9"/>
  <c r="E554" i="9" a="1"/>
  <c r="E554" i="9"/>
  <c r="E553" i="9" a="1"/>
  <c r="E553" i="9"/>
  <c r="E552" i="9" a="1"/>
  <c r="E552" i="9"/>
  <c r="E551" i="9" a="1"/>
  <c r="E551" i="9"/>
  <c r="E550" i="9" a="1"/>
  <c r="E550" i="9"/>
  <c r="E549" i="9" a="1"/>
  <c r="E549" i="9"/>
  <c r="E548" i="9" a="1"/>
  <c r="E548" i="9"/>
  <c r="E547" i="9" a="1"/>
  <c r="E547" i="9"/>
  <c r="E546" i="9" a="1"/>
  <c r="E546" i="9"/>
  <c r="E545" i="9" a="1"/>
  <c r="E545" i="9"/>
  <c r="E544" i="9" a="1"/>
  <c r="E544" i="9"/>
  <c r="E543" i="9" a="1"/>
  <c r="E543" i="9"/>
  <c r="E542" i="9" a="1"/>
  <c r="E542" i="9"/>
  <c r="E541" i="9" a="1"/>
  <c r="E541" i="9"/>
  <c r="E540" i="9" a="1"/>
  <c r="E540" i="9"/>
  <c r="E539" i="9" a="1"/>
  <c r="E539" i="9"/>
  <c r="E538" i="9" a="1"/>
  <c r="E538" i="9"/>
  <c r="E537" i="9" a="1"/>
  <c r="E537" i="9"/>
  <c r="E536" i="9" a="1"/>
  <c r="E536" i="9"/>
  <c r="E535" i="9" a="1"/>
  <c r="E535" i="9"/>
  <c r="E534" i="9" a="1"/>
  <c r="E534" i="9"/>
  <c r="E533" i="9" a="1"/>
  <c r="E533" i="9"/>
  <c r="E532" i="9" a="1"/>
  <c r="E532" i="9"/>
  <c r="E531" i="9" a="1"/>
  <c r="E531" i="9"/>
  <c r="E530" i="9" a="1"/>
  <c r="E530" i="9"/>
  <c r="E529" i="9" a="1"/>
  <c r="E529" i="9"/>
  <c r="E528" i="9" a="1"/>
  <c r="E528" i="9"/>
  <c r="E527" i="9" a="1"/>
  <c r="E527" i="9"/>
  <c r="E526" i="9" a="1"/>
  <c r="E526" i="9"/>
  <c r="E525" i="9" a="1"/>
  <c r="E525" i="9"/>
  <c r="E524" i="9" a="1"/>
  <c r="E524" i="9"/>
  <c r="E523" i="9" a="1"/>
  <c r="E523" i="9"/>
  <c r="E522" i="9" a="1"/>
  <c r="E522" i="9"/>
  <c r="E521" i="9" a="1"/>
  <c r="E521" i="9"/>
  <c r="E520" i="9" a="1"/>
  <c r="E520" i="9"/>
  <c r="E519" i="9" a="1"/>
  <c r="E519" i="9"/>
  <c r="E518" i="9" a="1"/>
  <c r="E518" i="9"/>
  <c r="E517" i="9" a="1"/>
  <c r="E517" i="9"/>
  <c r="E516" i="9" a="1"/>
  <c r="E516" i="9"/>
  <c r="E515" i="9" a="1"/>
  <c r="E515" i="9"/>
  <c r="E514" i="9" a="1"/>
  <c r="E514" i="9"/>
  <c r="E513" i="9" a="1"/>
  <c r="E513" i="9"/>
  <c r="E512" i="9" a="1"/>
  <c r="E512" i="9"/>
  <c r="E511" i="9" a="1"/>
  <c r="E511" i="9"/>
  <c r="B510" i="9" a="1"/>
  <c r="B510" i="9"/>
  <c r="C510" i="9" a="1"/>
  <c r="C510" i="9"/>
  <c r="E510" i="9" a="1"/>
  <c r="E510" i="9"/>
  <c r="D595" i="9" a="1"/>
  <c r="D595" i="9"/>
  <c r="D594" i="9" a="1"/>
  <c r="D594" i="9"/>
  <c r="D593" i="9" a="1"/>
  <c r="D593" i="9"/>
  <c r="D592" i="9" a="1"/>
  <c r="D592" i="9"/>
  <c r="D591" i="9" a="1"/>
  <c r="D591" i="9"/>
  <c r="D590" i="9" a="1"/>
  <c r="D590" i="9"/>
  <c r="D589" i="9" a="1"/>
  <c r="D589" i="9"/>
  <c r="D588" i="9" a="1"/>
  <c r="D588" i="9"/>
  <c r="D587" i="9" a="1"/>
  <c r="D587" i="9"/>
  <c r="D586" i="9" a="1"/>
  <c r="D586" i="9"/>
  <c r="D585" i="9" a="1"/>
  <c r="D585" i="9"/>
  <c r="D584" i="9" a="1"/>
  <c r="D584" i="9"/>
  <c r="D583" i="9" a="1"/>
  <c r="D583" i="9"/>
  <c r="D582" i="9" a="1"/>
  <c r="D582" i="9"/>
  <c r="D581" i="9" a="1"/>
  <c r="D581" i="9"/>
  <c r="D580" i="9" a="1"/>
  <c r="D580" i="9"/>
  <c r="D579" i="9" a="1"/>
  <c r="D579" i="9"/>
  <c r="D578" i="9" a="1"/>
  <c r="D578" i="9"/>
  <c r="D577" i="9" a="1"/>
  <c r="D577" i="9"/>
  <c r="D576" i="9" a="1"/>
  <c r="D576" i="9"/>
  <c r="D575" i="9" a="1"/>
  <c r="D575" i="9"/>
  <c r="D574" i="9" a="1"/>
  <c r="D574" i="9"/>
  <c r="D573" i="9" a="1"/>
  <c r="D573" i="9"/>
  <c r="D572" i="9" a="1"/>
  <c r="D572" i="9"/>
  <c r="D571" i="9" a="1"/>
  <c r="D571" i="9"/>
  <c r="D570" i="9" a="1"/>
  <c r="D570" i="9"/>
  <c r="D569" i="9" a="1"/>
  <c r="D569" i="9"/>
  <c r="D568" i="9" a="1"/>
  <c r="D568" i="9"/>
  <c r="D567" i="9" a="1"/>
  <c r="D567" i="9"/>
  <c r="D566" i="9" a="1"/>
  <c r="D566" i="9"/>
  <c r="D565" i="9" a="1"/>
  <c r="D565" i="9"/>
  <c r="D564" i="9" a="1"/>
  <c r="D564" i="9"/>
  <c r="D563" i="9" a="1"/>
  <c r="D563" i="9"/>
  <c r="D562" i="9" a="1"/>
  <c r="D562" i="9"/>
  <c r="D561" i="9" a="1"/>
  <c r="D561" i="9"/>
  <c r="D560" i="9" a="1"/>
  <c r="D560" i="9"/>
  <c r="D559" i="9" a="1"/>
  <c r="D559" i="9"/>
  <c r="D558" i="9" a="1"/>
  <c r="D558" i="9"/>
  <c r="D557" i="9" a="1"/>
  <c r="D557" i="9"/>
  <c r="D556" i="9" a="1"/>
  <c r="D556" i="9"/>
  <c r="D555" i="9" a="1"/>
  <c r="D555" i="9"/>
  <c r="D554" i="9" a="1"/>
  <c r="D554" i="9"/>
  <c r="D553" i="9" a="1"/>
  <c r="D553" i="9"/>
  <c r="D552" i="9" a="1"/>
  <c r="D552" i="9"/>
  <c r="D551" i="9" a="1"/>
  <c r="D551" i="9"/>
  <c r="D550" i="9" a="1"/>
  <c r="D550" i="9"/>
  <c r="D549" i="9" a="1"/>
  <c r="D549" i="9"/>
  <c r="D548" i="9" a="1"/>
  <c r="D548" i="9"/>
  <c r="D547" i="9" a="1"/>
  <c r="D547" i="9"/>
  <c r="D546" i="9" a="1"/>
  <c r="D546" i="9"/>
  <c r="D545" i="9" a="1"/>
  <c r="D545" i="9"/>
  <c r="D544" i="9" a="1"/>
  <c r="D544" i="9"/>
  <c r="D543" i="9" a="1"/>
  <c r="D543" i="9"/>
  <c r="D542" i="9" a="1"/>
  <c r="D542" i="9"/>
  <c r="D541" i="9" a="1"/>
  <c r="D541" i="9"/>
  <c r="D540" i="9" a="1"/>
  <c r="D540" i="9"/>
  <c r="D539" i="9" a="1"/>
  <c r="D539" i="9"/>
  <c r="D538" i="9" a="1"/>
  <c r="D538" i="9"/>
  <c r="D537" i="9" a="1"/>
  <c r="D537" i="9"/>
  <c r="D536" i="9" a="1"/>
  <c r="D536" i="9"/>
  <c r="D535" i="9" a="1"/>
  <c r="D535" i="9"/>
  <c r="D534" i="9" a="1"/>
  <c r="D534" i="9"/>
  <c r="D533" i="9" a="1"/>
  <c r="D533" i="9"/>
  <c r="D532" i="9" a="1"/>
  <c r="D532" i="9"/>
  <c r="D531" i="9" a="1"/>
  <c r="D531" i="9"/>
  <c r="D530" i="9" a="1"/>
  <c r="D530" i="9"/>
  <c r="D529" i="9" a="1"/>
  <c r="D529" i="9"/>
  <c r="D528" i="9" a="1"/>
  <c r="D528" i="9"/>
  <c r="D527" i="9" a="1"/>
  <c r="D527" i="9"/>
  <c r="D526" i="9" a="1"/>
  <c r="D526" i="9"/>
  <c r="D525" i="9" a="1"/>
  <c r="D525" i="9"/>
  <c r="D524" i="9" a="1"/>
  <c r="D524" i="9"/>
  <c r="D523" i="9" a="1"/>
  <c r="D523" i="9"/>
  <c r="D522" i="9" a="1"/>
  <c r="D522" i="9"/>
  <c r="D521" i="9" a="1"/>
  <c r="D521" i="9"/>
  <c r="D520" i="9" a="1"/>
  <c r="D520" i="9"/>
  <c r="D519" i="9" a="1"/>
  <c r="D519" i="9"/>
  <c r="D518" i="9" a="1"/>
  <c r="D518" i="9"/>
  <c r="D517" i="9" a="1"/>
  <c r="D517" i="9"/>
  <c r="D516" i="9" a="1"/>
  <c r="D516" i="9"/>
  <c r="D515" i="9" a="1"/>
  <c r="D515" i="9"/>
  <c r="D514" i="9" a="1"/>
  <c r="D514" i="9"/>
  <c r="D513" i="9" a="1"/>
  <c r="D513" i="9"/>
  <c r="D512" i="9" a="1"/>
  <c r="D512" i="9"/>
  <c r="D511" i="9" a="1"/>
  <c r="D511" i="9"/>
  <c r="D510" i="9" a="1"/>
  <c r="D510" i="9"/>
  <c r="A596" i="9" a="1"/>
  <c r="A596" i="9"/>
  <c r="A597" i="9" a="1"/>
  <c r="A597" i="9"/>
  <c r="A598" i="9" a="1"/>
  <c r="A598" i="9"/>
  <c r="A599" i="9" a="1"/>
  <c r="A599" i="9"/>
  <c r="A600" i="9" a="1"/>
  <c r="A600" i="9"/>
  <c r="A601" i="9" a="1"/>
  <c r="A601" i="9"/>
  <c r="A602" i="9" a="1"/>
  <c r="A602" i="9"/>
  <c r="A603" i="9" a="1"/>
  <c r="A603" i="9"/>
  <c r="A604" i="9" a="1"/>
  <c r="A604" i="9"/>
  <c r="A605" i="9" a="1"/>
  <c r="A605" i="9"/>
  <c r="A606" i="9" a="1"/>
  <c r="A606" i="9"/>
  <c r="A607" i="9" a="1"/>
  <c r="A607" i="9"/>
  <c r="B607" i="9" a="1"/>
  <c r="B607" i="9"/>
  <c r="C607" i="9" a="1"/>
  <c r="C607" i="9"/>
  <c r="B606" i="9" a="1"/>
  <c r="B606" i="9"/>
  <c r="C606" i="9" a="1"/>
  <c r="C606" i="9"/>
  <c r="B605" i="9" a="1"/>
  <c r="B605" i="9"/>
  <c r="C605" i="9" a="1"/>
  <c r="C605" i="9"/>
  <c r="B604" i="9" a="1"/>
  <c r="B604" i="9"/>
  <c r="C604" i="9" a="1"/>
  <c r="C604" i="9"/>
  <c r="B603" i="9" a="1"/>
  <c r="B603" i="9"/>
  <c r="C603" i="9" a="1"/>
  <c r="C603" i="9"/>
  <c r="B602" i="9" a="1"/>
  <c r="B602" i="9"/>
  <c r="C602" i="9" a="1"/>
  <c r="C602" i="9"/>
  <c r="B601" i="9" a="1"/>
  <c r="B601" i="9"/>
  <c r="C601" i="9" a="1"/>
  <c r="C601" i="9"/>
  <c r="B600" i="9" a="1"/>
  <c r="B600" i="9"/>
  <c r="C600" i="9" a="1"/>
  <c r="C600" i="9"/>
  <c r="B599" i="9" a="1"/>
  <c r="B599" i="9"/>
  <c r="C599" i="9" a="1"/>
  <c r="C599" i="9"/>
  <c r="B598" i="9" a="1"/>
  <c r="B598" i="9"/>
  <c r="C598" i="9" a="1"/>
  <c r="C598" i="9"/>
  <c r="B597" i="9" a="1"/>
  <c r="B597" i="9"/>
  <c r="C597" i="9" a="1"/>
  <c r="C597" i="9"/>
  <c r="B596" i="9" a="1"/>
  <c r="B596" i="9"/>
  <c r="C596" i="9" a="1"/>
  <c r="C596" i="9"/>
  <c r="D596" i="9" a="1"/>
  <c r="D596" i="9"/>
  <c r="D597" i="9" a="1"/>
  <c r="D597" i="9"/>
  <c r="D598" i="9" a="1"/>
  <c r="D598" i="9"/>
  <c r="D599" i="9" a="1"/>
  <c r="D599" i="9"/>
  <c r="D600" i="9" a="1"/>
  <c r="D600" i="9"/>
  <c r="D601" i="9" a="1"/>
  <c r="D601" i="9"/>
  <c r="D602" i="9" a="1"/>
  <c r="D602" i="9"/>
  <c r="D603" i="9" a="1"/>
  <c r="D603" i="9"/>
  <c r="D604" i="9" a="1"/>
  <c r="D604" i="9"/>
  <c r="D605" i="9" a="1"/>
  <c r="D605" i="9"/>
  <c r="D606" i="9" a="1"/>
  <c r="D606" i="9"/>
  <c r="D607" i="9" a="1"/>
  <c r="D607" i="9"/>
  <c r="E596" i="9" a="1"/>
  <c r="E596" i="9"/>
  <c r="E597" i="9" a="1"/>
  <c r="E597" i="9"/>
  <c r="E598" i="9" a="1"/>
  <c r="E598" i="9"/>
  <c r="E599" i="9" a="1"/>
  <c r="E599" i="9"/>
  <c r="E600" i="9" a="1"/>
  <c r="E600" i="9"/>
  <c r="E601" i="9" a="1"/>
  <c r="E601" i="9"/>
  <c r="E602" i="9" a="1"/>
  <c r="E602" i="9"/>
  <c r="E603" i="9" a="1"/>
  <c r="E603" i="9"/>
  <c r="E604" i="9" a="1"/>
  <c r="E604" i="9"/>
  <c r="E605" i="9" a="1"/>
  <c r="E605" i="9"/>
  <c r="E606" i="9" a="1"/>
  <c r="E606" i="9"/>
  <c r="E607" i="9" a="1"/>
  <c r="E607" i="9"/>
  <c r="A608" i="9" a="1"/>
  <c r="A608" i="9"/>
  <c r="A609" i="9" a="1"/>
  <c r="A609" i="9"/>
  <c r="A610" i="9" a="1"/>
  <c r="A610" i="9"/>
  <c r="A611" i="9" a="1"/>
  <c r="A611" i="9"/>
  <c r="A612" i="9" a="1"/>
  <c r="A612" i="9"/>
  <c r="A613" i="9" a="1"/>
  <c r="A613" i="9"/>
  <c r="A614" i="9" a="1"/>
  <c r="A614" i="9"/>
  <c r="A615" i="9" a="1"/>
  <c r="A615" i="9"/>
  <c r="A616" i="9" a="1"/>
  <c r="A616" i="9"/>
  <c r="A617" i="9" a="1"/>
  <c r="A617" i="9"/>
  <c r="A618" i="9" a="1"/>
  <c r="A618" i="9"/>
  <c r="A619" i="9" a="1"/>
  <c r="A619" i="9"/>
  <c r="A620" i="9" a="1"/>
  <c r="A620" i="9"/>
  <c r="A621" i="9" a="1"/>
  <c r="A621" i="9"/>
  <c r="A622" i="9" a="1"/>
  <c r="A622" i="9"/>
  <c r="A623" i="9" a="1"/>
  <c r="A623" i="9"/>
  <c r="A624" i="9" a="1"/>
  <c r="A624" i="9"/>
  <c r="A625" i="9" a="1"/>
  <c r="A625" i="9"/>
  <c r="A626" i="9" a="1"/>
  <c r="A626" i="9"/>
  <c r="A627" i="9" a="1"/>
  <c r="A627" i="9"/>
  <c r="A628" i="9" a="1"/>
  <c r="A628" i="9"/>
  <c r="B628" i="9" a="1"/>
  <c r="B628" i="9"/>
  <c r="C628" i="9" a="1"/>
  <c r="C628" i="9"/>
  <c r="B627" i="9" a="1"/>
  <c r="B627" i="9"/>
  <c r="C627" i="9" a="1"/>
  <c r="C627" i="9"/>
  <c r="B626" i="9" a="1"/>
  <c r="B626" i="9"/>
  <c r="C626" i="9" a="1"/>
  <c r="C626" i="9"/>
  <c r="B625" i="9" a="1"/>
  <c r="B625" i="9"/>
  <c r="C625" i="9" a="1"/>
  <c r="C625" i="9"/>
  <c r="B624" i="9" a="1"/>
  <c r="B624" i="9"/>
  <c r="C624" i="9" a="1"/>
  <c r="C624" i="9"/>
  <c r="B623" i="9" a="1"/>
  <c r="B623" i="9"/>
  <c r="C623" i="9" a="1"/>
  <c r="C623" i="9"/>
  <c r="B622" i="9" a="1"/>
  <c r="B622" i="9"/>
  <c r="C622" i="9" a="1"/>
  <c r="C622" i="9"/>
  <c r="B621" i="9" a="1"/>
  <c r="B621" i="9"/>
  <c r="C621" i="9" a="1"/>
  <c r="C621" i="9"/>
  <c r="B620" i="9" a="1"/>
  <c r="B620" i="9"/>
  <c r="C620" i="9" a="1"/>
  <c r="C620" i="9"/>
  <c r="B619" i="9" a="1"/>
  <c r="B619" i="9"/>
  <c r="C619" i="9" a="1"/>
  <c r="C619" i="9"/>
  <c r="B618" i="9" a="1"/>
  <c r="B618" i="9"/>
  <c r="C618" i="9" a="1"/>
  <c r="C618" i="9"/>
  <c r="B617" i="9" a="1"/>
  <c r="B617" i="9"/>
  <c r="C617" i="9" a="1"/>
  <c r="C617" i="9"/>
  <c r="B616" i="9" a="1"/>
  <c r="B616" i="9"/>
  <c r="C616" i="9" a="1"/>
  <c r="C616" i="9"/>
  <c r="B615" i="9" a="1"/>
  <c r="B615" i="9"/>
  <c r="C615" i="9" a="1"/>
  <c r="C615" i="9"/>
  <c r="B614" i="9" a="1"/>
  <c r="B614" i="9"/>
  <c r="C614" i="9" a="1"/>
  <c r="C614" i="9"/>
  <c r="B613" i="9" a="1"/>
  <c r="B613" i="9"/>
  <c r="C613" i="9" a="1"/>
  <c r="C613" i="9"/>
  <c r="B612" i="9" a="1"/>
  <c r="B612" i="9"/>
  <c r="C612" i="9" a="1"/>
  <c r="C612" i="9"/>
  <c r="B611" i="9" a="1"/>
  <c r="B611" i="9"/>
  <c r="C611" i="9" a="1"/>
  <c r="C611" i="9"/>
  <c r="B610" i="9" a="1"/>
  <c r="B610" i="9"/>
  <c r="C610" i="9" a="1"/>
  <c r="C610" i="9"/>
  <c r="B609" i="9" a="1"/>
  <c r="B609" i="9"/>
  <c r="C609" i="9" a="1"/>
  <c r="C609" i="9"/>
  <c r="B608" i="9" a="1"/>
  <c r="B608" i="9"/>
  <c r="C608" i="9" a="1"/>
  <c r="C608" i="9"/>
  <c r="A629" i="9" a="1"/>
  <c r="A629" i="9"/>
  <c r="B629" i="9" a="1"/>
  <c r="B629" i="9"/>
  <c r="C629" i="9" a="1"/>
  <c r="C629" i="9"/>
  <c r="E629" i="9" a="1"/>
  <c r="E629" i="9"/>
  <c r="E628" i="9" a="1"/>
  <c r="E628" i="9"/>
  <c r="E627" i="9" a="1"/>
  <c r="E627" i="9"/>
  <c r="E626" i="9" a="1"/>
  <c r="E626" i="9"/>
  <c r="E625" i="9" a="1"/>
  <c r="E625" i="9"/>
  <c r="E624" i="9" a="1"/>
  <c r="E624" i="9"/>
  <c r="E623" i="9" a="1"/>
  <c r="E623" i="9"/>
  <c r="E622" i="9" a="1"/>
  <c r="E622" i="9"/>
  <c r="E621" i="9" a="1"/>
  <c r="E621" i="9"/>
  <c r="E620" i="9" a="1"/>
  <c r="E620" i="9"/>
  <c r="E619" i="9" a="1"/>
  <c r="E619" i="9"/>
  <c r="E618" i="9" a="1"/>
  <c r="E618" i="9"/>
  <c r="E617" i="9" a="1"/>
  <c r="E617" i="9"/>
  <c r="E616" i="9" a="1"/>
  <c r="E616" i="9"/>
  <c r="E615" i="9" a="1"/>
  <c r="E615" i="9"/>
  <c r="E614" i="9" a="1"/>
  <c r="E614" i="9"/>
  <c r="E613" i="9" a="1"/>
  <c r="E613" i="9"/>
  <c r="E612" i="9" a="1"/>
  <c r="E612" i="9"/>
  <c r="E611" i="9" a="1"/>
  <c r="E611" i="9"/>
  <c r="E610" i="9" a="1"/>
  <c r="E610" i="9"/>
  <c r="E609" i="9" a="1"/>
  <c r="E609" i="9"/>
  <c r="E608" i="9" a="1"/>
  <c r="E608" i="9"/>
  <c r="D629" i="9" a="1"/>
  <c r="D629" i="9"/>
  <c r="D628" i="9" a="1"/>
  <c r="D628" i="9"/>
  <c r="D627" i="9" a="1"/>
  <c r="D627" i="9"/>
  <c r="D626" i="9" a="1"/>
  <c r="D626" i="9"/>
  <c r="D625" i="9" a="1"/>
  <c r="D625" i="9"/>
  <c r="D624" i="9" a="1"/>
  <c r="D624" i="9"/>
  <c r="D623" i="9" a="1"/>
  <c r="D623" i="9"/>
  <c r="D622" i="9" a="1"/>
  <c r="D622" i="9"/>
  <c r="D621" i="9" a="1"/>
  <c r="D621" i="9"/>
  <c r="D620" i="9" a="1"/>
  <c r="D620" i="9"/>
  <c r="D619" i="9" a="1"/>
  <c r="D619" i="9"/>
  <c r="D618" i="9" a="1"/>
  <c r="D618" i="9"/>
  <c r="D617" i="9" a="1"/>
  <c r="D617" i="9"/>
  <c r="D616" i="9" a="1"/>
  <c r="D616" i="9"/>
  <c r="D615" i="9" a="1"/>
  <c r="D615" i="9"/>
  <c r="D614" i="9" a="1"/>
  <c r="D614" i="9"/>
  <c r="D613" i="9" a="1"/>
  <c r="D613" i="9"/>
  <c r="D612" i="9" a="1"/>
  <c r="D612" i="9"/>
  <c r="D611" i="9" a="1"/>
  <c r="D611" i="9"/>
  <c r="D610" i="9" a="1"/>
  <c r="D610" i="9"/>
  <c r="D609" i="9" a="1"/>
  <c r="D609" i="9"/>
  <c r="D608" i="9" a="1"/>
  <c r="D608" i="9"/>
  <c r="A630" i="9" a="1"/>
  <c r="A630" i="9"/>
  <c r="A631" i="9" a="1"/>
  <c r="A631" i="9"/>
  <c r="A632" i="9" a="1"/>
  <c r="A632" i="9"/>
  <c r="A633" i="9" a="1"/>
  <c r="A633" i="9"/>
  <c r="A634" i="9" a="1"/>
  <c r="A634" i="9"/>
  <c r="A635" i="9" a="1"/>
  <c r="A635" i="9"/>
  <c r="A636" i="9" a="1"/>
  <c r="A636" i="9"/>
  <c r="B636" i="9" a="1"/>
  <c r="B636" i="9"/>
  <c r="C636" i="9" a="1"/>
  <c r="C636" i="9"/>
  <c r="A637" i="9" a="1"/>
  <c r="A637" i="9"/>
  <c r="B637" i="9" a="1"/>
  <c r="B637" i="9"/>
  <c r="C637" i="9" a="1"/>
  <c r="C637" i="9"/>
  <c r="A638" i="9" a="1"/>
  <c r="A638" i="9"/>
  <c r="B638" i="9" a="1"/>
  <c r="B638" i="9"/>
  <c r="C638" i="9" a="1"/>
  <c r="C638" i="9"/>
  <c r="A639" i="9" a="1"/>
  <c r="A639" i="9"/>
  <c r="B639" i="9" a="1"/>
  <c r="B639" i="9"/>
  <c r="C639" i="9" a="1"/>
  <c r="C639" i="9"/>
  <c r="A640" i="9" a="1"/>
  <c r="A640" i="9"/>
  <c r="B640" i="9" a="1"/>
  <c r="B640" i="9"/>
  <c r="C640" i="9" a="1"/>
  <c r="C640" i="9"/>
  <c r="A641" i="9" a="1"/>
  <c r="A641" i="9"/>
  <c r="B641" i="9" a="1"/>
  <c r="B641" i="9"/>
  <c r="C641" i="9" a="1"/>
  <c r="C641" i="9"/>
  <c r="A642" i="9" a="1"/>
  <c r="A642" i="9"/>
  <c r="B642" i="9" a="1"/>
  <c r="B642" i="9"/>
  <c r="C642" i="9" a="1"/>
  <c r="C642" i="9"/>
  <c r="A643" i="9" a="1"/>
  <c r="A643" i="9"/>
  <c r="B643" i="9" a="1"/>
  <c r="B643" i="9"/>
  <c r="C643" i="9" a="1"/>
  <c r="C643" i="9"/>
  <c r="A644" i="9" a="1"/>
  <c r="A644" i="9"/>
  <c r="B644" i="9" a="1"/>
  <c r="B644" i="9"/>
  <c r="C644" i="9" a="1"/>
  <c r="C644" i="9"/>
  <c r="A645" i="9" a="1"/>
  <c r="A645" i="9"/>
  <c r="B645" i="9" a="1"/>
  <c r="B645" i="9"/>
  <c r="C645" i="9" a="1"/>
  <c r="C645" i="9"/>
  <c r="A646" i="9" a="1"/>
  <c r="A646" i="9"/>
  <c r="B646" i="9" a="1"/>
  <c r="B646" i="9"/>
  <c r="C646" i="9" a="1"/>
  <c r="C646" i="9"/>
  <c r="A647" i="9" a="1"/>
  <c r="A647" i="9"/>
  <c r="B647" i="9" a="1"/>
  <c r="B647" i="9"/>
  <c r="C647" i="9" a="1"/>
  <c r="C647" i="9"/>
  <c r="A648" i="9" a="1"/>
  <c r="A648" i="9"/>
  <c r="B648" i="9" a="1"/>
  <c r="B648" i="9"/>
  <c r="C648" i="9" a="1"/>
  <c r="C648" i="9"/>
  <c r="A649" i="9" a="1"/>
  <c r="A649" i="9"/>
  <c r="B649" i="9" a="1"/>
  <c r="B649" i="9"/>
  <c r="C649" i="9" a="1"/>
  <c r="C649" i="9"/>
  <c r="A650" i="9" a="1"/>
  <c r="A650" i="9"/>
  <c r="B650" i="9" a="1"/>
  <c r="B650" i="9"/>
  <c r="C650" i="9" a="1"/>
  <c r="C650" i="9"/>
  <c r="A651" i="9" a="1"/>
  <c r="A651" i="9"/>
  <c r="B651" i="9" a="1"/>
  <c r="B651" i="9"/>
  <c r="C651" i="9" a="1"/>
  <c r="C651" i="9"/>
  <c r="A652" i="9" a="1"/>
  <c r="A652" i="9"/>
  <c r="B652" i="9" a="1"/>
  <c r="B652" i="9"/>
  <c r="C652" i="9" a="1"/>
  <c r="C652" i="9"/>
  <c r="A653" i="9" a="1"/>
  <c r="A653" i="9"/>
  <c r="B653" i="9" a="1"/>
  <c r="B653" i="9"/>
  <c r="C653" i="9" a="1"/>
  <c r="C653" i="9"/>
  <c r="A654" i="9" a="1"/>
  <c r="A654" i="9"/>
  <c r="B654" i="9" a="1"/>
  <c r="B654" i="9"/>
  <c r="C654" i="9" a="1"/>
  <c r="C654" i="9"/>
  <c r="A655" i="9" a="1"/>
  <c r="A655" i="9"/>
  <c r="B655" i="9" a="1"/>
  <c r="B655" i="9"/>
  <c r="C655" i="9" a="1"/>
  <c r="C655" i="9"/>
  <c r="A656" i="9" a="1"/>
  <c r="A656" i="9"/>
  <c r="B656" i="9" a="1"/>
  <c r="B656" i="9"/>
  <c r="C656" i="9" a="1"/>
  <c r="C656" i="9"/>
  <c r="A657" i="9" a="1"/>
  <c r="A657" i="9"/>
  <c r="B657" i="9" a="1"/>
  <c r="B657" i="9"/>
  <c r="C657" i="9" a="1"/>
  <c r="C657" i="9"/>
  <c r="B635" i="9" a="1"/>
  <c r="B635" i="9"/>
  <c r="C635" i="9" a="1"/>
  <c r="C635" i="9"/>
  <c r="B634" i="9" a="1"/>
  <c r="B634" i="9"/>
  <c r="C634" i="9" a="1"/>
  <c r="C634" i="9"/>
  <c r="B633" i="9" a="1"/>
  <c r="B633" i="9"/>
  <c r="C633" i="9" a="1"/>
  <c r="C633" i="9"/>
  <c r="B632" i="9" a="1"/>
  <c r="B632" i="9"/>
  <c r="C632" i="9" a="1"/>
  <c r="C632" i="9"/>
  <c r="B631" i="9" a="1"/>
  <c r="B631" i="9"/>
  <c r="C631" i="9" a="1"/>
  <c r="C631" i="9"/>
  <c r="B630" i="9" a="1"/>
  <c r="B630" i="9"/>
  <c r="C630" i="9" a="1"/>
  <c r="C630" i="9"/>
  <c r="E657" i="9" a="1"/>
  <c r="E657" i="9"/>
  <c r="E656" i="9" a="1"/>
  <c r="E656" i="9"/>
  <c r="E655" i="9" a="1"/>
  <c r="E655" i="9"/>
  <c r="E654" i="9" a="1"/>
  <c r="E654" i="9"/>
  <c r="E653" i="9" a="1"/>
  <c r="E653" i="9"/>
  <c r="E652" i="9" a="1"/>
  <c r="E652" i="9"/>
  <c r="E651" i="9" a="1"/>
  <c r="E651" i="9"/>
  <c r="E650" i="9" a="1"/>
  <c r="E650" i="9"/>
  <c r="E649" i="9" a="1"/>
  <c r="E649" i="9"/>
  <c r="E648" i="9" a="1"/>
  <c r="E648" i="9"/>
  <c r="E647" i="9" a="1"/>
  <c r="E647" i="9"/>
  <c r="E646" i="9" a="1"/>
  <c r="E646" i="9"/>
  <c r="E645" i="9" a="1"/>
  <c r="E645" i="9"/>
  <c r="E644" i="9" a="1"/>
  <c r="E644" i="9"/>
  <c r="E643" i="9" a="1"/>
  <c r="E643" i="9"/>
  <c r="E642" i="9" a="1"/>
  <c r="E642" i="9"/>
  <c r="E641" i="9" a="1"/>
  <c r="E641" i="9"/>
  <c r="E640" i="9" a="1"/>
  <c r="E640" i="9"/>
  <c r="E639" i="9" a="1"/>
  <c r="E639" i="9"/>
  <c r="E638" i="9" a="1"/>
  <c r="E638" i="9"/>
  <c r="E637" i="9" a="1"/>
  <c r="E637" i="9"/>
  <c r="E636" i="9" a="1"/>
  <c r="E636" i="9"/>
  <c r="E635" i="9" a="1"/>
  <c r="E635" i="9"/>
  <c r="E634" i="9" a="1"/>
  <c r="E634" i="9"/>
  <c r="E633" i="9" a="1"/>
  <c r="E633" i="9"/>
  <c r="E632" i="9" a="1"/>
  <c r="E632" i="9"/>
  <c r="E631" i="9" a="1"/>
  <c r="E631" i="9"/>
  <c r="E630" i="9" a="1"/>
  <c r="E630" i="9"/>
  <c r="D657" i="9" a="1"/>
  <c r="D657" i="9"/>
  <c r="D656" i="9" a="1"/>
  <c r="D656" i="9"/>
  <c r="D655" i="9" a="1"/>
  <c r="D655" i="9"/>
  <c r="D654" i="9" a="1"/>
  <c r="D654" i="9"/>
  <c r="D653" i="9" a="1"/>
  <c r="D653" i="9"/>
  <c r="D652" i="9" a="1"/>
  <c r="D652" i="9"/>
  <c r="D651" i="9" a="1"/>
  <c r="D651" i="9"/>
  <c r="D650" i="9" a="1"/>
  <c r="D650" i="9"/>
  <c r="D649" i="9" a="1"/>
  <c r="D649" i="9"/>
  <c r="D648" i="9" a="1"/>
  <c r="D648" i="9"/>
  <c r="D647" i="9" a="1"/>
  <c r="D647" i="9"/>
  <c r="D646" i="9" a="1"/>
  <c r="D646" i="9"/>
  <c r="D645" i="9" a="1"/>
  <c r="D645" i="9"/>
  <c r="D644" i="9" a="1"/>
  <c r="D644" i="9"/>
  <c r="D643" i="9" a="1"/>
  <c r="D643" i="9"/>
  <c r="D642" i="9" a="1"/>
  <c r="D642" i="9"/>
  <c r="D641" i="9" a="1"/>
  <c r="D641" i="9"/>
  <c r="D640" i="9" a="1"/>
  <c r="D640" i="9"/>
  <c r="D639" i="9" a="1"/>
  <c r="D639" i="9"/>
  <c r="D638" i="9" a="1"/>
  <c r="D638" i="9"/>
  <c r="D637" i="9" a="1"/>
  <c r="D637" i="9"/>
  <c r="D636" i="9" a="1"/>
  <c r="D636" i="9"/>
  <c r="D635" i="9" a="1"/>
  <c r="D635" i="9"/>
  <c r="D634" i="9" a="1"/>
  <c r="D634" i="9"/>
  <c r="D633" i="9" a="1"/>
  <c r="D633" i="9"/>
  <c r="D632" i="9" a="1"/>
  <c r="D632" i="9"/>
  <c r="D631" i="9" a="1"/>
  <c r="D631" i="9"/>
  <c r="D630" i="9" a="1"/>
  <c r="D630" i="9"/>
  <c r="A658" i="9" a="1"/>
  <c r="A658" i="9"/>
  <c r="B658" i="9" a="1"/>
  <c r="B658" i="9"/>
  <c r="C658" i="9" a="1"/>
  <c r="C658" i="9"/>
  <c r="A659" i="9" a="1"/>
  <c r="A659" i="9"/>
  <c r="B659" i="9" a="1"/>
  <c r="B659" i="9"/>
  <c r="C659" i="9" a="1"/>
  <c r="C659" i="9"/>
  <c r="A660" i="9" a="1"/>
  <c r="A660" i="9"/>
  <c r="B660" i="9" a="1"/>
  <c r="B660" i="9"/>
  <c r="C660" i="9" a="1"/>
  <c r="C660" i="9"/>
  <c r="A661" i="9" a="1"/>
  <c r="A661" i="9"/>
  <c r="B661" i="9" a="1"/>
  <c r="B661" i="9"/>
  <c r="C661" i="9" a="1"/>
  <c r="C661" i="9"/>
  <c r="E661" i="9" a="1"/>
  <c r="E661" i="9"/>
  <c r="E660" i="9" a="1"/>
  <c r="E660" i="9"/>
  <c r="E659" i="9" a="1"/>
  <c r="E659" i="9"/>
  <c r="E658" i="9" a="1"/>
  <c r="E658" i="9"/>
  <c r="D661" i="9" a="1"/>
  <c r="D661" i="9"/>
  <c r="D660" i="9" a="1"/>
  <c r="D660" i="9"/>
  <c r="D659" i="9" a="1"/>
  <c r="D659" i="9"/>
  <c r="D658" i="9" a="1"/>
  <c r="D658" i="9"/>
  <c r="A662" i="9" a="1"/>
  <c r="A662" i="9"/>
  <c r="B662" i="9" a="1"/>
  <c r="B662" i="9"/>
  <c r="C662" i="9" a="1"/>
  <c r="C662" i="9"/>
  <c r="D662" i="9" a="1"/>
  <c r="D662" i="9"/>
  <c r="E662" i="9" a="1"/>
  <c r="E662" i="9"/>
  <c r="A663" i="9" a="1"/>
  <c r="A663" i="9"/>
  <c r="B663" i="9" a="1"/>
  <c r="B663" i="9"/>
  <c r="C663" i="9" a="1"/>
  <c r="C663" i="9"/>
  <c r="A664" i="9" a="1"/>
  <c r="A664" i="9"/>
  <c r="B664" i="9" a="1"/>
  <c r="B664" i="9"/>
  <c r="C664" i="9" a="1"/>
  <c r="C664" i="9"/>
  <c r="A665" i="9" a="1"/>
  <c r="A665" i="9"/>
  <c r="B665" i="9" a="1"/>
  <c r="B665" i="9"/>
  <c r="C665" i="9" a="1"/>
  <c r="C665" i="9"/>
  <c r="A666" i="9" a="1"/>
  <c r="A666" i="9"/>
  <c r="B666" i="9" a="1"/>
  <c r="B666" i="9"/>
  <c r="C666" i="9" a="1"/>
  <c r="C666" i="9"/>
  <c r="A667" i="9" a="1"/>
  <c r="A667" i="9"/>
  <c r="B667" i="9" a="1"/>
  <c r="B667" i="9"/>
  <c r="C667" i="9" a="1"/>
  <c r="C667" i="9"/>
  <c r="E667" i="9" a="1"/>
  <c r="E667" i="9"/>
  <c r="E666" i="9" a="1"/>
  <c r="E666" i="9"/>
  <c r="E665" i="9" a="1"/>
  <c r="E665" i="9"/>
  <c r="E664" i="9" a="1"/>
  <c r="E664" i="9"/>
  <c r="E663" i="9" a="1"/>
  <c r="E663" i="9"/>
  <c r="D667" i="9" a="1"/>
  <c r="D667" i="9"/>
  <c r="D666" i="9" a="1"/>
  <c r="D666" i="9"/>
  <c r="D665" i="9" a="1"/>
  <c r="D665" i="9"/>
  <c r="D664" i="9" a="1"/>
  <c r="D664" i="9"/>
  <c r="D663" i="9" a="1"/>
  <c r="D663" i="9"/>
  <c r="A668" i="9" a="1"/>
  <c r="A668" i="9"/>
  <c r="A669" i="9" a="1"/>
  <c r="A669" i="9"/>
  <c r="A670" i="9" a="1"/>
  <c r="A670" i="9"/>
  <c r="A671" i="9" a="1"/>
  <c r="A671" i="9"/>
  <c r="A672" i="9" a="1"/>
  <c r="A672" i="9"/>
  <c r="A673" i="9" a="1"/>
  <c r="A673" i="9"/>
  <c r="A674" i="9" a="1"/>
  <c r="A674" i="9"/>
  <c r="A675" i="9" a="1"/>
  <c r="A675" i="9"/>
  <c r="A676" i="9" a="1"/>
  <c r="A676" i="9"/>
  <c r="A677" i="9" a="1"/>
  <c r="A677" i="9"/>
  <c r="A678" i="9" a="1"/>
  <c r="A678" i="9"/>
  <c r="A679" i="9" a="1"/>
  <c r="A679" i="9"/>
  <c r="A680" i="9" a="1"/>
  <c r="A680" i="9"/>
  <c r="A681" i="9" a="1"/>
  <c r="A681" i="9"/>
  <c r="A682" i="9" a="1"/>
  <c r="A682" i="9"/>
  <c r="A683" i="9" a="1"/>
  <c r="A683" i="9"/>
  <c r="A684" i="9" a="1"/>
  <c r="A684" i="9"/>
  <c r="A685" i="9" a="1"/>
  <c r="A685" i="9"/>
  <c r="A686" i="9" a="1"/>
  <c r="A686" i="9"/>
  <c r="A687" i="9" a="1"/>
  <c r="A687" i="9"/>
  <c r="A688" i="9" a="1"/>
  <c r="A688" i="9"/>
  <c r="B688" i="9" a="1"/>
  <c r="B688" i="9"/>
  <c r="C688" i="9" a="1"/>
  <c r="C688" i="9"/>
  <c r="B687" i="9" a="1"/>
  <c r="B687" i="9"/>
  <c r="C687" i="9" a="1"/>
  <c r="C687" i="9"/>
  <c r="B686" i="9" a="1"/>
  <c r="B686" i="9"/>
  <c r="C686" i="9" a="1"/>
  <c r="C686" i="9"/>
  <c r="B685" i="9" a="1"/>
  <c r="B685" i="9"/>
  <c r="C685" i="9" a="1"/>
  <c r="C685" i="9"/>
  <c r="B684" i="9" a="1"/>
  <c r="B684" i="9"/>
  <c r="C684" i="9" a="1"/>
  <c r="C684" i="9"/>
  <c r="B683" i="9" a="1"/>
  <c r="B683" i="9"/>
  <c r="C683" i="9" a="1"/>
  <c r="C683" i="9"/>
  <c r="B682" i="9" a="1"/>
  <c r="B682" i="9"/>
  <c r="C682" i="9" a="1"/>
  <c r="C682" i="9"/>
  <c r="B681" i="9" a="1"/>
  <c r="B681" i="9"/>
  <c r="C681" i="9" a="1"/>
  <c r="C681" i="9"/>
  <c r="B680" i="9" a="1"/>
  <c r="B680" i="9"/>
  <c r="C680" i="9" a="1"/>
  <c r="C680" i="9"/>
  <c r="B679" i="9" a="1"/>
  <c r="B679" i="9"/>
  <c r="C679" i="9" a="1"/>
  <c r="C679" i="9"/>
  <c r="B678" i="9" a="1"/>
  <c r="B678" i="9"/>
  <c r="C678" i="9" a="1"/>
  <c r="C678" i="9"/>
  <c r="B677" i="9" a="1"/>
  <c r="B677" i="9"/>
  <c r="C677" i="9" a="1"/>
  <c r="C677" i="9"/>
  <c r="B676" i="9" a="1"/>
  <c r="B676" i="9"/>
  <c r="C676" i="9" a="1"/>
  <c r="C676" i="9"/>
  <c r="B675" i="9" a="1"/>
  <c r="B675" i="9"/>
  <c r="C675" i="9" a="1"/>
  <c r="C675" i="9"/>
  <c r="B674" i="9" a="1"/>
  <c r="B674" i="9"/>
  <c r="C674" i="9" a="1"/>
  <c r="C674" i="9"/>
  <c r="B673" i="9" a="1"/>
  <c r="B673" i="9"/>
  <c r="C673" i="9" a="1"/>
  <c r="C673" i="9"/>
  <c r="B672" i="9" a="1"/>
  <c r="B672" i="9"/>
  <c r="C672" i="9" a="1"/>
  <c r="C672" i="9"/>
  <c r="B671" i="9" a="1"/>
  <c r="B671" i="9"/>
  <c r="C671" i="9" a="1"/>
  <c r="C671" i="9"/>
  <c r="B670" i="9" a="1"/>
  <c r="B670" i="9"/>
  <c r="C670" i="9" a="1"/>
  <c r="C670" i="9"/>
  <c r="B669" i="9" a="1"/>
  <c r="B669" i="9"/>
  <c r="C669" i="9" a="1"/>
  <c r="C669" i="9"/>
  <c r="B668" i="9" a="1"/>
  <c r="B668" i="9"/>
  <c r="C668" i="9" a="1"/>
  <c r="C668" i="9"/>
  <c r="D668" i="9" a="1"/>
  <c r="D668" i="9"/>
  <c r="D669" i="9" a="1"/>
  <c r="D669" i="9"/>
  <c r="D670" i="9" a="1"/>
  <c r="D670" i="9"/>
  <c r="D671" i="9" a="1"/>
  <c r="D671" i="9"/>
  <c r="D672" i="9" a="1"/>
  <c r="D672" i="9"/>
  <c r="D673" i="9" a="1"/>
  <c r="D673" i="9"/>
  <c r="D674" i="9" a="1"/>
  <c r="D674" i="9"/>
  <c r="D675" i="9" a="1"/>
  <c r="D675" i="9"/>
  <c r="D676" i="9" a="1"/>
  <c r="D676" i="9"/>
  <c r="D677" i="9" a="1"/>
  <c r="D677" i="9"/>
  <c r="D678" i="9" a="1"/>
  <c r="D678" i="9"/>
  <c r="D679" i="9" a="1"/>
  <c r="D679" i="9"/>
  <c r="D680" i="9" a="1"/>
  <c r="D680" i="9"/>
  <c r="D681" i="9" a="1"/>
  <c r="D681" i="9"/>
  <c r="D682" i="9" a="1"/>
  <c r="D682" i="9"/>
  <c r="D683" i="9" a="1"/>
  <c r="D683" i="9"/>
  <c r="D684" i="9" a="1"/>
  <c r="D684" i="9"/>
  <c r="D685" i="9" a="1"/>
  <c r="D685" i="9"/>
  <c r="D686" i="9" a="1"/>
  <c r="D686" i="9"/>
  <c r="D687" i="9" a="1"/>
  <c r="D687" i="9"/>
  <c r="D688" i="9" a="1"/>
  <c r="D688" i="9"/>
  <c r="E668" i="9" a="1"/>
  <c r="E668" i="9"/>
  <c r="E669" i="9" a="1"/>
  <c r="E669" i="9"/>
  <c r="E670" i="9" a="1"/>
  <c r="E670" i="9"/>
  <c r="E671" i="9" a="1"/>
  <c r="E671" i="9"/>
  <c r="E672" i="9" a="1"/>
  <c r="E672" i="9"/>
  <c r="E673" i="9" a="1"/>
  <c r="E673" i="9"/>
  <c r="E674" i="9" a="1"/>
  <c r="E674" i="9"/>
  <c r="E675" i="9" a="1"/>
  <c r="E675" i="9"/>
  <c r="E676" i="9" a="1"/>
  <c r="E676" i="9"/>
  <c r="E677" i="9" a="1"/>
  <c r="E677" i="9"/>
  <c r="E678" i="9" a="1"/>
  <c r="E678" i="9"/>
  <c r="E679" i="9" a="1"/>
  <c r="E679" i="9"/>
  <c r="E680" i="9" a="1"/>
  <c r="E680" i="9"/>
  <c r="E681" i="9" a="1"/>
  <c r="E681" i="9"/>
  <c r="E682" i="9" a="1"/>
  <c r="E682" i="9"/>
  <c r="E683" i="9" a="1"/>
  <c r="E683" i="9"/>
  <c r="E684" i="9" a="1"/>
  <c r="E684" i="9"/>
  <c r="E685" i="9" a="1"/>
  <c r="E685" i="9"/>
  <c r="E686" i="9" a="1"/>
  <c r="E686" i="9"/>
  <c r="E687" i="9" a="1"/>
  <c r="E687" i="9"/>
  <c r="E688" i="9" a="1"/>
  <c r="E688" i="9"/>
  <c r="A689" i="9" a="1"/>
  <c r="A689" i="9"/>
  <c r="A690" i="9" a="1"/>
  <c r="A690" i="9"/>
  <c r="A691" i="9" a="1"/>
  <c r="A691" i="9"/>
  <c r="A692" i="9" a="1"/>
  <c r="A692" i="9"/>
  <c r="A693" i="9" a="1"/>
  <c r="A693" i="9"/>
  <c r="A694" i="9" a="1"/>
  <c r="A694" i="9"/>
  <c r="A695" i="9" a="1"/>
  <c r="A695" i="9"/>
  <c r="A696" i="9" a="1"/>
  <c r="A696" i="9"/>
  <c r="A697" i="9" a="1"/>
  <c r="A697" i="9"/>
  <c r="A698" i="9" a="1"/>
  <c r="A698" i="9"/>
  <c r="A699" i="9" a="1"/>
  <c r="A699" i="9"/>
  <c r="A700" i="9" a="1"/>
  <c r="A700" i="9"/>
  <c r="A701" i="9" a="1"/>
  <c r="A701" i="9"/>
  <c r="A702" i="9" a="1"/>
  <c r="A702" i="9"/>
  <c r="A703" i="9" a="1"/>
  <c r="A703" i="9"/>
  <c r="B703" i="9" a="1"/>
  <c r="B703" i="9"/>
  <c r="C703" i="9" a="1"/>
  <c r="C703" i="9"/>
  <c r="B702" i="9" a="1"/>
  <c r="B702" i="9"/>
  <c r="C702" i="9" a="1"/>
  <c r="C702" i="9"/>
  <c r="B701" i="9" a="1"/>
  <c r="B701" i="9"/>
  <c r="C701" i="9" a="1"/>
  <c r="C701" i="9"/>
  <c r="B700" i="9" a="1"/>
  <c r="B700" i="9"/>
  <c r="C700" i="9" a="1"/>
  <c r="C700" i="9"/>
  <c r="B699" i="9" a="1"/>
  <c r="B699" i="9"/>
  <c r="C699" i="9" a="1"/>
  <c r="C699" i="9"/>
  <c r="B698" i="9" a="1"/>
  <c r="B698" i="9"/>
  <c r="C698" i="9" a="1"/>
  <c r="C698" i="9"/>
  <c r="B697" i="9" a="1"/>
  <c r="B697" i="9"/>
  <c r="C697" i="9" a="1"/>
  <c r="C697" i="9"/>
  <c r="B696" i="9" a="1"/>
  <c r="B696" i="9"/>
  <c r="C696" i="9" a="1"/>
  <c r="C696" i="9"/>
  <c r="B695" i="9" a="1"/>
  <c r="B695" i="9"/>
  <c r="C695" i="9" a="1"/>
  <c r="C695" i="9"/>
  <c r="B694" i="9" a="1"/>
  <c r="B694" i="9"/>
  <c r="C694" i="9" a="1"/>
  <c r="C694" i="9"/>
  <c r="B693" i="9" a="1"/>
  <c r="B693" i="9"/>
  <c r="C693" i="9" a="1"/>
  <c r="C693" i="9"/>
  <c r="B692" i="9" a="1"/>
  <c r="B692" i="9"/>
  <c r="C692" i="9" a="1"/>
  <c r="C692" i="9"/>
  <c r="B691" i="9" a="1"/>
  <c r="B691" i="9"/>
  <c r="C691" i="9" a="1"/>
  <c r="C691" i="9"/>
  <c r="B690" i="9" a="1"/>
  <c r="B690" i="9"/>
  <c r="C690" i="9" a="1"/>
  <c r="C690" i="9"/>
  <c r="B689" i="9" a="1"/>
  <c r="B689" i="9"/>
  <c r="C689" i="9" a="1"/>
  <c r="C689" i="9"/>
  <c r="E703" i="9" a="1"/>
  <c r="E703" i="9"/>
  <c r="E702" i="9" a="1"/>
  <c r="E702" i="9"/>
  <c r="E701" i="9" a="1"/>
  <c r="E701" i="9"/>
  <c r="E700" i="9" a="1"/>
  <c r="E700" i="9"/>
  <c r="E699" i="9" a="1"/>
  <c r="E699" i="9"/>
  <c r="E698" i="9" a="1"/>
  <c r="E698" i="9"/>
  <c r="E697" i="9" a="1"/>
  <c r="E697" i="9"/>
  <c r="E696" i="9" a="1"/>
  <c r="E696" i="9"/>
  <c r="E695" i="9" a="1"/>
  <c r="E695" i="9"/>
  <c r="E694" i="9" a="1"/>
  <c r="E694" i="9"/>
  <c r="E693" i="9" a="1"/>
  <c r="E693" i="9"/>
  <c r="E692" i="9" a="1"/>
  <c r="E692" i="9"/>
  <c r="E691" i="9" a="1"/>
  <c r="E691" i="9"/>
  <c r="E690" i="9" a="1"/>
  <c r="E690" i="9"/>
  <c r="E689" i="9" a="1"/>
  <c r="E689" i="9"/>
  <c r="D703" i="9" a="1"/>
  <c r="D703" i="9"/>
  <c r="D702" i="9" a="1"/>
  <c r="D702" i="9"/>
  <c r="D701" i="9" a="1"/>
  <c r="D701" i="9"/>
  <c r="D700" i="9" a="1"/>
  <c r="D700" i="9"/>
  <c r="D699" i="9" a="1"/>
  <c r="D699" i="9"/>
  <c r="D698" i="9" a="1"/>
  <c r="D698" i="9"/>
  <c r="D697" i="9" a="1"/>
  <c r="D697" i="9"/>
  <c r="D696" i="9" a="1"/>
  <c r="D696" i="9"/>
  <c r="D695" i="9" a="1"/>
  <c r="D695" i="9"/>
  <c r="D694" i="9" a="1"/>
  <c r="D694" i="9"/>
  <c r="D693" i="9" a="1"/>
  <c r="D693" i="9"/>
  <c r="D692" i="9" a="1"/>
  <c r="D692" i="9"/>
  <c r="D691" i="9" a="1"/>
  <c r="D691" i="9"/>
  <c r="D690" i="9" a="1"/>
  <c r="D690" i="9"/>
  <c r="D689" i="9" a="1"/>
  <c r="D689" i="9"/>
  <c r="A704" i="9" a="1"/>
  <c r="A704" i="9"/>
  <c r="A705" i="9" a="1"/>
  <c r="A705" i="9"/>
  <c r="B705" i="9" a="1"/>
  <c r="B705" i="9"/>
  <c r="C705" i="9" a="1"/>
  <c r="C705" i="9"/>
  <c r="A706" i="9" a="1"/>
  <c r="A706" i="9"/>
  <c r="B706" i="9" a="1"/>
  <c r="B706" i="9"/>
  <c r="C706" i="9" a="1"/>
  <c r="C706" i="9"/>
  <c r="A707" i="9" a="1"/>
  <c r="A707" i="9"/>
  <c r="B707" i="9" a="1"/>
  <c r="B707" i="9"/>
  <c r="C707" i="9" a="1"/>
  <c r="C707" i="9"/>
  <c r="A708" i="9" a="1"/>
  <c r="A708" i="9"/>
  <c r="B708" i="9" a="1"/>
  <c r="B708" i="9"/>
  <c r="C708" i="9" a="1"/>
  <c r="C708" i="9"/>
  <c r="A709" i="9" a="1"/>
  <c r="A709" i="9"/>
  <c r="B709" i="9" a="1"/>
  <c r="B709" i="9"/>
  <c r="C709" i="9" a="1"/>
  <c r="C709" i="9"/>
  <c r="B704" i="9" a="1"/>
  <c r="B704" i="9"/>
  <c r="C704" i="9" a="1"/>
  <c r="C704" i="9"/>
  <c r="D704" i="9" a="1"/>
  <c r="D704" i="9"/>
  <c r="D705" i="9" a="1"/>
  <c r="D705" i="9"/>
  <c r="D706" i="9" a="1"/>
  <c r="D706" i="9"/>
  <c r="D707" i="9" a="1"/>
  <c r="D707" i="9"/>
  <c r="D708" i="9" a="1"/>
  <c r="D708" i="9"/>
  <c r="D709" i="9" a="1"/>
  <c r="D709" i="9"/>
  <c r="E704" i="9" a="1"/>
  <c r="E704" i="9"/>
  <c r="E705" i="9" a="1"/>
  <c r="E705" i="9"/>
  <c r="E706" i="9" a="1"/>
  <c r="E706" i="9"/>
  <c r="E707" i="9" a="1"/>
  <c r="E707" i="9"/>
  <c r="E708" i="9" a="1"/>
  <c r="E708" i="9"/>
  <c r="E709" i="9" a="1"/>
  <c r="E709" i="9"/>
  <c r="A710" i="9" a="1"/>
  <c r="A710" i="9"/>
  <c r="A711" i="9" a="1"/>
  <c r="A711" i="9"/>
  <c r="A712" i="9" a="1"/>
  <c r="A712" i="9"/>
  <c r="A713" i="9" a="1"/>
  <c r="A713" i="9"/>
  <c r="A714" i="9" a="1"/>
  <c r="A714" i="9"/>
  <c r="A715" i="9" a="1"/>
  <c r="A715" i="9"/>
  <c r="A716" i="9" a="1"/>
  <c r="A716" i="9"/>
  <c r="A717" i="9" a="1"/>
  <c r="A717" i="9"/>
  <c r="A718" i="9" a="1"/>
  <c r="A718" i="9"/>
  <c r="A719" i="9" a="1"/>
  <c r="A719" i="9"/>
  <c r="A720" i="9" a="1"/>
  <c r="A720" i="9"/>
  <c r="B720" i="9" a="1"/>
  <c r="B720" i="9"/>
  <c r="C720" i="9" a="1"/>
  <c r="C720" i="9"/>
  <c r="B719" i="9" a="1"/>
  <c r="B719" i="9"/>
  <c r="C719" i="9" a="1"/>
  <c r="C719" i="9"/>
  <c r="B718" i="9" a="1"/>
  <c r="B718" i="9"/>
  <c r="C718" i="9" a="1"/>
  <c r="C718" i="9"/>
  <c r="B717" i="9" a="1"/>
  <c r="B717" i="9"/>
  <c r="C717" i="9" a="1"/>
  <c r="C717" i="9"/>
  <c r="B716" i="9" a="1"/>
  <c r="B716" i="9"/>
  <c r="C716" i="9" a="1"/>
  <c r="C716" i="9"/>
  <c r="B715" i="9" a="1"/>
  <c r="B715" i="9"/>
  <c r="C715" i="9" a="1"/>
  <c r="C715" i="9"/>
  <c r="B714" i="9" a="1"/>
  <c r="B714" i="9"/>
  <c r="C714" i="9" a="1"/>
  <c r="C714" i="9"/>
  <c r="B713" i="9" a="1"/>
  <c r="B713" i="9"/>
  <c r="C713" i="9" a="1"/>
  <c r="C713" i="9"/>
  <c r="B712" i="9" a="1"/>
  <c r="B712" i="9"/>
  <c r="C712" i="9" a="1"/>
  <c r="C712" i="9"/>
  <c r="B711" i="9" a="1"/>
  <c r="B711" i="9"/>
  <c r="C711" i="9" a="1"/>
  <c r="C711" i="9"/>
  <c r="B710" i="9" a="1"/>
  <c r="B710" i="9"/>
  <c r="C710" i="9" a="1"/>
  <c r="C710" i="9"/>
  <c r="D710" i="9" a="1"/>
  <c r="D710" i="9"/>
  <c r="D711" i="9" a="1"/>
  <c r="D711" i="9"/>
  <c r="D712" i="9" a="1"/>
  <c r="D712" i="9"/>
  <c r="D713" i="9" a="1"/>
  <c r="D713" i="9"/>
  <c r="D714" i="9" a="1"/>
  <c r="D714" i="9"/>
  <c r="D715" i="9" a="1"/>
  <c r="D715" i="9"/>
  <c r="D716" i="9" a="1"/>
  <c r="D716" i="9"/>
  <c r="D717" i="9" a="1"/>
  <c r="D717" i="9"/>
  <c r="D718" i="9" a="1"/>
  <c r="D718" i="9"/>
  <c r="D719" i="9" a="1"/>
  <c r="D719" i="9"/>
  <c r="D720" i="9" a="1"/>
  <c r="D720" i="9"/>
  <c r="E710" i="9" a="1"/>
  <c r="E710" i="9"/>
  <c r="E711" i="9" a="1"/>
  <c r="E711" i="9"/>
  <c r="E712" i="9" a="1"/>
  <c r="E712" i="9"/>
  <c r="E713" i="9" a="1"/>
  <c r="E713" i="9"/>
  <c r="E714" i="9" a="1"/>
  <c r="E714" i="9"/>
  <c r="E715" i="9" a="1"/>
  <c r="E715" i="9"/>
  <c r="E716" i="9" a="1"/>
  <c r="E716" i="9"/>
  <c r="E717" i="9" a="1"/>
  <c r="E717" i="9"/>
  <c r="E718" i="9" a="1"/>
  <c r="E718" i="9"/>
  <c r="E719" i="9" a="1"/>
  <c r="E719" i="9"/>
  <c r="E720" i="9" a="1"/>
  <c r="E720" i="9"/>
  <c r="A721" i="9" a="1"/>
  <c r="A721" i="9"/>
  <c r="A722" i="9" a="1"/>
  <c r="A722" i="9"/>
  <c r="A723" i="9" a="1"/>
  <c r="A723" i="9"/>
  <c r="A724" i="9" a="1"/>
  <c r="A724" i="9"/>
  <c r="A725" i="9" a="1"/>
  <c r="A725" i="9"/>
  <c r="A726" i="9" a="1"/>
  <c r="A726" i="9"/>
  <c r="A727" i="9" a="1"/>
  <c r="A727" i="9"/>
  <c r="B727" i="9" a="1"/>
  <c r="B727" i="9"/>
  <c r="C727" i="9" a="1"/>
  <c r="C727" i="9"/>
  <c r="B726" i="9" a="1"/>
  <c r="B726" i="9"/>
  <c r="C726" i="9" a="1"/>
  <c r="C726" i="9"/>
  <c r="B725" i="9" a="1"/>
  <c r="B725" i="9"/>
  <c r="C725" i="9" a="1"/>
  <c r="C725" i="9"/>
  <c r="B724" i="9" a="1"/>
  <c r="B724" i="9"/>
  <c r="C724" i="9" a="1"/>
  <c r="C724" i="9"/>
  <c r="B723" i="9" a="1"/>
  <c r="B723" i="9"/>
  <c r="C723" i="9" a="1"/>
  <c r="C723" i="9"/>
  <c r="B722" i="9" a="1"/>
  <c r="B722" i="9"/>
  <c r="C722" i="9" a="1"/>
  <c r="C722" i="9"/>
  <c r="B721" i="9" a="1"/>
  <c r="B721" i="9"/>
  <c r="C721" i="9" a="1"/>
  <c r="C721" i="9"/>
  <c r="A728" i="9" a="1"/>
  <c r="A728" i="9"/>
  <c r="B728" i="9" a="1"/>
  <c r="B728" i="9"/>
  <c r="C728" i="9" a="1"/>
  <c r="C728" i="9"/>
  <c r="A729" i="9" a="1"/>
  <c r="A729" i="9"/>
  <c r="B729" i="9" a="1"/>
  <c r="B729" i="9"/>
  <c r="C729" i="9" a="1"/>
  <c r="C729" i="9"/>
  <c r="A730" i="9" a="1"/>
  <c r="A730" i="9"/>
  <c r="B730" i="9" a="1"/>
  <c r="B730" i="9"/>
  <c r="C730" i="9" a="1"/>
  <c r="C730" i="9"/>
  <c r="A731" i="9" a="1"/>
  <c r="A731" i="9"/>
  <c r="B731" i="9" a="1"/>
  <c r="B731" i="9"/>
  <c r="C731" i="9" a="1"/>
  <c r="C731" i="9"/>
  <c r="A732" i="9" a="1"/>
  <c r="A732" i="9"/>
  <c r="B732" i="9" a="1"/>
  <c r="B732" i="9"/>
  <c r="C732" i="9" a="1"/>
  <c r="C732" i="9"/>
  <c r="A733" i="9" a="1"/>
  <c r="A733" i="9"/>
  <c r="B733" i="9" a="1"/>
  <c r="B733" i="9"/>
  <c r="C733" i="9" a="1"/>
  <c r="C733" i="9"/>
  <c r="A734" i="9" a="1"/>
  <c r="A734" i="9"/>
  <c r="B734" i="9" a="1"/>
  <c r="B734" i="9"/>
  <c r="C734" i="9" a="1"/>
  <c r="C734" i="9"/>
  <c r="E723" i="9" a="1"/>
  <c r="E723" i="9"/>
  <c r="E722" i="9" a="1"/>
  <c r="E722" i="9"/>
  <c r="E721" i="9" a="1"/>
  <c r="E721" i="9"/>
  <c r="D734" i="9" a="1"/>
  <c r="D734" i="9"/>
  <c r="D733" i="9" a="1"/>
  <c r="D733" i="9"/>
  <c r="D732" i="9" a="1"/>
  <c r="D732" i="9"/>
  <c r="D731" i="9" a="1"/>
  <c r="D731" i="9"/>
  <c r="D730" i="9" a="1"/>
  <c r="D730" i="9"/>
  <c r="D729" i="9" a="1"/>
  <c r="D729" i="9"/>
  <c r="D728" i="9" a="1"/>
  <c r="D728" i="9"/>
  <c r="D727" i="9" a="1"/>
  <c r="D727" i="9"/>
  <c r="D726" i="9" a="1"/>
  <c r="D726" i="9"/>
  <c r="D725" i="9" a="1"/>
  <c r="D725" i="9"/>
  <c r="D724" i="9" a="1"/>
  <c r="D724" i="9"/>
  <c r="D723" i="9" a="1"/>
  <c r="D723" i="9"/>
  <c r="D722" i="9" a="1"/>
  <c r="D722" i="9"/>
  <c r="D721" i="9" a="1"/>
  <c r="D721" i="9"/>
  <c r="E734" i="9" a="1"/>
  <c r="E734" i="9"/>
  <c r="E733" i="9" a="1"/>
  <c r="E733" i="9"/>
  <c r="E732" i="9" a="1"/>
  <c r="E732" i="9"/>
  <c r="E731" i="9" a="1"/>
  <c r="E731" i="9"/>
  <c r="E730" i="9" a="1"/>
  <c r="E730" i="9"/>
  <c r="E729" i="9" a="1"/>
  <c r="E729" i="9"/>
  <c r="E728" i="9" a="1"/>
  <c r="E728" i="9"/>
  <c r="E727" i="9" a="1"/>
  <c r="E727" i="9"/>
  <c r="E726" i="9" a="1"/>
  <c r="E726" i="9"/>
  <c r="E725" i="9" a="1"/>
  <c r="E725" i="9"/>
  <c r="E724" i="9" a="1"/>
  <c r="E724" i="9"/>
  <c r="A735" i="9" a="1"/>
  <c r="A735" i="9"/>
  <c r="B735" i="9" a="1"/>
  <c r="B735" i="9"/>
  <c r="C735" i="9" a="1"/>
  <c r="C735" i="9"/>
  <c r="E735" i="9" a="1"/>
  <c r="E735" i="9"/>
  <c r="A736" i="9" a="1"/>
  <c r="A736" i="9"/>
  <c r="D736" i="9" a="1"/>
  <c r="D736" i="9"/>
  <c r="D735" i="9" a="1"/>
  <c r="D735" i="9"/>
  <c r="A737" i="9" a="1"/>
  <c r="A737" i="9"/>
  <c r="B737" i="9" a="1"/>
  <c r="B737" i="9"/>
  <c r="C737" i="9" a="1"/>
  <c r="C737" i="9"/>
  <c r="A738" i="9" a="1"/>
  <c r="A738" i="9"/>
  <c r="B738" i="9" a="1"/>
  <c r="B738" i="9"/>
  <c r="C738" i="9" a="1"/>
  <c r="C738" i="9"/>
  <c r="A739" i="9" a="1"/>
  <c r="A739" i="9"/>
  <c r="B739" i="9" a="1"/>
  <c r="B739" i="9"/>
  <c r="C739" i="9" a="1"/>
  <c r="C739" i="9"/>
  <c r="A740" i="9" a="1"/>
  <c r="A740" i="9"/>
  <c r="B740" i="9" a="1"/>
  <c r="B740" i="9"/>
  <c r="C740" i="9" a="1"/>
  <c r="C740" i="9"/>
  <c r="A741" i="9" a="1"/>
  <c r="A741" i="9"/>
  <c r="B741" i="9" a="1"/>
  <c r="B741" i="9"/>
  <c r="C741" i="9" a="1"/>
  <c r="C741" i="9"/>
  <c r="A742" i="9" a="1"/>
  <c r="A742" i="9"/>
  <c r="B742" i="9" a="1"/>
  <c r="B742" i="9"/>
  <c r="C742" i="9" a="1"/>
  <c r="C742" i="9"/>
  <c r="A743" i="9" a="1"/>
  <c r="A743" i="9"/>
  <c r="B743" i="9" a="1"/>
  <c r="B743" i="9"/>
  <c r="C743" i="9" a="1"/>
  <c r="C743" i="9"/>
  <c r="A744" i="9" a="1"/>
  <c r="A744" i="9"/>
  <c r="B744" i="9" a="1"/>
  <c r="B744" i="9"/>
  <c r="C744" i="9" a="1"/>
  <c r="C744" i="9"/>
  <c r="A745" i="9" a="1"/>
  <c r="A745" i="9"/>
  <c r="B745" i="9" a="1"/>
  <c r="B745" i="9"/>
  <c r="C745" i="9" a="1"/>
  <c r="C745" i="9"/>
  <c r="A746" i="9" a="1"/>
  <c r="A746" i="9"/>
  <c r="B746" i="9" a="1"/>
  <c r="B746" i="9"/>
  <c r="C746" i="9" a="1"/>
  <c r="C746" i="9"/>
  <c r="A747" i="9" a="1"/>
  <c r="A747" i="9"/>
  <c r="B747" i="9" a="1"/>
  <c r="B747" i="9"/>
  <c r="C747" i="9" a="1"/>
  <c r="C747" i="9"/>
  <c r="A748" i="9" a="1"/>
  <c r="A748" i="9"/>
  <c r="B748" i="9" a="1"/>
  <c r="B748" i="9"/>
  <c r="C748" i="9" a="1"/>
  <c r="C748" i="9"/>
  <c r="A749" i="9" a="1"/>
  <c r="A749" i="9"/>
  <c r="A750" i="9" a="1"/>
  <c r="A750" i="9"/>
  <c r="A751" i="9" a="1"/>
  <c r="A751" i="9"/>
  <c r="B736" i="9" a="1"/>
  <c r="B736" i="9"/>
  <c r="C736" i="9" a="1"/>
  <c r="C736" i="9"/>
  <c r="D737" i="9" a="1"/>
  <c r="D737" i="9"/>
  <c r="D738" i="9" a="1"/>
  <c r="D738" i="9"/>
  <c r="D739" i="9" a="1"/>
  <c r="D739" i="9"/>
  <c r="D740" i="9" a="1"/>
  <c r="D740" i="9"/>
  <c r="D741" i="9" a="1"/>
  <c r="D741" i="9"/>
  <c r="D742" i="9" a="1"/>
  <c r="D742" i="9"/>
  <c r="D743" i="9" a="1"/>
  <c r="D743" i="9"/>
  <c r="D744" i="9" a="1"/>
  <c r="D744" i="9"/>
  <c r="D745" i="9" a="1"/>
  <c r="D745" i="9"/>
  <c r="D746" i="9" a="1"/>
  <c r="D746" i="9"/>
  <c r="D747" i="9" a="1"/>
  <c r="D747" i="9"/>
  <c r="D748" i="9" a="1"/>
  <c r="D748" i="9"/>
  <c r="D749" i="9" a="1"/>
  <c r="D749" i="9"/>
  <c r="D750" i="9" a="1"/>
  <c r="D750" i="9"/>
  <c r="D751" i="9" a="1"/>
  <c r="D751" i="9"/>
  <c r="B751" i="9" a="1"/>
  <c r="B751" i="9"/>
  <c r="C751" i="9" a="1"/>
  <c r="C751" i="9"/>
  <c r="B750" i="9" a="1"/>
  <c r="B750" i="9"/>
  <c r="C750" i="9" a="1"/>
  <c r="C750" i="9"/>
  <c r="B749" i="9" a="1"/>
  <c r="B749" i="9"/>
  <c r="C749" i="9" a="1"/>
  <c r="C749" i="9"/>
  <c r="A752" i="9" a="1"/>
  <c r="A752" i="9"/>
  <c r="B752" i="9" a="1"/>
  <c r="B752" i="9"/>
  <c r="C752" i="9" a="1"/>
  <c r="C752" i="9"/>
  <c r="E737" i="9" a="1"/>
  <c r="E737" i="9"/>
  <c r="E738" i="9" a="1"/>
  <c r="E738" i="9"/>
  <c r="E739" i="9" a="1"/>
  <c r="E739" i="9"/>
  <c r="E740" i="9" a="1"/>
  <c r="E740" i="9"/>
  <c r="E741" i="9" a="1"/>
  <c r="E741" i="9"/>
  <c r="E742" i="9" a="1"/>
  <c r="E742" i="9"/>
  <c r="E743" i="9" a="1"/>
  <c r="E743" i="9"/>
  <c r="E744" i="9" a="1"/>
  <c r="E744" i="9"/>
  <c r="E745" i="9" a="1"/>
  <c r="E745" i="9"/>
  <c r="E746" i="9" a="1"/>
  <c r="E746" i="9"/>
  <c r="E747" i="9" a="1"/>
  <c r="E747" i="9"/>
  <c r="E748" i="9" a="1"/>
  <c r="E748" i="9"/>
  <c r="E749" i="9" a="1"/>
  <c r="E749" i="9"/>
  <c r="E750" i="9" a="1"/>
  <c r="E750" i="9"/>
  <c r="E751" i="9" a="1"/>
  <c r="E751" i="9"/>
  <c r="E752" i="9" a="1"/>
  <c r="E752" i="9"/>
  <c r="A753" i="9" a="1"/>
  <c r="A753" i="9"/>
  <c r="B753" i="9" a="1"/>
  <c r="B753" i="9"/>
  <c r="C753" i="9" a="1"/>
  <c r="C753" i="9"/>
  <c r="A754" i="9" a="1"/>
  <c r="A754" i="9"/>
  <c r="B754" i="9" a="1"/>
  <c r="B754" i="9"/>
  <c r="C754" i="9" a="1"/>
  <c r="C754" i="9"/>
  <c r="A755" i="9" a="1"/>
  <c r="A755" i="9"/>
  <c r="B755" i="9" a="1"/>
  <c r="B755" i="9"/>
  <c r="C755" i="9" a="1"/>
  <c r="C755" i="9"/>
  <c r="A756" i="9" a="1"/>
  <c r="A756" i="9"/>
  <c r="B756" i="9" a="1"/>
  <c r="B756" i="9"/>
  <c r="C756" i="9" a="1"/>
  <c r="C756" i="9"/>
  <c r="A757" i="9" a="1"/>
  <c r="A757" i="9"/>
  <c r="B757" i="9" a="1"/>
  <c r="B757" i="9"/>
  <c r="C757" i="9" a="1"/>
  <c r="C757" i="9"/>
  <c r="A758" i="9" a="1"/>
  <c r="A758" i="9"/>
  <c r="B758" i="9" a="1"/>
  <c r="B758" i="9"/>
  <c r="C758" i="9" a="1"/>
  <c r="C758" i="9"/>
  <c r="A759" i="9" a="1"/>
  <c r="A759" i="9"/>
  <c r="B759" i="9" a="1"/>
  <c r="B759" i="9"/>
  <c r="C759" i="9" a="1"/>
  <c r="C759" i="9"/>
  <c r="A760" i="9" a="1"/>
  <c r="A760" i="9"/>
  <c r="B760" i="9" a="1"/>
  <c r="B760" i="9"/>
  <c r="C760" i="9" a="1"/>
  <c r="C760" i="9"/>
  <c r="A761" i="9" a="1"/>
  <c r="A761" i="9"/>
  <c r="B761" i="9" a="1"/>
  <c r="B761" i="9"/>
  <c r="C761" i="9" a="1"/>
  <c r="C761" i="9"/>
  <c r="A762" i="9" a="1"/>
  <c r="A762" i="9"/>
  <c r="B762" i="9" a="1"/>
  <c r="B762" i="9"/>
  <c r="C762" i="9" a="1"/>
  <c r="C762" i="9"/>
  <c r="A763" i="9" a="1"/>
  <c r="A763" i="9"/>
  <c r="B763" i="9" a="1"/>
  <c r="B763" i="9"/>
  <c r="C763" i="9" a="1"/>
  <c r="C763" i="9"/>
  <c r="A764" i="9" a="1"/>
  <c r="A764" i="9"/>
  <c r="B764" i="9" a="1"/>
  <c r="B764" i="9"/>
  <c r="C764" i="9" a="1"/>
  <c r="C764" i="9"/>
  <c r="A765" i="9" a="1"/>
  <c r="A765" i="9"/>
  <c r="B765" i="9" a="1"/>
  <c r="B765" i="9"/>
  <c r="C765" i="9" a="1"/>
  <c r="C765" i="9"/>
  <c r="A766" i="9" a="1"/>
  <c r="A766" i="9"/>
  <c r="B766" i="9" a="1"/>
  <c r="B766" i="9"/>
  <c r="C766" i="9" a="1"/>
  <c r="C766" i="9"/>
  <c r="A767" i="9" a="1"/>
  <c r="A767" i="9"/>
  <c r="B767" i="9" a="1"/>
  <c r="B767" i="9"/>
  <c r="C767" i="9" a="1"/>
  <c r="C767" i="9"/>
  <c r="A768" i="9" a="1"/>
  <c r="A768" i="9"/>
  <c r="B768" i="9" a="1"/>
  <c r="B768" i="9"/>
  <c r="C768" i="9" a="1"/>
  <c r="C768" i="9"/>
  <c r="A769" i="9" a="1"/>
  <c r="A769" i="9"/>
  <c r="B769" i="9" a="1"/>
  <c r="B769" i="9"/>
  <c r="C769" i="9" a="1"/>
  <c r="C769" i="9"/>
  <c r="A770" i="9" a="1"/>
  <c r="A770" i="9"/>
  <c r="B770" i="9" a="1"/>
  <c r="B770" i="9"/>
  <c r="C770" i="9" a="1"/>
  <c r="C770" i="9"/>
  <c r="A771" i="9" a="1"/>
  <c r="A771" i="9"/>
  <c r="B771" i="9" a="1"/>
  <c r="B771" i="9"/>
  <c r="C771" i="9" a="1"/>
  <c r="C771" i="9"/>
  <c r="A772" i="9" a="1"/>
  <c r="A772" i="9"/>
  <c r="B772" i="9" a="1"/>
  <c r="B772" i="9"/>
  <c r="C772" i="9" a="1"/>
  <c r="C772" i="9"/>
  <c r="D752" i="9" a="1"/>
  <c r="D752" i="9"/>
  <c r="D753" i="9" a="1"/>
  <c r="D753" i="9"/>
  <c r="D754" i="9" a="1"/>
  <c r="D754" i="9"/>
  <c r="D755" i="9" a="1"/>
  <c r="D755" i="9"/>
  <c r="D756" i="9" a="1"/>
  <c r="D756" i="9"/>
  <c r="D757" i="9" a="1"/>
  <c r="D757" i="9"/>
  <c r="D758" i="9" a="1"/>
  <c r="D758" i="9"/>
  <c r="D759" i="9" a="1"/>
  <c r="D759" i="9"/>
  <c r="D760" i="9" a="1"/>
  <c r="D760" i="9"/>
  <c r="D761" i="9" a="1"/>
  <c r="D761" i="9"/>
  <c r="D762" i="9" a="1"/>
  <c r="D762" i="9"/>
  <c r="D763" i="9" a="1"/>
  <c r="D763" i="9"/>
  <c r="D764" i="9" a="1"/>
  <c r="D764" i="9"/>
  <c r="D765" i="9" a="1"/>
  <c r="D765" i="9"/>
  <c r="D766" i="9" a="1"/>
  <c r="D766" i="9"/>
  <c r="D767" i="9" a="1"/>
  <c r="D767" i="9"/>
  <c r="D768" i="9" a="1"/>
  <c r="D768" i="9"/>
  <c r="D769" i="9" a="1"/>
  <c r="D769" i="9"/>
  <c r="D770" i="9" a="1"/>
  <c r="D770" i="9"/>
  <c r="D771" i="9" a="1"/>
  <c r="D771" i="9"/>
  <c r="D772" i="9" a="1"/>
  <c r="D772" i="9"/>
  <c r="E753" i="9" a="1"/>
  <c r="E753" i="9"/>
  <c r="E754" i="9" a="1"/>
  <c r="E754" i="9"/>
  <c r="E755" i="9" a="1"/>
  <c r="E755" i="9"/>
  <c r="E756" i="9" a="1"/>
  <c r="E756" i="9"/>
  <c r="E757" i="9" a="1"/>
  <c r="E757" i="9"/>
  <c r="E758" i="9" a="1"/>
  <c r="E758" i="9"/>
  <c r="E759" i="9" a="1"/>
  <c r="E759" i="9"/>
  <c r="E760" i="9" a="1"/>
  <c r="E760" i="9"/>
  <c r="E761" i="9" a="1"/>
  <c r="E761" i="9"/>
  <c r="E762" i="9" a="1"/>
  <c r="E762" i="9"/>
  <c r="E763" i="9" a="1"/>
  <c r="E763" i="9"/>
  <c r="E764" i="9" a="1"/>
  <c r="E764" i="9"/>
  <c r="E765" i="9" a="1"/>
  <c r="E765" i="9"/>
  <c r="E766" i="9" a="1"/>
  <c r="E766" i="9"/>
  <c r="E767" i="9" a="1"/>
  <c r="E767" i="9"/>
  <c r="E768" i="9" a="1"/>
  <c r="E768" i="9"/>
  <c r="E769" i="9" a="1"/>
  <c r="E769" i="9"/>
  <c r="E770" i="9" a="1"/>
  <c r="E770" i="9"/>
  <c r="E771" i="9" a="1"/>
  <c r="E771" i="9"/>
  <c r="E772" i="9" a="1"/>
  <c r="E772" i="9"/>
  <c r="F4" i="9" a="1"/>
  <c r="B30" i="9" a="1"/>
  <c r="B30" i="9"/>
  <c r="C30" i="9" a="1"/>
  <c r="C30" i="9"/>
  <c r="J30" i="9"/>
  <c r="B31" i="9" a="1"/>
  <c r="B31" i="9"/>
  <c r="C31" i="9" a="1"/>
  <c r="C31" i="9"/>
  <c r="J31" i="9"/>
  <c r="B32" i="9" a="1"/>
  <c r="B32" i="9"/>
  <c r="C32" i="9" a="1"/>
  <c r="C32" i="9"/>
  <c r="J32" i="9"/>
  <c r="B33" i="9" a="1"/>
  <c r="B33" i="9"/>
  <c r="C33" i="9" a="1"/>
  <c r="C33" i="9"/>
  <c r="J33" i="9"/>
  <c r="B34" i="9" a="1"/>
  <c r="B34" i="9"/>
  <c r="C34" i="9" a="1"/>
  <c r="C34" i="9"/>
  <c r="J34" i="9"/>
  <c r="B35" i="9" a="1"/>
  <c r="B35" i="9"/>
  <c r="C35" i="9" a="1"/>
  <c r="C35" i="9"/>
  <c r="J35" i="9"/>
  <c r="B36" i="9" a="1"/>
  <c r="B36" i="9"/>
  <c r="C36" i="9" a="1"/>
  <c r="C36" i="9"/>
  <c r="J36" i="9"/>
  <c r="B37" i="9" a="1"/>
  <c r="B37" i="9"/>
  <c r="C37" i="9" a="1"/>
  <c r="C37" i="9"/>
  <c r="J37" i="9"/>
  <c r="B109" i="9" a="1"/>
  <c r="B109" i="9"/>
  <c r="C109" i="9" a="1"/>
  <c r="C109" i="9"/>
  <c r="B108" i="9" a="1"/>
  <c r="B108" i="9"/>
  <c r="C108" i="9" a="1"/>
  <c r="C108" i="9"/>
  <c r="B107" i="9" a="1"/>
  <c r="B107" i="9"/>
  <c r="C107" i="9" a="1"/>
  <c r="C107" i="9"/>
  <c r="B106" i="9" a="1"/>
  <c r="B106" i="9"/>
  <c r="C106" i="9" a="1"/>
  <c r="C106" i="9"/>
  <c r="B105" i="9" a="1"/>
  <c r="B105" i="9"/>
  <c r="C105" i="9" a="1"/>
  <c r="C105" i="9"/>
  <c r="B104" i="9" a="1"/>
  <c r="B104" i="9"/>
  <c r="C104" i="9" a="1"/>
  <c r="C104" i="9"/>
  <c r="B103" i="9" a="1"/>
  <c r="B103" i="9"/>
  <c r="C103" i="9" a="1"/>
  <c r="C103" i="9"/>
  <c r="B102" i="9" a="1"/>
  <c r="B102" i="9"/>
  <c r="C102" i="9" a="1"/>
  <c r="C102" i="9"/>
  <c r="B101" i="9" a="1"/>
  <c r="B101" i="9"/>
  <c r="C101" i="9" a="1"/>
  <c r="C101" i="9"/>
  <c r="B100" i="9" a="1"/>
  <c r="B100" i="9"/>
  <c r="C100" i="9" a="1"/>
  <c r="C100" i="9"/>
  <c r="B99" i="9" a="1"/>
  <c r="B99" i="9"/>
  <c r="C99" i="9" a="1"/>
  <c r="C99" i="9"/>
  <c r="B98" i="9" a="1"/>
  <c r="B98" i="9"/>
  <c r="C98" i="9" a="1"/>
  <c r="C98" i="9"/>
  <c r="B97" i="9" a="1"/>
  <c r="B97" i="9"/>
  <c r="C97" i="9" a="1"/>
  <c r="C97" i="9"/>
  <c r="B96" i="9" a="1"/>
  <c r="B96" i="9"/>
  <c r="C96" i="9" a="1"/>
  <c r="C96" i="9"/>
  <c r="B95" i="9" a="1"/>
  <c r="B95" i="9"/>
  <c r="C95" i="9" a="1"/>
  <c r="C95" i="9"/>
  <c r="B94" i="9" a="1"/>
  <c r="B94" i="9"/>
  <c r="C94" i="9" a="1"/>
  <c r="C94" i="9"/>
  <c r="B93" i="9" a="1"/>
  <c r="B93" i="9"/>
  <c r="C93" i="9" a="1"/>
  <c r="C93" i="9"/>
  <c r="B92" i="9" a="1"/>
  <c r="B92" i="9"/>
  <c r="C92" i="9" a="1"/>
  <c r="C92" i="9"/>
  <c r="B91" i="9" a="1"/>
  <c r="B91" i="9"/>
  <c r="C91" i="9" a="1"/>
  <c r="C91" i="9"/>
  <c r="B90" i="9" a="1"/>
  <c r="B90" i="9"/>
  <c r="C90" i="9" a="1"/>
  <c r="C90" i="9"/>
  <c r="B89" i="9" a="1"/>
  <c r="B89" i="9"/>
  <c r="C89" i="9" a="1"/>
  <c r="C89" i="9"/>
  <c r="B88" i="9" a="1"/>
  <c r="B88" i="9"/>
  <c r="C88" i="9" a="1"/>
  <c r="C88" i="9"/>
  <c r="B87" i="9" a="1"/>
  <c r="B87" i="9"/>
  <c r="C87" i="9" a="1"/>
  <c r="C87" i="9"/>
  <c r="B86" i="9" a="1"/>
  <c r="B86" i="9"/>
  <c r="C86" i="9" a="1"/>
  <c r="C86" i="9"/>
  <c r="B85" i="9" a="1"/>
  <c r="B85" i="9"/>
  <c r="C85" i="9" a="1"/>
  <c r="C85" i="9"/>
  <c r="B84" i="9" a="1"/>
  <c r="B84" i="9"/>
  <c r="C84" i="9" a="1"/>
  <c r="C84" i="9"/>
  <c r="B83" i="9" a="1"/>
  <c r="B83" i="9"/>
  <c r="C83" i="9" a="1"/>
  <c r="C83" i="9"/>
  <c r="B82" i="9" a="1"/>
  <c r="B82" i="9"/>
  <c r="C82" i="9" a="1"/>
  <c r="C82" i="9"/>
  <c r="B81" i="9" a="1"/>
  <c r="B81" i="9"/>
  <c r="C81" i="9" a="1"/>
  <c r="C81" i="9"/>
  <c r="B80" i="9" a="1"/>
  <c r="B80" i="9"/>
  <c r="C80" i="9" a="1"/>
  <c r="C80" i="9"/>
  <c r="B79" i="9" a="1"/>
  <c r="B79" i="9"/>
  <c r="C79" i="9" a="1"/>
  <c r="C79" i="9"/>
  <c r="B78" i="9" a="1"/>
  <c r="B78" i="9"/>
  <c r="C78" i="9" a="1"/>
  <c r="C78" i="9"/>
  <c r="B77" i="9" a="1"/>
  <c r="B77" i="9"/>
  <c r="C77" i="9" a="1"/>
  <c r="C77" i="9"/>
  <c r="B76" i="9" a="1"/>
  <c r="B76" i="9"/>
  <c r="C76" i="9" a="1"/>
  <c r="C76" i="9"/>
  <c r="B75" i="9" a="1"/>
  <c r="B75" i="9"/>
  <c r="C75" i="9" a="1"/>
  <c r="C75" i="9"/>
  <c r="B74" i="9" a="1"/>
  <c r="B74" i="9"/>
  <c r="C74" i="9" a="1"/>
  <c r="C74" i="9"/>
  <c r="B73" i="9" a="1"/>
  <c r="B73" i="9"/>
  <c r="C73" i="9" a="1"/>
  <c r="C73" i="9"/>
  <c r="B72" i="9" a="1"/>
  <c r="B72" i="9"/>
  <c r="C72" i="9" a="1"/>
  <c r="C72" i="9"/>
  <c r="B71" i="9" a="1"/>
  <c r="B71" i="9"/>
  <c r="C71" i="9" a="1"/>
  <c r="C71" i="9"/>
  <c r="B70" i="9" a="1"/>
  <c r="B70" i="9"/>
  <c r="C70" i="9" a="1"/>
  <c r="C70" i="9"/>
  <c r="B69" i="9" a="1"/>
  <c r="B69" i="9"/>
  <c r="C69" i="9" a="1"/>
  <c r="C69" i="9"/>
  <c r="B68" i="9" a="1"/>
  <c r="B68" i="9"/>
  <c r="C68" i="9" a="1"/>
  <c r="C68" i="9"/>
  <c r="B67" i="9" a="1"/>
  <c r="B67" i="9"/>
  <c r="C67" i="9" a="1"/>
  <c r="C67" i="9"/>
  <c r="B66" i="9" a="1"/>
  <c r="B66" i="9"/>
  <c r="C66" i="9" a="1"/>
  <c r="C66" i="9"/>
  <c r="B65" i="9" a="1"/>
  <c r="B65" i="9"/>
  <c r="C65" i="9" a="1"/>
  <c r="C65" i="9"/>
  <c r="B64" i="9" a="1"/>
  <c r="B64" i="9"/>
  <c r="C64" i="9" a="1"/>
  <c r="C64" i="9"/>
  <c r="B63" i="9" a="1"/>
  <c r="B63" i="9"/>
  <c r="C63" i="9" a="1"/>
  <c r="C63" i="9"/>
  <c r="B62" i="9" a="1"/>
  <c r="B62" i="9"/>
  <c r="C62" i="9" a="1"/>
  <c r="C62" i="9"/>
  <c r="B61" i="9" a="1"/>
  <c r="B61" i="9"/>
  <c r="C61" i="9" a="1"/>
  <c r="C61" i="9"/>
  <c r="B60" i="9" a="1"/>
  <c r="B60" i="9"/>
  <c r="C60" i="9" a="1"/>
  <c r="C60" i="9"/>
  <c r="B59" i="9" a="1"/>
  <c r="B59" i="9"/>
  <c r="C59" i="9" a="1"/>
  <c r="C59" i="9"/>
  <c r="B58" i="9" a="1"/>
  <c r="B58" i="9"/>
  <c r="C58" i="9" a="1"/>
  <c r="C58" i="9"/>
  <c r="B57" i="9" a="1"/>
  <c r="B57" i="9"/>
  <c r="C57" i="9" a="1"/>
  <c r="C57" i="9"/>
  <c r="B56" i="9" a="1"/>
  <c r="B56" i="9"/>
  <c r="C56" i="9" a="1"/>
  <c r="C56" i="9"/>
  <c r="B55" i="9" a="1"/>
  <c r="B55" i="9"/>
  <c r="C55" i="9" a="1"/>
  <c r="C55" i="9"/>
  <c r="B54" i="9" a="1"/>
  <c r="B54" i="9"/>
  <c r="C54" i="9" a="1"/>
  <c r="C54" i="9"/>
  <c r="B53" i="9" a="1"/>
  <c r="B53" i="9"/>
  <c r="C53" i="9" a="1"/>
  <c r="C53" i="9"/>
  <c r="B52" i="9" a="1"/>
  <c r="B52" i="9"/>
  <c r="C52" i="9" a="1"/>
  <c r="C52" i="9"/>
  <c r="B51" i="9" a="1"/>
  <c r="B51" i="9"/>
  <c r="C51" i="9" a="1"/>
  <c r="C51" i="9"/>
  <c r="B50" i="9" a="1"/>
  <c r="B50" i="9"/>
  <c r="C50" i="9" a="1"/>
  <c r="C50" i="9"/>
  <c r="B49" i="9" a="1"/>
  <c r="B49" i="9"/>
  <c r="C49" i="9" a="1"/>
  <c r="C49" i="9"/>
  <c r="B48" i="9" a="1"/>
  <c r="B48" i="9"/>
  <c r="C48" i="9" a="1"/>
  <c r="C48" i="9"/>
  <c r="B47" i="9" a="1"/>
  <c r="B47" i="9"/>
  <c r="C47" i="9" a="1"/>
  <c r="C47" i="9"/>
  <c r="B46" i="9" a="1"/>
  <c r="B46" i="9"/>
  <c r="C46" i="9" a="1"/>
  <c r="C46" i="9"/>
  <c r="B45" i="9" a="1"/>
  <c r="B45" i="9"/>
  <c r="C45" i="9" a="1"/>
  <c r="C45" i="9"/>
  <c r="B44" i="9" a="1"/>
  <c r="B44" i="9"/>
  <c r="C44" i="9" a="1"/>
  <c r="C44" i="9"/>
  <c r="B43" i="9" a="1"/>
  <c r="B43" i="9"/>
  <c r="C43" i="9" a="1"/>
  <c r="C43" i="9"/>
  <c r="B42" i="9" a="1"/>
  <c r="B42" i="9"/>
  <c r="C42" i="9" a="1"/>
  <c r="C42" i="9"/>
  <c r="B41" i="9" a="1"/>
  <c r="B41" i="9"/>
  <c r="C41" i="9" a="1"/>
  <c r="C41" i="9"/>
  <c r="B40" i="9" a="1"/>
  <c r="B40" i="9"/>
  <c r="C40" i="9" a="1"/>
  <c r="C40" i="9"/>
  <c r="B39" i="9" a="1"/>
  <c r="B39" i="9"/>
  <c r="C39" i="9" a="1"/>
  <c r="C39" i="9"/>
  <c r="B38" i="9" a="1"/>
  <c r="B38" i="9"/>
  <c r="C38" i="9" a="1"/>
  <c r="C38" i="9"/>
  <c r="A773" i="9" a="1"/>
  <c r="A773" i="9"/>
  <c r="B773" i="9" a="1"/>
  <c r="B773" i="9"/>
  <c r="C773" i="9" a="1"/>
  <c r="C773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A774" i="9" a="1"/>
  <c r="A774" i="9"/>
  <c r="A775" i="9" a="1"/>
  <c r="A775" i="9"/>
  <c r="A776" i="9" a="1"/>
  <c r="A776" i="9"/>
  <c r="A777" i="9" a="1"/>
  <c r="A777" i="9"/>
  <c r="A778" i="9" a="1"/>
  <c r="A778" i="9"/>
  <c r="A779" i="9" a="1"/>
  <c r="A779" i="9"/>
  <c r="A780" i="9" a="1"/>
  <c r="A780" i="9"/>
  <c r="A781" i="9" a="1"/>
  <c r="A781" i="9"/>
  <c r="A782" i="9" a="1"/>
  <c r="A782" i="9"/>
  <c r="A783" i="9" a="1"/>
  <c r="A783" i="9"/>
  <c r="A784" i="9" a="1"/>
  <c r="A784" i="9"/>
  <c r="A785" i="9" a="1"/>
  <c r="A785" i="9"/>
  <c r="A786" i="9" a="1"/>
  <c r="A786" i="9"/>
  <c r="A787" i="9" a="1"/>
  <c r="A787" i="9"/>
  <c r="A788" i="9" a="1"/>
  <c r="A788" i="9"/>
  <c r="A789" i="9" a="1"/>
  <c r="A789" i="9"/>
  <c r="A790" i="9" a="1"/>
  <c r="A790" i="9"/>
  <c r="A791" i="9" a="1"/>
  <c r="A791" i="9"/>
  <c r="A792" i="9" a="1"/>
  <c r="A792" i="9"/>
  <c r="A793" i="9" a="1"/>
  <c r="A793" i="9"/>
  <c r="A794" i="9" a="1"/>
  <c r="A794" i="9"/>
  <c r="A795" i="9" a="1"/>
  <c r="A795" i="9"/>
  <c r="A796" i="9" a="1"/>
  <c r="A796" i="9"/>
  <c r="A797" i="9" a="1"/>
  <c r="A797" i="9"/>
  <c r="A798" i="9" a="1"/>
  <c r="A798" i="9"/>
  <c r="A799" i="9" a="1"/>
  <c r="A799" i="9"/>
  <c r="A800" i="9" a="1"/>
  <c r="A800" i="9"/>
  <c r="A801" i="9" a="1"/>
  <c r="A801" i="9"/>
  <c r="E109" i="9" a="1"/>
  <c r="E109" i="9"/>
  <c r="E108" i="9" a="1"/>
  <c r="E108" i="9"/>
  <c r="E107" i="9" a="1"/>
  <c r="E107" i="9"/>
  <c r="E106" i="9" a="1"/>
  <c r="E106" i="9"/>
  <c r="E105" i="9" a="1"/>
  <c r="E105" i="9"/>
  <c r="E104" i="9" a="1"/>
  <c r="E104" i="9"/>
  <c r="E103" i="9" a="1"/>
  <c r="E103" i="9"/>
  <c r="E102" i="9" a="1"/>
  <c r="E102" i="9"/>
  <c r="E101" i="9" a="1"/>
  <c r="E101" i="9"/>
  <c r="E100" i="9" a="1"/>
  <c r="E100" i="9"/>
  <c r="E99" i="9" a="1"/>
  <c r="E99" i="9"/>
  <c r="E98" i="9" a="1"/>
  <c r="E98" i="9"/>
  <c r="E97" i="9" a="1"/>
  <c r="E97" i="9"/>
  <c r="E96" i="9" a="1"/>
  <c r="E96" i="9"/>
  <c r="E95" i="9" a="1"/>
  <c r="E95" i="9"/>
  <c r="E94" i="9" a="1"/>
  <c r="E94" i="9"/>
  <c r="E93" i="9" a="1"/>
  <c r="E93" i="9"/>
  <c r="E92" i="9" a="1"/>
  <c r="E92" i="9"/>
  <c r="E91" i="9" a="1"/>
  <c r="E91" i="9"/>
  <c r="E90" i="9" a="1"/>
  <c r="E90" i="9"/>
  <c r="E89" i="9" a="1"/>
  <c r="E89" i="9"/>
  <c r="E88" i="9" a="1"/>
  <c r="E88" i="9"/>
  <c r="E87" i="9" a="1"/>
  <c r="E87" i="9"/>
  <c r="E86" i="9" a="1"/>
  <c r="E86" i="9"/>
  <c r="E85" i="9" a="1"/>
  <c r="E85" i="9"/>
  <c r="E84" i="9" a="1"/>
  <c r="E84" i="9"/>
  <c r="E83" i="9" a="1"/>
  <c r="E83" i="9"/>
  <c r="E82" i="9" a="1"/>
  <c r="E82" i="9"/>
  <c r="E81" i="9" a="1"/>
  <c r="E81" i="9"/>
  <c r="E80" i="9" a="1"/>
  <c r="E80" i="9"/>
  <c r="E79" i="9" a="1"/>
  <c r="E79" i="9"/>
  <c r="E78" i="9" a="1"/>
  <c r="E78" i="9"/>
  <c r="E77" i="9" a="1"/>
  <c r="E77" i="9"/>
  <c r="E76" i="9" a="1"/>
  <c r="E76" i="9"/>
  <c r="E75" i="9" a="1"/>
  <c r="E75" i="9"/>
  <c r="E74" i="9" a="1"/>
  <c r="E74" i="9"/>
  <c r="E73" i="9" a="1"/>
  <c r="E73" i="9"/>
  <c r="E72" i="9" a="1"/>
  <c r="E72" i="9"/>
  <c r="E71" i="9" a="1"/>
  <c r="E71" i="9"/>
  <c r="E70" i="9" a="1"/>
  <c r="E70" i="9"/>
  <c r="E69" i="9" a="1"/>
  <c r="E69" i="9"/>
  <c r="E68" i="9" a="1"/>
  <c r="E68" i="9"/>
  <c r="E67" i="9" a="1"/>
  <c r="E67" i="9"/>
  <c r="E66" i="9" a="1"/>
  <c r="E66" i="9"/>
  <c r="E65" i="9" a="1"/>
  <c r="E65" i="9"/>
  <c r="E64" i="9" a="1"/>
  <c r="E64" i="9"/>
  <c r="E63" i="9" a="1"/>
  <c r="E63" i="9"/>
  <c r="E62" i="9" a="1"/>
  <c r="E62" i="9"/>
  <c r="E61" i="9" a="1"/>
  <c r="E61" i="9"/>
  <c r="E60" i="9" a="1"/>
  <c r="E60" i="9"/>
  <c r="E59" i="9" a="1"/>
  <c r="E59" i="9"/>
  <c r="E58" i="9" a="1"/>
  <c r="E58" i="9"/>
  <c r="E57" i="9" a="1"/>
  <c r="E57" i="9"/>
  <c r="E56" i="9" a="1"/>
  <c r="E56" i="9"/>
  <c r="E55" i="9" a="1"/>
  <c r="E55" i="9"/>
  <c r="E54" i="9" a="1"/>
  <c r="E54" i="9"/>
  <c r="E53" i="9" a="1"/>
  <c r="E53" i="9"/>
  <c r="E52" i="9" a="1"/>
  <c r="E52" i="9"/>
  <c r="E51" i="9" a="1"/>
  <c r="E51" i="9"/>
  <c r="E50" i="9" a="1"/>
  <c r="E50" i="9"/>
  <c r="E49" i="9" a="1"/>
  <c r="E49" i="9"/>
  <c r="E48" i="9" a="1"/>
  <c r="E48" i="9"/>
  <c r="E47" i="9" a="1"/>
  <c r="E47" i="9"/>
  <c r="E46" i="9" a="1"/>
  <c r="E46" i="9"/>
  <c r="E45" i="9" a="1"/>
  <c r="E45" i="9"/>
  <c r="E44" i="9" a="1"/>
  <c r="E44" i="9"/>
  <c r="E43" i="9" a="1"/>
  <c r="E43" i="9"/>
  <c r="E42" i="9" a="1"/>
  <c r="E42" i="9"/>
  <c r="E41" i="9" a="1"/>
  <c r="E41" i="9"/>
  <c r="E40" i="9" a="1"/>
  <c r="E40" i="9"/>
  <c r="E39" i="9" a="1"/>
  <c r="E39" i="9"/>
  <c r="E38" i="9" a="1"/>
  <c r="E38" i="9"/>
  <c r="E30" i="9" a="1"/>
  <c r="E30" i="9"/>
  <c r="E31" i="9" a="1"/>
  <c r="E31" i="9"/>
  <c r="E32" i="9" a="1"/>
  <c r="E32" i="9"/>
  <c r="E33" i="9" a="1"/>
  <c r="E33" i="9"/>
  <c r="E34" i="9" a="1"/>
  <c r="E34" i="9"/>
  <c r="E35" i="9" a="1"/>
  <c r="E35" i="9"/>
  <c r="E36" i="9" a="1"/>
  <c r="E36" i="9"/>
  <c r="E37" i="9" a="1"/>
  <c r="E37" i="9"/>
  <c r="A802" i="9" a="1"/>
  <c r="A802" i="9"/>
  <c r="A803" i="9" a="1"/>
  <c r="A803" i="9"/>
  <c r="A804" i="9" a="1"/>
  <c r="A804" i="9"/>
  <c r="A805" i="9" a="1"/>
  <c r="A805" i="9"/>
  <c r="A806" i="9" a="1"/>
  <c r="A806" i="9"/>
  <c r="A807" i="9" a="1"/>
  <c r="A807" i="9"/>
  <c r="A808" i="9" a="1"/>
  <c r="A808" i="9"/>
  <c r="A809" i="9" a="1"/>
  <c r="A809" i="9"/>
  <c r="A810" i="9" a="1"/>
  <c r="A810" i="9"/>
  <c r="A811" i="9" a="1"/>
  <c r="A811" i="9"/>
  <c r="A812" i="9" a="1"/>
  <c r="A812" i="9"/>
  <c r="A813" i="9" a="1"/>
  <c r="A813" i="9"/>
  <c r="A814" i="9" a="1"/>
  <c r="A814" i="9"/>
  <c r="A815" i="9" a="1"/>
  <c r="A815" i="9"/>
  <c r="A816" i="9" a="1"/>
  <c r="A816" i="9"/>
  <c r="A817" i="9" a="1"/>
  <c r="A817" i="9"/>
  <c r="A818" i="9" a="1"/>
  <c r="A818" i="9"/>
  <c r="A819" i="9" a="1"/>
  <c r="A819" i="9"/>
  <c r="A820" i="9" a="1"/>
  <c r="A820" i="9"/>
  <c r="A821" i="9" a="1"/>
  <c r="A821" i="9"/>
  <c r="A822" i="9" a="1"/>
  <c r="A822" i="9"/>
  <c r="A823" i="9" a="1"/>
  <c r="A823" i="9"/>
  <c r="A824" i="9" a="1"/>
  <c r="A824" i="9"/>
  <c r="A825" i="9" a="1"/>
  <c r="A825" i="9"/>
  <c r="A826" i="9" a="1"/>
  <c r="A826" i="9"/>
  <c r="A827" i="9" a="1"/>
  <c r="A827" i="9"/>
  <c r="A828" i="9" a="1"/>
  <c r="A828" i="9"/>
  <c r="A829" i="9" a="1"/>
  <c r="A829" i="9"/>
  <c r="A830" i="9" a="1"/>
  <c r="A830" i="9"/>
  <c r="A831" i="9" a="1"/>
  <c r="A831" i="9"/>
  <c r="A832" i="9" a="1"/>
  <c r="A832" i="9"/>
  <c r="A833" i="9" a="1"/>
  <c r="A833" i="9"/>
  <c r="A834" i="9" a="1"/>
  <c r="A834" i="9"/>
  <c r="A835" i="9" a="1"/>
  <c r="A835" i="9"/>
  <c r="A836" i="9" a="1"/>
  <c r="A836" i="9"/>
  <c r="A837" i="9" a="1"/>
  <c r="A837" i="9"/>
  <c r="A838" i="9" a="1"/>
  <c r="A838" i="9"/>
  <c r="A839" i="9" a="1"/>
  <c r="A839" i="9"/>
  <c r="A840" i="9" a="1"/>
  <c r="A840" i="9"/>
  <c r="A841" i="9" a="1"/>
  <c r="A841" i="9"/>
  <c r="A842" i="9" a="1"/>
  <c r="A842" i="9"/>
  <c r="D773" i="9" a="1"/>
  <c r="D773" i="9"/>
  <c r="D774" i="9" a="1"/>
  <c r="D774" i="9"/>
  <c r="D775" i="9" a="1"/>
  <c r="D775" i="9"/>
  <c r="D776" i="9" a="1"/>
  <c r="D776" i="9"/>
  <c r="D777" i="9" a="1"/>
  <c r="D777" i="9"/>
  <c r="D778" i="9" a="1"/>
  <c r="D778" i="9"/>
  <c r="D779" i="9" a="1"/>
  <c r="D779" i="9"/>
  <c r="D780" i="9" a="1"/>
  <c r="D780" i="9"/>
  <c r="D781" i="9" a="1"/>
  <c r="D781" i="9"/>
  <c r="D782" i="9" a="1"/>
  <c r="D782" i="9"/>
  <c r="D783" i="9" a="1"/>
  <c r="D783" i="9"/>
  <c r="D784" i="9" a="1"/>
  <c r="D784" i="9"/>
  <c r="D785" i="9" a="1"/>
  <c r="D785" i="9"/>
  <c r="D786" i="9" a="1"/>
  <c r="D786" i="9"/>
  <c r="D787" i="9" a="1"/>
  <c r="D787" i="9"/>
  <c r="D788" i="9" a="1"/>
  <c r="D788" i="9"/>
  <c r="D789" i="9" a="1"/>
  <c r="D789" i="9"/>
  <c r="D790" i="9" a="1"/>
  <c r="D790" i="9"/>
  <c r="D791" i="9" a="1"/>
  <c r="D791" i="9"/>
  <c r="D792" i="9" a="1"/>
  <c r="D792" i="9"/>
  <c r="D793" i="9" a="1"/>
  <c r="D793" i="9"/>
  <c r="D794" i="9" a="1"/>
  <c r="D794" i="9"/>
  <c r="D795" i="9" a="1"/>
  <c r="D795" i="9"/>
  <c r="D796" i="9" a="1"/>
  <c r="D796" i="9"/>
  <c r="D797" i="9" a="1"/>
  <c r="D797" i="9"/>
  <c r="D798" i="9" a="1"/>
  <c r="D798" i="9"/>
  <c r="D799" i="9" a="1"/>
  <c r="D799" i="9"/>
  <c r="D800" i="9" a="1"/>
  <c r="D800" i="9"/>
  <c r="D801" i="9" a="1"/>
  <c r="D801" i="9"/>
  <c r="D802" i="9" a="1"/>
  <c r="D802" i="9"/>
  <c r="D803" i="9" a="1"/>
  <c r="D803" i="9"/>
  <c r="D804" i="9" a="1"/>
  <c r="D804" i="9"/>
  <c r="D805" i="9" a="1"/>
  <c r="D805" i="9"/>
  <c r="D806" i="9" a="1"/>
  <c r="D806" i="9"/>
  <c r="D807" i="9" a="1"/>
  <c r="D807" i="9"/>
  <c r="D808" i="9" a="1"/>
  <c r="D808" i="9"/>
  <c r="D809" i="9" a="1"/>
  <c r="D809" i="9"/>
  <c r="D810" i="9" a="1"/>
  <c r="D810" i="9"/>
  <c r="D811" i="9" a="1"/>
  <c r="D811" i="9"/>
  <c r="D812" i="9" a="1"/>
  <c r="D812" i="9"/>
  <c r="D813" i="9" a="1"/>
  <c r="D813" i="9"/>
  <c r="D814" i="9" a="1"/>
  <c r="D814" i="9"/>
  <c r="D815" i="9" a="1"/>
  <c r="D815" i="9"/>
  <c r="D816" i="9" a="1"/>
  <c r="D816" i="9"/>
  <c r="D817" i="9" a="1"/>
  <c r="D817" i="9"/>
  <c r="D818" i="9" a="1"/>
  <c r="D818" i="9"/>
  <c r="D819" i="9" a="1"/>
  <c r="D819" i="9"/>
  <c r="D820" i="9" a="1"/>
  <c r="D820" i="9"/>
  <c r="D821" i="9" a="1"/>
  <c r="D821" i="9"/>
  <c r="D822" i="9" a="1"/>
  <c r="D822" i="9"/>
  <c r="D823" i="9" a="1"/>
  <c r="D823" i="9"/>
  <c r="D824" i="9" a="1"/>
  <c r="D824" i="9"/>
  <c r="D825" i="9" a="1"/>
  <c r="D825" i="9"/>
  <c r="D826" i="9" a="1"/>
  <c r="D826" i="9"/>
  <c r="D827" i="9" a="1"/>
  <c r="D827" i="9"/>
  <c r="D828" i="9" a="1"/>
  <c r="D828" i="9"/>
  <c r="D829" i="9" a="1"/>
  <c r="D829" i="9"/>
  <c r="D830" i="9" a="1"/>
  <c r="D830" i="9"/>
  <c r="D831" i="9" a="1"/>
  <c r="D831" i="9"/>
  <c r="D832" i="9" a="1"/>
  <c r="D832" i="9"/>
  <c r="D833" i="9" a="1"/>
  <c r="D833" i="9"/>
  <c r="D834" i="9" a="1"/>
  <c r="D834" i="9"/>
  <c r="D835" i="9" a="1"/>
  <c r="D835" i="9"/>
  <c r="D836" i="9" a="1"/>
  <c r="D836" i="9"/>
  <c r="D837" i="9" a="1"/>
  <c r="D837" i="9"/>
  <c r="D838" i="9" a="1"/>
  <c r="D838" i="9"/>
  <c r="D839" i="9" a="1"/>
  <c r="D839" i="9"/>
  <c r="D840" i="9" a="1"/>
  <c r="D840" i="9"/>
  <c r="D841" i="9" a="1"/>
  <c r="D841" i="9"/>
  <c r="D842" i="9" a="1"/>
  <c r="D842" i="9"/>
  <c r="E773" i="9" a="1"/>
  <c r="E773" i="9"/>
  <c r="E736" i="9" a="1"/>
  <c r="E736" i="9"/>
  <c r="B842" i="9" a="1"/>
  <c r="B842" i="9"/>
  <c r="C842" i="9" a="1"/>
  <c r="C842" i="9"/>
  <c r="B841" i="9" a="1"/>
  <c r="B841" i="9"/>
  <c r="C841" i="9" a="1"/>
  <c r="C841" i="9"/>
  <c r="B840" i="9" a="1"/>
  <c r="B840" i="9"/>
  <c r="C840" i="9" a="1"/>
  <c r="C840" i="9"/>
  <c r="B839" i="9" a="1"/>
  <c r="B839" i="9"/>
  <c r="C839" i="9" a="1"/>
  <c r="C839" i="9"/>
  <c r="B838" i="9" a="1"/>
  <c r="B838" i="9"/>
  <c r="C838" i="9" a="1"/>
  <c r="C838" i="9"/>
  <c r="B837" i="9" a="1"/>
  <c r="B837" i="9"/>
  <c r="C837" i="9" a="1"/>
  <c r="C837" i="9"/>
  <c r="B836" i="9" a="1"/>
  <c r="B836" i="9"/>
  <c r="C836" i="9" a="1"/>
  <c r="C836" i="9"/>
  <c r="B835" i="9" a="1"/>
  <c r="B835" i="9"/>
  <c r="C835" i="9" a="1"/>
  <c r="C835" i="9"/>
  <c r="B834" i="9" a="1"/>
  <c r="B834" i="9"/>
  <c r="C834" i="9" a="1"/>
  <c r="C834" i="9"/>
  <c r="B833" i="9" a="1"/>
  <c r="B833" i="9"/>
  <c r="C833" i="9" a="1"/>
  <c r="C833" i="9"/>
  <c r="B832" i="9" a="1"/>
  <c r="B832" i="9"/>
  <c r="C832" i="9" a="1"/>
  <c r="C832" i="9"/>
  <c r="B831" i="9" a="1"/>
  <c r="B831" i="9"/>
  <c r="C831" i="9" a="1"/>
  <c r="C831" i="9"/>
  <c r="B830" i="9" a="1"/>
  <c r="B830" i="9"/>
  <c r="C830" i="9" a="1"/>
  <c r="C830" i="9"/>
  <c r="B829" i="9" a="1"/>
  <c r="B829" i="9"/>
  <c r="C829" i="9" a="1"/>
  <c r="C829" i="9"/>
  <c r="B828" i="9" a="1"/>
  <c r="B828" i="9"/>
  <c r="C828" i="9" a="1"/>
  <c r="C828" i="9"/>
  <c r="B827" i="9" a="1"/>
  <c r="B827" i="9"/>
  <c r="C827" i="9" a="1"/>
  <c r="C827" i="9"/>
  <c r="B826" i="9" a="1"/>
  <c r="B826" i="9"/>
  <c r="C826" i="9" a="1"/>
  <c r="C826" i="9"/>
  <c r="B825" i="9" a="1"/>
  <c r="B825" i="9"/>
  <c r="C825" i="9" a="1"/>
  <c r="C825" i="9"/>
  <c r="B824" i="9" a="1"/>
  <c r="B824" i="9"/>
  <c r="C824" i="9" a="1"/>
  <c r="C824" i="9"/>
  <c r="B823" i="9" a="1"/>
  <c r="B823" i="9"/>
  <c r="C823" i="9" a="1"/>
  <c r="C823" i="9"/>
  <c r="B822" i="9" a="1"/>
  <c r="B822" i="9"/>
  <c r="C822" i="9" a="1"/>
  <c r="C822" i="9"/>
  <c r="B821" i="9" a="1"/>
  <c r="B821" i="9"/>
  <c r="C821" i="9" a="1"/>
  <c r="C821" i="9"/>
  <c r="B820" i="9" a="1"/>
  <c r="B820" i="9"/>
  <c r="C820" i="9" a="1"/>
  <c r="C820" i="9"/>
  <c r="B819" i="9" a="1"/>
  <c r="B819" i="9"/>
  <c r="C819" i="9" a="1"/>
  <c r="C819" i="9"/>
  <c r="B818" i="9" a="1"/>
  <c r="B818" i="9"/>
  <c r="C818" i="9" a="1"/>
  <c r="C818" i="9"/>
  <c r="B817" i="9" a="1"/>
  <c r="B817" i="9"/>
  <c r="C817" i="9" a="1"/>
  <c r="C817" i="9"/>
  <c r="B816" i="9" a="1"/>
  <c r="B816" i="9"/>
  <c r="C816" i="9" a="1"/>
  <c r="C816" i="9"/>
  <c r="B815" i="9" a="1"/>
  <c r="B815" i="9"/>
  <c r="C815" i="9" a="1"/>
  <c r="C815" i="9"/>
  <c r="B814" i="9" a="1"/>
  <c r="B814" i="9"/>
  <c r="C814" i="9" a="1"/>
  <c r="C814" i="9"/>
  <c r="B813" i="9" a="1"/>
  <c r="B813" i="9"/>
  <c r="C813" i="9" a="1"/>
  <c r="C813" i="9"/>
  <c r="B812" i="9" a="1"/>
  <c r="B812" i="9"/>
  <c r="C812" i="9" a="1"/>
  <c r="C812" i="9"/>
  <c r="B811" i="9" a="1"/>
  <c r="B811" i="9"/>
  <c r="C811" i="9" a="1"/>
  <c r="C811" i="9"/>
  <c r="B810" i="9" a="1"/>
  <c r="B810" i="9"/>
  <c r="C810" i="9" a="1"/>
  <c r="C810" i="9"/>
  <c r="B809" i="9" a="1"/>
  <c r="B809" i="9"/>
  <c r="C809" i="9" a="1"/>
  <c r="C809" i="9"/>
  <c r="B808" i="9" a="1"/>
  <c r="B808" i="9"/>
  <c r="C808" i="9" a="1"/>
  <c r="C808" i="9"/>
  <c r="B807" i="9" a="1"/>
  <c r="B807" i="9"/>
  <c r="C807" i="9" a="1"/>
  <c r="C807" i="9"/>
  <c r="B806" i="9" a="1"/>
  <c r="B806" i="9"/>
  <c r="C806" i="9" a="1"/>
  <c r="C806" i="9"/>
  <c r="B805" i="9" a="1"/>
  <c r="B805" i="9"/>
  <c r="C805" i="9" a="1"/>
  <c r="C805" i="9"/>
  <c r="B804" i="9" a="1"/>
  <c r="B804" i="9"/>
  <c r="C804" i="9" a="1"/>
  <c r="C804" i="9"/>
  <c r="B803" i="9" a="1"/>
  <c r="B803" i="9"/>
  <c r="C803" i="9" a="1"/>
  <c r="C803" i="9"/>
  <c r="B802" i="9" a="1"/>
  <c r="B802" i="9"/>
  <c r="C802" i="9" a="1"/>
  <c r="C802" i="9"/>
  <c r="A843" i="9" a="1"/>
  <c r="A843" i="9"/>
  <c r="B843" i="9" a="1"/>
  <c r="B843" i="9"/>
  <c r="C843" i="9" a="1"/>
  <c r="C843" i="9"/>
  <c r="B801" i="9" a="1"/>
  <c r="B801" i="9"/>
  <c r="C801" i="9" a="1"/>
  <c r="C801" i="9"/>
  <c r="B800" i="9" a="1"/>
  <c r="B800" i="9"/>
  <c r="C800" i="9" a="1"/>
  <c r="C800" i="9"/>
  <c r="B799" i="9" a="1"/>
  <c r="B799" i="9"/>
  <c r="C799" i="9" a="1"/>
  <c r="C799" i="9"/>
  <c r="B798" i="9" a="1"/>
  <c r="B798" i="9"/>
  <c r="C798" i="9" a="1"/>
  <c r="C798" i="9"/>
  <c r="B797" i="9" a="1"/>
  <c r="B797" i="9"/>
  <c r="C797" i="9" a="1"/>
  <c r="C797" i="9"/>
  <c r="B796" i="9" a="1"/>
  <c r="B796" i="9"/>
  <c r="C796" i="9" a="1"/>
  <c r="C796" i="9"/>
  <c r="B795" i="9" a="1"/>
  <c r="B795" i="9"/>
  <c r="C795" i="9" a="1"/>
  <c r="C795" i="9"/>
  <c r="B794" i="9" a="1"/>
  <c r="B794" i="9"/>
  <c r="C794" i="9" a="1"/>
  <c r="C794" i="9"/>
  <c r="B793" i="9" a="1"/>
  <c r="B793" i="9"/>
  <c r="C793" i="9" a="1"/>
  <c r="C793" i="9"/>
  <c r="B792" i="9" a="1"/>
  <c r="B792" i="9"/>
  <c r="C792" i="9" a="1"/>
  <c r="C792" i="9"/>
  <c r="B791" i="9" a="1"/>
  <c r="B791" i="9"/>
  <c r="C791" i="9" a="1"/>
  <c r="C791" i="9"/>
  <c r="B790" i="9" a="1"/>
  <c r="B790" i="9"/>
  <c r="C790" i="9" a="1"/>
  <c r="C790" i="9"/>
  <c r="B789" i="9" a="1"/>
  <c r="B789" i="9"/>
  <c r="C789" i="9" a="1"/>
  <c r="C789" i="9"/>
  <c r="B788" i="9" a="1"/>
  <c r="B788" i="9"/>
  <c r="C788" i="9" a="1"/>
  <c r="C788" i="9"/>
  <c r="B787" i="9" a="1"/>
  <c r="B787" i="9"/>
  <c r="C787" i="9" a="1"/>
  <c r="C787" i="9"/>
  <c r="B786" i="9" a="1"/>
  <c r="B786" i="9"/>
  <c r="C786" i="9" a="1"/>
  <c r="C786" i="9"/>
  <c r="B785" i="9" a="1"/>
  <c r="B785" i="9"/>
  <c r="C785" i="9" a="1"/>
  <c r="C785" i="9"/>
  <c r="B784" i="9" a="1"/>
  <c r="B784" i="9"/>
  <c r="C784" i="9" a="1"/>
  <c r="C784" i="9"/>
  <c r="B783" i="9" a="1"/>
  <c r="B783" i="9"/>
  <c r="C783" i="9" a="1"/>
  <c r="C783" i="9"/>
  <c r="B782" i="9" a="1"/>
  <c r="B782" i="9"/>
  <c r="C782" i="9" a="1"/>
  <c r="C782" i="9"/>
  <c r="B781" i="9" a="1"/>
  <c r="B781" i="9"/>
  <c r="C781" i="9" a="1"/>
  <c r="C781" i="9"/>
  <c r="B780" i="9" a="1"/>
  <c r="B780" i="9"/>
  <c r="C780" i="9" a="1"/>
  <c r="C780" i="9"/>
  <c r="B779" i="9" a="1"/>
  <c r="B779" i="9"/>
  <c r="C779" i="9" a="1"/>
  <c r="C779" i="9"/>
  <c r="B778" i="9" a="1"/>
  <c r="B778" i="9"/>
  <c r="C778" i="9" a="1"/>
  <c r="C778" i="9"/>
  <c r="B777" i="9" a="1"/>
  <c r="B777" i="9"/>
  <c r="C777" i="9" a="1"/>
  <c r="C777" i="9"/>
  <c r="B776" i="9" a="1"/>
  <c r="B776" i="9"/>
  <c r="C776" i="9" a="1"/>
  <c r="C776" i="9"/>
  <c r="B775" i="9" a="1"/>
  <c r="B775" i="9"/>
  <c r="C775" i="9" a="1"/>
  <c r="C775" i="9"/>
  <c r="B774" i="9" a="1"/>
  <c r="B774" i="9"/>
  <c r="C774" i="9" a="1"/>
  <c r="C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818" i="9"/>
  <c r="F819" i="9"/>
  <c r="F820" i="9"/>
  <c r="F821" i="9"/>
  <c r="F822" i="9"/>
  <c r="F823" i="9"/>
  <c r="F824" i="9"/>
  <c r="F825" i="9"/>
  <c r="F826" i="9"/>
  <c r="F827" i="9"/>
  <c r="F828" i="9"/>
  <c r="F829" i="9"/>
  <c r="F830" i="9"/>
  <c r="F831" i="9"/>
  <c r="F832" i="9"/>
  <c r="F833" i="9"/>
  <c r="F834" i="9"/>
  <c r="F835" i="9"/>
  <c r="F836" i="9"/>
  <c r="F837" i="9"/>
  <c r="F838" i="9"/>
  <c r="F839" i="9"/>
  <c r="F840" i="9"/>
  <c r="F841" i="9"/>
  <c r="F842" i="9"/>
  <c r="F843" i="9"/>
  <c r="F774" i="9"/>
  <c r="A844" i="9" a="1"/>
  <c r="A844" i="9"/>
  <c r="A845" i="9" a="1"/>
  <c r="A845" i="9"/>
  <c r="A846" i="9" a="1"/>
  <c r="A846" i="9"/>
  <c r="A847" i="9" a="1"/>
  <c r="A847" i="9"/>
  <c r="A848" i="9" a="1"/>
  <c r="A848" i="9"/>
  <c r="A849" i="9" a="1"/>
  <c r="A849" i="9"/>
  <c r="A850" i="9" a="1"/>
  <c r="A850" i="9"/>
  <c r="A851" i="9" a="1"/>
  <c r="A851" i="9"/>
  <c r="A852" i="9" a="1"/>
  <c r="A852" i="9"/>
  <c r="A853" i="9" a="1"/>
  <c r="A853" i="9"/>
  <c r="A854" i="9" a="1"/>
  <c r="A854" i="9"/>
  <c r="A855" i="9" a="1"/>
  <c r="A855" i="9"/>
  <c r="A856" i="9" a="1"/>
  <c r="A856" i="9"/>
  <c r="A857" i="9" a="1"/>
  <c r="A857" i="9"/>
  <c r="A858" i="9" a="1"/>
  <c r="A858" i="9"/>
  <c r="A859" i="9" a="1"/>
  <c r="A859" i="9"/>
  <c r="A860" i="9" a="1"/>
  <c r="A860" i="9"/>
  <c r="A861" i="9" a="1"/>
  <c r="A861" i="9"/>
  <c r="A862" i="9" a="1"/>
  <c r="A862" i="9"/>
  <c r="A863" i="9" a="1"/>
  <c r="A863" i="9"/>
  <c r="A864" i="9" a="1"/>
  <c r="A864" i="9"/>
  <c r="A865" i="9" a="1"/>
  <c r="A865" i="9"/>
  <c r="A866" i="9" a="1"/>
  <c r="A866" i="9"/>
  <c r="A867" i="9" a="1"/>
  <c r="A867" i="9"/>
  <c r="A868" i="9" a="1"/>
  <c r="A868" i="9"/>
  <c r="A869" i="9" a="1"/>
  <c r="A869" i="9"/>
  <c r="A870" i="9" a="1"/>
  <c r="A870" i="9"/>
  <c r="A871" i="9" a="1"/>
  <c r="A871" i="9"/>
  <c r="A872" i="9" a="1"/>
  <c r="A872" i="9"/>
  <c r="A873" i="9" a="1"/>
  <c r="A873" i="9"/>
  <c r="A874" i="9" a="1"/>
  <c r="A874" i="9"/>
  <c r="A875" i="9" a="1"/>
  <c r="A875" i="9"/>
  <c r="A876" i="9" a="1"/>
  <c r="A876" i="9"/>
  <c r="A877" i="9" a="1"/>
  <c r="A877" i="9"/>
  <c r="A878" i="9" a="1"/>
  <c r="A878" i="9"/>
  <c r="A879" i="9" a="1"/>
  <c r="A879" i="9"/>
  <c r="A880" i="9" a="1"/>
  <c r="A880" i="9"/>
  <c r="A881" i="9" a="1"/>
  <c r="A881" i="9"/>
  <c r="A882" i="9" a="1"/>
  <c r="A882" i="9"/>
  <c r="A883" i="9" a="1"/>
  <c r="A883" i="9"/>
  <c r="A884" i="9" a="1"/>
  <c r="A884" i="9"/>
  <c r="A885" i="9" a="1"/>
  <c r="A885" i="9"/>
  <c r="A886" i="9" a="1"/>
  <c r="A886" i="9"/>
  <c r="A887" i="9" a="1"/>
  <c r="A887" i="9"/>
  <c r="A888" i="9" a="1"/>
  <c r="A888" i="9"/>
  <c r="A889" i="9" a="1"/>
  <c r="A889" i="9"/>
  <c r="A890" i="9" a="1"/>
  <c r="A890" i="9"/>
  <c r="A891" i="9" a="1"/>
  <c r="A891" i="9"/>
  <c r="A892" i="9" a="1"/>
  <c r="A892" i="9"/>
  <c r="A893" i="9" a="1"/>
  <c r="A893" i="9"/>
  <c r="A894" i="9" a="1"/>
  <c r="A894" i="9"/>
  <c r="A895" i="9" a="1"/>
  <c r="A895" i="9"/>
  <c r="A896" i="9" a="1"/>
  <c r="A896" i="9"/>
  <c r="A897" i="9" a="1"/>
  <c r="A897" i="9"/>
  <c r="A898" i="9" a="1"/>
  <c r="A898" i="9"/>
  <c r="A899" i="9" a="1"/>
  <c r="A899" i="9"/>
  <c r="A900" i="9" a="1"/>
  <c r="A900" i="9"/>
  <c r="A901" i="9" a="1"/>
  <c r="A901" i="9"/>
  <c r="A902" i="9" a="1"/>
  <c r="A902" i="9"/>
  <c r="A903" i="9" a="1"/>
  <c r="A903" i="9"/>
  <c r="D843" i="9" a="1"/>
  <c r="D843" i="9"/>
  <c r="D844" i="9" a="1"/>
  <c r="D844" i="9"/>
  <c r="D845" i="9" a="1"/>
  <c r="D845" i="9"/>
  <c r="D846" i="9" a="1"/>
  <c r="D846" i="9"/>
  <c r="D847" i="9" a="1"/>
  <c r="D847" i="9"/>
  <c r="D848" i="9" a="1"/>
  <c r="D848" i="9"/>
  <c r="D849" i="9" a="1"/>
  <c r="D849" i="9"/>
  <c r="D850" i="9" a="1"/>
  <c r="D850" i="9"/>
  <c r="D851" i="9" a="1"/>
  <c r="D851" i="9"/>
  <c r="D852" i="9" a="1"/>
  <c r="D852" i="9"/>
  <c r="D853" i="9" a="1"/>
  <c r="D853" i="9"/>
  <c r="D854" i="9" a="1"/>
  <c r="D854" i="9"/>
  <c r="D855" i="9" a="1"/>
  <c r="D855" i="9"/>
  <c r="D856" i="9" a="1"/>
  <c r="D856" i="9"/>
  <c r="D857" i="9" a="1"/>
  <c r="D857" i="9"/>
  <c r="D858" i="9" a="1"/>
  <c r="D858" i="9"/>
  <c r="D859" i="9" a="1"/>
  <c r="D859" i="9"/>
  <c r="D860" i="9" a="1"/>
  <c r="D860" i="9"/>
  <c r="D861" i="9" a="1"/>
  <c r="D861" i="9"/>
  <c r="D862" i="9" a="1"/>
  <c r="D862" i="9"/>
  <c r="D863" i="9" a="1"/>
  <c r="D863" i="9"/>
  <c r="D864" i="9" a="1"/>
  <c r="D864" i="9"/>
  <c r="D865" i="9" a="1"/>
  <c r="D865" i="9"/>
  <c r="D866" i="9" a="1"/>
  <c r="D866" i="9"/>
  <c r="D867" i="9" a="1"/>
  <c r="D867" i="9"/>
  <c r="D868" i="9" a="1"/>
  <c r="D868" i="9"/>
  <c r="D869" i="9" a="1"/>
  <c r="D869" i="9"/>
  <c r="D870" i="9" a="1"/>
  <c r="D870" i="9"/>
  <c r="D871" i="9" a="1"/>
  <c r="D871" i="9"/>
  <c r="D872" i="9" a="1"/>
  <c r="D872" i="9"/>
  <c r="D873" i="9" a="1"/>
  <c r="D873" i="9"/>
  <c r="D874" i="9" a="1"/>
  <c r="D874" i="9"/>
  <c r="D875" i="9" a="1"/>
  <c r="D875" i="9"/>
  <c r="D876" i="9" a="1"/>
  <c r="D876" i="9"/>
  <c r="D877" i="9" a="1"/>
  <c r="D877" i="9"/>
  <c r="D878" i="9" a="1"/>
  <c r="D878" i="9"/>
  <c r="D879" i="9" a="1"/>
  <c r="D879" i="9"/>
  <c r="D880" i="9" a="1"/>
  <c r="D880" i="9"/>
  <c r="D881" i="9" a="1"/>
  <c r="D881" i="9"/>
  <c r="D882" i="9" a="1"/>
  <c r="D882" i="9"/>
  <c r="D883" i="9" a="1"/>
  <c r="D883" i="9"/>
  <c r="D884" i="9" a="1"/>
  <c r="D884" i="9"/>
  <c r="D885" i="9" a="1"/>
  <c r="D885" i="9"/>
  <c r="D886" i="9" a="1"/>
  <c r="D886" i="9"/>
  <c r="D887" i="9" a="1"/>
  <c r="D887" i="9"/>
  <c r="D888" i="9" a="1"/>
  <c r="D888" i="9"/>
  <c r="D889" i="9" a="1"/>
  <c r="D889" i="9"/>
  <c r="D890" i="9" a="1"/>
  <c r="D890" i="9"/>
  <c r="D891" i="9" a="1"/>
  <c r="D891" i="9"/>
  <c r="D892" i="9" a="1"/>
  <c r="D892" i="9"/>
  <c r="D893" i="9" a="1"/>
  <c r="D893" i="9"/>
  <c r="D894" i="9" a="1"/>
  <c r="D894" i="9"/>
  <c r="D895" i="9" a="1"/>
  <c r="D895" i="9"/>
  <c r="D896" i="9" a="1"/>
  <c r="D896" i="9"/>
  <c r="D897" i="9" a="1"/>
  <c r="D897" i="9"/>
  <c r="D898" i="9" a="1"/>
  <c r="D898" i="9"/>
  <c r="D899" i="9" a="1"/>
  <c r="D899" i="9"/>
  <c r="D900" i="9" a="1"/>
  <c r="D900" i="9"/>
  <c r="D901" i="9" a="1"/>
  <c r="D901" i="9"/>
  <c r="D902" i="9" a="1"/>
  <c r="D902" i="9"/>
  <c r="D903" i="9" a="1"/>
  <c r="D903" i="9"/>
  <c r="E843" i="9" a="1"/>
  <c r="E843" i="9"/>
  <c r="E842" i="9" a="1"/>
  <c r="E842" i="9"/>
  <c r="E841" i="9" a="1"/>
  <c r="E841" i="9"/>
  <c r="E840" i="9" a="1"/>
  <c r="E840" i="9"/>
  <c r="E839" i="9" a="1"/>
  <c r="E839" i="9"/>
  <c r="E838" i="9" a="1"/>
  <c r="E838" i="9"/>
  <c r="E837" i="9" a="1"/>
  <c r="E837" i="9"/>
  <c r="E836" i="9" a="1"/>
  <c r="E836" i="9"/>
  <c r="E835" i="9" a="1"/>
  <c r="E835" i="9"/>
  <c r="E834" i="9" a="1"/>
  <c r="E834" i="9"/>
  <c r="E833" i="9" a="1"/>
  <c r="E833" i="9"/>
  <c r="E832" i="9" a="1"/>
  <c r="E832" i="9"/>
  <c r="E831" i="9" a="1"/>
  <c r="E831" i="9"/>
  <c r="E830" i="9" a="1"/>
  <c r="E830" i="9"/>
  <c r="E829" i="9" a="1"/>
  <c r="E829" i="9"/>
  <c r="E828" i="9" a="1"/>
  <c r="E828" i="9"/>
  <c r="E827" i="9" a="1"/>
  <c r="E827" i="9"/>
  <c r="E826" i="9" a="1"/>
  <c r="E826" i="9"/>
  <c r="E825" i="9" a="1"/>
  <c r="E825" i="9"/>
  <c r="E824" i="9" a="1"/>
  <c r="E824" i="9"/>
  <c r="E823" i="9" a="1"/>
  <c r="E823" i="9"/>
  <c r="E822" i="9" a="1"/>
  <c r="E822" i="9"/>
  <c r="E821" i="9" a="1"/>
  <c r="E821" i="9"/>
  <c r="E820" i="9" a="1"/>
  <c r="E820" i="9"/>
  <c r="E819" i="9" a="1"/>
  <c r="E819" i="9"/>
  <c r="E818" i="9" a="1"/>
  <c r="E818" i="9"/>
  <c r="E817" i="9" a="1"/>
  <c r="E817" i="9"/>
  <c r="E816" i="9" a="1"/>
  <c r="E816" i="9"/>
  <c r="E815" i="9" a="1"/>
  <c r="E815" i="9"/>
  <c r="E814" i="9" a="1"/>
  <c r="E814" i="9"/>
  <c r="E813" i="9" a="1"/>
  <c r="E813" i="9"/>
  <c r="E812" i="9" a="1"/>
  <c r="E812" i="9"/>
  <c r="E811" i="9" a="1"/>
  <c r="E811" i="9"/>
  <c r="E810" i="9" a="1"/>
  <c r="E810" i="9"/>
  <c r="E809" i="9" a="1"/>
  <c r="E809" i="9"/>
  <c r="E808" i="9" a="1"/>
  <c r="E808" i="9"/>
  <c r="E807" i="9" a="1"/>
  <c r="E807" i="9"/>
  <c r="E806" i="9" a="1"/>
  <c r="E806" i="9"/>
  <c r="E805" i="9" a="1"/>
  <c r="E805" i="9"/>
  <c r="E804" i="9" a="1"/>
  <c r="E804" i="9"/>
  <c r="E803" i="9" a="1"/>
  <c r="E803" i="9"/>
  <c r="E802" i="9" a="1"/>
  <c r="E802" i="9"/>
  <c r="E801" i="9" a="1"/>
  <c r="E801" i="9"/>
  <c r="E800" i="9" a="1"/>
  <c r="E800" i="9"/>
  <c r="E799" i="9" a="1"/>
  <c r="E799" i="9"/>
  <c r="E798" i="9" a="1"/>
  <c r="E798" i="9"/>
  <c r="E797" i="9" a="1"/>
  <c r="E797" i="9"/>
  <c r="E796" i="9" a="1"/>
  <c r="E796" i="9"/>
  <c r="E795" i="9" a="1"/>
  <c r="E795" i="9"/>
  <c r="E794" i="9" a="1"/>
  <c r="E794" i="9"/>
  <c r="E793" i="9" a="1"/>
  <c r="E793" i="9"/>
  <c r="E792" i="9" a="1"/>
  <c r="E792" i="9"/>
  <c r="E791" i="9" a="1"/>
  <c r="E791" i="9"/>
  <c r="E790" i="9" a="1"/>
  <c r="E790" i="9"/>
  <c r="E789" i="9" a="1"/>
  <c r="E789" i="9"/>
  <c r="E788" i="9" a="1"/>
  <c r="E788" i="9"/>
  <c r="E787" i="9" a="1"/>
  <c r="E787" i="9"/>
  <c r="E786" i="9" a="1"/>
  <c r="E786" i="9"/>
  <c r="E785" i="9" a="1"/>
  <c r="E785" i="9"/>
  <c r="E784" i="9" a="1"/>
  <c r="E784" i="9"/>
  <c r="E783" i="9" a="1"/>
  <c r="E783" i="9"/>
  <c r="E782" i="9" a="1"/>
  <c r="E782" i="9"/>
  <c r="E781" i="9" a="1"/>
  <c r="E781" i="9"/>
  <c r="E780" i="9" a="1"/>
  <c r="E780" i="9"/>
  <c r="E779" i="9" a="1"/>
  <c r="E779" i="9"/>
  <c r="E778" i="9" a="1"/>
  <c r="E778" i="9"/>
  <c r="E777" i="9" a="1"/>
  <c r="E777" i="9"/>
  <c r="E776" i="9" a="1"/>
  <c r="E776" i="9"/>
  <c r="E775" i="9" a="1"/>
  <c r="E775" i="9"/>
  <c r="E774" i="9" a="1"/>
  <c r="E774" i="9"/>
  <c r="B903" i="9" a="1"/>
  <c r="B903" i="9"/>
  <c r="C903" i="9" a="1"/>
  <c r="C903" i="9"/>
  <c r="B902" i="9" a="1"/>
  <c r="B902" i="9"/>
  <c r="C902" i="9" a="1"/>
  <c r="C902" i="9"/>
  <c r="B901" i="9" a="1"/>
  <c r="B901" i="9"/>
  <c r="C901" i="9" a="1"/>
  <c r="C901" i="9"/>
  <c r="B900" i="9" a="1"/>
  <c r="B900" i="9"/>
  <c r="C900" i="9" a="1"/>
  <c r="C900" i="9"/>
  <c r="B899" i="9" a="1"/>
  <c r="B899" i="9"/>
  <c r="C899" i="9" a="1"/>
  <c r="C899" i="9"/>
  <c r="B898" i="9" a="1"/>
  <c r="B898" i="9"/>
  <c r="C898" i="9" a="1"/>
  <c r="C898" i="9"/>
  <c r="B897" i="9" a="1"/>
  <c r="B897" i="9"/>
  <c r="C897" i="9" a="1"/>
  <c r="C897" i="9"/>
  <c r="B896" i="9" a="1"/>
  <c r="B896" i="9"/>
  <c r="C896" i="9" a="1"/>
  <c r="C896" i="9"/>
  <c r="B895" i="9" a="1"/>
  <c r="B895" i="9"/>
  <c r="C895" i="9" a="1"/>
  <c r="C895" i="9"/>
  <c r="B894" i="9" a="1"/>
  <c r="B894" i="9"/>
  <c r="C894" i="9" a="1"/>
  <c r="C894" i="9"/>
  <c r="B893" i="9" a="1"/>
  <c r="B893" i="9"/>
  <c r="C893" i="9" a="1"/>
  <c r="C893" i="9"/>
  <c r="B892" i="9" a="1"/>
  <c r="B892" i="9"/>
  <c r="C892" i="9" a="1"/>
  <c r="C892" i="9"/>
  <c r="B891" i="9" a="1"/>
  <c r="B891" i="9"/>
  <c r="C891" i="9" a="1"/>
  <c r="C891" i="9"/>
  <c r="B890" i="9" a="1"/>
  <c r="B890" i="9"/>
  <c r="C890" i="9" a="1"/>
  <c r="C890" i="9"/>
  <c r="B889" i="9" a="1"/>
  <c r="B889" i="9"/>
  <c r="C889" i="9" a="1"/>
  <c r="C889" i="9"/>
  <c r="B888" i="9" a="1"/>
  <c r="B888" i="9"/>
  <c r="C888" i="9" a="1"/>
  <c r="C888" i="9"/>
  <c r="B887" i="9" a="1"/>
  <c r="B887" i="9"/>
  <c r="C887" i="9" a="1"/>
  <c r="C887" i="9"/>
  <c r="B886" i="9" a="1"/>
  <c r="B886" i="9"/>
  <c r="C886" i="9" a="1"/>
  <c r="C886" i="9"/>
  <c r="B885" i="9" a="1"/>
  <c r="B885" i="9"/>
  <c r="C885" i="9" a="1"/>
  <c r="C885" i="9"/>
  <c r="B884" i="9" a="1"/>
  <c r="B884" i="9"/>
  <c r="C884" i="9" a="1"/>
  <c r="C884" i="9"/>
  <c r="B883" i="9" a="1"/>
  <c r="B883" i="9"/>
  <c r="C883" i="9" a="1"/>
  <c r="C883" i="9"/>
  <c r="B882" i="9" a="1"/>
  <c r="B882" i="9"/>
  <c r="C882" i="9" a="1"/>
  <c r="C882" i="9"/>
  <c r="B881" i="9" a="1"/>
  <c r="B881" i="9"/>
  <c r="C881" i="9" a="1"/>
  <c r="C881" i="9"/>
  <c r="B880" i="9" a="1"/>
  <c r="B880" i="9"/>
  <c r="C880" i="9" a="1"/>
  <c r="C880" i="9"/>
  <c r="B879" i="9" a="1"/>
  <c r="B879" i="9"/>
  <c r="C879" i="9" a="1"/>
  <c r="C879" i="9"/>
  <c r="B878" i="9" a="1"/>
  <c r="B878" i="9"/>
  <c r="C878" i="9" a="1"/>
  <c r="C878" i="9"/>
  <c r="B877" i="9" a="1"/>
  <c r="B877" i="9"/>
  <c r="C877" i="9" a="1"/>
  <c r="C877" i="9"/>
  <c r="B876" i="9" a="1"/>
  <c r="B876" i="9"/>
  <c r="C876" i="9" a="1"/>
  <c r="C876" i="9"/>
  <c r="B875" i="9" a="1"/>
  <c r="B875" i="9"/>
  <c r="C875" i="9" a="1"/>
  <c r="C875" i="9"/>
  <c r="B874" i="9" a="1"/>
  <c r="B874" i="9"/>
  <c r="C874" i="9" a="1"/>
  <c r="C874" i="9"/>
  <c r="B873" i="9" a="1"/>
  <c r="B873" i="9"/>
  <c r="C873" i="9" a="1"/>
  <c r="C873" i="9"/>
  <c r="B872" i="9" a="1"/>
  <c r="B872" i="9"/>
  <c r="C872" i="9" a="1"/>
  <c r="C872" i="9"/>
  <c r="B871" i="9" a="1"/>
  <c r="B871" i="9"/>
  <c r="C871" i="9" a="1"/>
  <c r="C871" i="9"/>
  <c r="B870" i="9" a="1"/>
  <c r="B870" i="9"/>
  <c r="C870" i="9" a="1"/>
  <c r="C870" i="9"/>
  <c r="B869" i="9" a="1"/>
  <c r="B869" i="9"/>
  <c r="C869" i="9" a="1"/>
  <c r="C869" i="9"/>
  <c r="B868" i="9" a="1"/>
  <c r="B868" i="9"/>
  <c r="C868" i="9" a="1"/>
  <c r="C868" i="9"/>
  <c r="B867" i="9" a="1"/>
  <c r="B867" i="9"/>
  <c r="C867" i="9" a="1"/>
  <c r="C867" i="9"/>
  <c r="B866" i="9" a="1"/>
  <c r="B866" i="9"/>
  <c r="C866" i="9" a="1"/>
  <c r="C866" i="9"/>
  <c r="B865" i="9" a="1"/>
  <c r="B865" i="9"/>
  <c r="C865" i="9" a="1"/>
  <c r="C865" i="9"/>
  <c r="B864" i="9" a="1"/>
  <c r="B864" i="9"/>
  <c r="C864" i="9" a="1"/>
  <c r="C864" i="9"/>
  <c r="B863" i="9" a="1"/>
  <c r="B863" i="9"/>
  <c r="C863" i="9" a="1"/>
  <c r="C863" i="9"/>
  <c r="B862" i="9" a="1"/>
  <c r="B862" i="9"/>
  <c r="C862" i="9" a="1"/>
  <c r="C862" i="9"/>
  <c r="B861" i="9" a="1"/>
  <c r="B861" i="9"/>
  <c r="C861" i="9" a="1"/>
  <c r="C861" i="9"/>
  <c r="B860" i="9" a="1"/>
  <c r="B860" i="9"/>
  <c r="C860" i="9" a="1"/>
  <c r="C860" i="9"/>
  <c r="B859" i="9" a="1"/>
  <c r="B859" i="9"/>
  <c r="C859" i="9" a="1"/>
  <c r="C859" i="9"/>
  <c r="B858" i="9" a="1"/>
  <c r="B858" i="9"/>
  <c r="C858" i="9" a="1"/>
  <c r="C858" i="9"/>
  <c r="B857" i="9" a="1"/>
  <c r="B857" i="9"/>
  <c r="C857" i="9" a="1"/>
  <c r="C857" i="9"/>
  <c r="B856" i="9" a="1"/>
  <c r="B856" i="9"/>
  <c r="C856" i="9" a="1"/>
  <c r="C856" i="9"/>
  <c r="B855" i="9" a="1"/>
  <c r="B855" i="9"/>
  <c r="C855" i="9" a="1"/>
  <c r="C855" i="9"/>
  <c r="B854" i="9" a="1"/>
  <c r="B854" i="9"/>
  <c r="C854" i="9" a="1"/>
  <c r="C854" i="9"/>
  <c r="B853" i="9" a="1"/>
  <c r="B853" i="9"/>
  <c r="C853" i="9" a="1"/>
  <c r="C853" i="9"/>
  <c r="B852" i="9" a="1"/>
  <c r="B852" i="9"/>
  <c r="C852" i="9" a="1"/>
  <c r="C852" i="9"/>
  <c r="B851" i="9" a="1"/>
  <c r="B851" i="9"/>
  <c r="C851" i="9" a="1"/>
  <c r="C851" i="9"/>
  <c r="B850" i="9" a="1"/>
  <c r="B850" i="9"/>
  <c r="C850" i="9" a="1"/>
  <c r="C850" i="9"/>
  <c r="A904" i="9" a="1"/>
  <c r="A904" i="9"/>
  <c r="B904" i="9" a="1"/>
  <c r="B904" i="9"/>
  <c r="C904" i="9" a="1"/>
  <c r="C904" i="9"/>
  <c r="B849" i="9" a="1"/>
  <c r="B849" i="9"/>
  <c r="C849" i="9" a="1"/>
  <c r="C849" i="9"/>
  <c r="B848" i="9" a="1"/>
  <c r="B848" i="9"/>
  <c r="C848" i="9" a="1"/>
  <c r="C848" i="9"/>
  <c r="B847" i="9" a="1"/>
  <c r="B847" i="9"/>
  <c r="C847" i="9" a="1"/>
  <c r="C847" i="9"/>
  <c r="B846" i="9" a="1"/>
  <c r="B846" i="9"/>
  <c r="C846" i="9" a="1"/>
  <c r="C846" i="9"/>
  <c r="B845" i="9" a="1"/>
  <c r="B845" i="9"/>
  <c r="C845" i="9" a="1"/>
  <c r="C845" i="9"/>
  <c r="B844" i="9" a="1"/>
  <c r="B844" i="9"/>
  <c r="C844" i="9" a="1"/>
  <c r="C844" i="9"/>
  <c r="F845" i="9"/>
  <c r="F846" i="9"/>
  <c r="F847" i="9"/>
  <c r="F848" i="9"/>
  <c r="F849" i="9"/>
  <c r="F850" i="9"/>
  <c r="F851" i="9"/>
  <c r="F852" i="9"/>
  <c r="F853" i="9"/>
  <c r="F854" i="9"/>
  <c r="F855" i="9"/>
  <c r="F856" i="9"/>
  <c r="F857" i="9"/>
  <c r="F858" i="9"/>
  <c r="F859" i="9"/>
  <c r="F860" i="9"/>
  <c r="F861" i="9"/>
  <c r="F862" i="9"/>
  <c r="F863" i="9"/>
  <c r="F864" i="9"/>
  <c r="F865" i="9"/>
  <c r="F866" i="9"/>
  <c r="F867" i="9"/>
  <c r="F868" i="9"/>
  <c r="F869" i="9"/>
  <c r="F870" i="9"/>
  <c r="F871" i="9"/>
  <c r="F872" i="9"/>
  <c r="F873" i="9"/>
  <c r="F874" i="9"/>
  <c r="F875" i="9"/>
  <c r="F876" i="9"/>
  <c r="F877" i="9"/>
  <c r="F878" i="9"/>
  <c r="F879" i="9"/>
  <c r="F880" i="9"/>
  <c r="F881" i="9"/>
  <c r="F882" i="9"/>
  <c r="F883" i="9"/>
  <c r="F884" i="9"/>
  <c r="F885" i="9"/>
  <c r="F886" i="9"/>
  <c r="F887" i="9"/>
  <c r="F888" i="9"/>
  <c r="F889" i="9"/>
  <c r="F890" i="9"/>
  <c r="F891" i="9"/>
  <c r="F892" i="9"/>
  <c r="F893" i="9"/>
  <c r="F894" i="9"/>
  <c r="F895" i="9"/>
  <c r="F896" i="9"/>
  <c r="F897" i="9"/>
  <c r="F898" i="9"/>
  <c r="F899" i="9"/>
  <c r="F900" i="9"/>
  <c r="F901" i="9"/>
  <c r="F902" i="9"/>
  <c r="F903" i="9"/>
  <c r="F904" i="9"/>
  <c r="F844" i="9"/>
  <c r="A905" i="9" a="1"/>
  <c r="A905" i="9"/>
  <c r="A906" i="9" a="1"/>
  <c r="A906" i="9"/>
  <c r="A907" i="9" a="1"/>
  <c r="A907" i="9"/>
  <c r="A908" i="9" a="1"/>
  <c r="A908" i="9"/>
  <c r="A909" i="9" a="1"/>
  <c r="A909" i="9"/>
  <c r="A910" i="9" a="1"/>
  <c r="A910" i="9"/>
  <c r="A911" i="9" a="1"/>
  <c r="A911" i="9"/>
  <c r="A912" i="9" a="1"/>
  <c r="A912" i="9"/>
  <c r="A913" i="9" a="1"/>
  <c r="A913" i="9"/>
  <c r="A914" i="9" a="1"/>
  <c r="A914" i="9"/>
  <c r="A915" i="9" a="1"/>
  <c r="A915" i="9"/>
  <c r="A916" i="9" a="1"/>
  <c r="A916" i="9"/>
  <c r="A917" i="9" a="1"/>
  <c r="A917" i="9"/>
  <c r="A918" i="9" a="1"/>
  <c r="A918" i="9"/>
  <c r="A919" i="9" a="1"/>
  <c r="A919" i="9"/>
  <c r="A920" i="9" a="1"/>
  <c r="A920" i="9"/>
  <c r="A921" i="9" a="1"/>
  <c r="A921" i="9"/>
  <c r="A922" i="9" a="1"/>
  <c r="A922" i="9"/>
  <c r="A923" i="9" a="1"/>
  <c r="A923" i="9"/>
  <c r="A924" i="9" a="1"/>
  <c r="A924" i="9"/>
  <c r="A925" i="9" a="1"/>
  <c r="A925" i="9"/>
  <c r="A926" i="9" a="1"/>
  <c r="A926" i="9"/>
  <c r="A927" i="9" a="1"/>
  <c r="A927" i="9"/>
  <c r="A928" i="9" a="1"/>
  <c r="A928" i="9"/>
  <c r="A929" i="9" a="1"/>
  <c r="A929" i="9"/>
  <c r="A930" i="9" a="1"/>
  <c r="A930" i="9"/>
  <c r="A931" i="9" a="1"/>
  <c r="A931" i="9"/>
  <c r="A932" i="9" a="1"/>
  <c r="A932" i="9"/>
  <c r="A933" i="9" a="1"/>
  <c r="A933" i="9"/>
  <c r="A934" i="9" a="1"/>
  <c r="A934" i="9"/>
  <c r="A935" i="9" a="1"/>
  <c r="A935" i="9"/>
  <c r="A936" i="9" a="1"/>
  <c r="A936" i="9"/>
  <c r="A937" i="9" a="1"/>
  <c r="A937" i="9"/>
  <c r="A938" i="9" a="1"/>
  <c r="A938" i="9"/>
  <c r="A939" i="9" a="1"/>
  <c r="A939" i="9"/>
  <c r="A940" i="9" a="1"/>
  <c r="A940" i="9"/>
  <c r="A941" i="9" a="1"/>
  <c r="A941" i="9"/>
  <c r="A942" i="9" a="1"/>
  <c r="A942" i="9"/>
  <c r="A943" i="9" a="1"/>
  <c r="A943" i="9"/>
  <c r="A944" i="9" a="1"/>
  <c r="A944" i="9"/>
  <c r="A945" i="9" a="1"/>
  <c r="A945" i="9"/>
  <c r="A946" i="9" a="1"/>
  <c r="A946" i="9"/>
  <c r="A947" i="9" a="1"/>
  <c r="A947" i="9"/>
  <c r="A948" i="9" a="1"/>
  <c r="A948" i="9"/>
  <c r="A949" i="9" a="1"/>
  <c r="A949" i="9"/>
  <c r="A950" i="9" a="1"/>
  <c r="A950" i="9"/>
  <c r="A951" i="9" a="1"/>
  <c r="A951" i="9"/>
  <c r="A952" i="9" a="1"/>
  <c r="A952" i="9"/>
  <c r="A953" i="9" a="1"/>
  <c r="A953" i="9"/>
  <c r="A954" i="9" a="1"/>
  <c r="A954" i="9"/>
  <c r="A955" i="9" a="1"/>
  <c r="A955" i="9"/>
  <c r="A956" i="9" a="1"/>
  <c r="A956" i="9"/>
  <c r="A957" i="9" a="1"/>
  <c r="A957" i="9"/>
  <c r="A958" i="9" a="1"/>
  <c r="A958" i="9"/>
  <c r="A959" i="9" a="1"/>
  <c r="A959" i="9"/>
  <c r="A960" i="9" a="1"/>
  <c r="A960" i="9"/>
  <c r="A961" i="9" a="1"/>
  <c r="A961" i="9"/>
  <c r="A962" i="9" a="1"/>
  <c r="A962" i="9"/>
  <c r="E858" i="9" a="1"/>
  <c r="E858" i="9"/>
  <c r="E859" i="9" a="1"/>
  <c r="E859" i="9"/>
  <c r="E860" i="9" a="1"/>
  <c r="E860" i="9"/>
  <c r="E861" i="9" a="1"/>
  <c r="E861" i="9"/>
  <c r="E862" i="9" a="1"/>
  <c r="E862" i="9"/>
  <c r="E863" i="9" a="1"/>
  <c r="E863" i="9"/>
  <c r="E864" i="9" a="1"/>
  <c r="E864" i="9"/>
  <c r="E865" i="9" a="1"/>
  <c r="E865" i="9"/>
  <c r="E866" i="9" a="1"/>
  <c r="E866" i="9"/>
  <c r="E867" i="9" a="1"/>
  <c r="E867" i="9"/>
  <c r="E868" i="9" a="1"/>
  <c r="E868" i="9"/>
  <c r="E869" i="9" a="1"/>
  <c r="E869" i="9"/>
  <c r="E870" i="9" a="1"/>
  <c r="E870" i="9"/>
  <c r="E871" i="9" a="1"/>
  <c r="E871" i="9"/>
  <c r="E872" i="9" a="1"/>
  <c r="E872" i="9"/>
  <c r="E873" i="9" a="1"/>
  <c r="E873" i="9"/>
  <c r="E874" i="9" a="1"/>
  <c r="E874" i="9"/>
  <c r="E875" i="9" a="1"/>
  <c r="E875" i="9"/>
  <c r="E876" i="9" a="1"/>
  <c r="E876" i="9"/>
  <c r="E877" i="9" a="1"/>
  <c r="E877" i="9"/>
  <c r="E878" i="9" a="1"/>
  <c r="E878" i="9"/>
  <c r="E879" i="9" a="1"/>
  <c r="E879" i="9"/>
  <c r="E880" i="9" a="1"/>
  <c r="E880" i="9"/>
  <c r="E881" i="9" a="1"/>
  <c r="E881" i="9"/>
  <c r="E882" i="9" a="1"/>
  <c r="E882" i="9"/>
  <c r="E883" i="9" a="1"/>
  <c r="E883" i="9"/>
  <c r="E884" i="9" a="1"/>
  <c r="E884" i="9"/>
  <c r="E885" i="9" a="1"/>
  <c r="E885" i="9"/>
  <c r="E886" i="9" a="1"/>
  <c r="E886" i="9"/>
  <c r="E887" i="9" a="1"/>
  <c r="E887" i="9"/>
  <c r="E888" i="9" a="1"/>
  <c r="E888" i="9"/>
  <c r="E889" i="9" a="1"/>
  <c r="E889" i="9"/>
  <c r="E890" i="9" a="1"/>
  <c r="E890" i="9"/>
  <c r="E891" i="9" a="1"/>
  <c r="E891" i="9"/>
  <c r="E892" i="9" a="1"/>
  <c r="E892" i="9"/>
  <c r="E893" i="9" a="1"/>
  <c r="E893" i="9"/>
  <c r="E894" i="9" a="1"/>
  <c r="E894" i="9"/>
  <c r="E895" i="9" a="1"/>
  <c r="E895" i="9"/>
  <c r="E896" i="9" a="1"/>
  <c r="E896" i="9"/>
  <c r="E897" i="9" a="1"/>
  <c r="E897" i="9"/>
  <c r="E898" i="9" a="1"/>
  <c r="E898" i="9"/>
  <c r="E899" i="9" a="1"/>
  <c r="E899" i="9"/>
  <c r="E900" i="9" a="1"/>
  <c r="E900" i="9"/>
  <c r="E901" i="9" a="1"/>
  <c r="E901" i="9"/>
  <c r="E902" i="9" a="1"/>
  <c r="E902" i="9"/>
  <c r="E903" i="9" a="1"/>
  <c r="E903" i="9"/>
  <c r="E904" i="9" a="1"/>
  <c r="E904" i="9"/>
  <c r="D904" i="9" a="1"/>
  <c r="D904" i="9"/>
  <c r="D905" i="9" a="1"/>
  <c r="D905" i="9"/>
  <c r="D906" i="9" a="1"/>
  <c r="D906" i="9"/>
  <c r="D907" i="9" a="1"/>
  <c r="D907" i="9"/>
  <c r="D908" i="9" a="1"/>
  <c r="D908" i="9"/>
  <c r="D909" i="9" a="1"/>
  <c r="D909" i="9"/>
  <c r="D910" i="9" a="1"/>
  <c r="D910" i="9"/>
  <c r="D911" i="9" a="1"/>
  <c r="D911" i="9"/>
  <c r="D912" i="9" a="1"/>
  <c r="D912" i="9"/>
  <c r="D913" i="9" a="1"/>
  <c r="D913" i="9"/>
  <c r="D914" i="9" a="1"/>
  <c r="D914" i="9"/>
  <c r="D915" i="9" a="1"/>
  <c r="D915" i="9"/>
  <c r="D916" i="9" a="1"/>
  <c r="D916" i="9"/>
  <c r="D917" i="9" a="1"/>
  <c r="D917" i="9"/>
  <c r="D918" i="9" a="1"/>
  <c r="D918" i="9"/>
  <c r="D919" i="9" a="1"/>
  <c r="D919" i="9"/>
  <c r="D920" i="9" a="1"/>
  <c r="D920" i="9"/>
  <c r="D921" i="9" a="1"/>
  <c r="D921" i="9"/>
  <c r="D922" i="9" a="1"/>
  <c r="D922" i="9"/>
  <c r="D923" i="9" a="1"/>
  <c r="D923" i="9"/>
  <c r="D924" i="9" a="1"/>
  <c r="D924" i="9"/>
  <c r="D925" i="9" a="1"/>
  <c r="D925" i="9"/>
  <c r="D926" i="9" a="1"/>
  <c r="D926" i="9"/>
  <c r="D927" i="9" a="1"/>
  <c r="D927" i="9"/>
  <c r="D928" i="9" a="1"/>
  <c r="D928" i="9"/>
  <c r="D929" i="9" a="1"/>
  <c r="D929" i="9"/>
  <c r="D930" i="9" a="1"/>
  <c r="D930" i="9"/>
  <c r="D931" i="9" a="1"/>
  <c r="D931" i="9"/>
  <c r="D932" i="9" a="1"/>
  <c r="D932" i="9"/>
  <c r="D933" i="9" a="1"/>
  <c r="D933" i="9"/>
  <c r="D934" i="9" a="1"/>
  <c r="D934" i="9"/>
  <c r="D935" i="9" a="1"/>
  <c r="D935" i="9"/>
  <c r="D936" i="9" a="1"/>
  <c r="D936" i="9"/>
  <c r="D937" i="9" a="1"/>
  <c r="D937" i="9"/>
  <c r="D938" i="9" a="1"/>
  <c r="D938" i="9"/>
  <c r="D939" i="9" a="1"/>
  <c r="D939" i="9"/>
  <c r="D940" i="9" a="1"/>
  <c r="D940" i="9"/>
  <c r="D941" i="9" a="1"/>
  <c r="D941" i="9"/>
  <c r="D942" i="9" a="1"/>
  <c r="D942" i="9"/>
  <c r="D943" i="9" a="1"/>
  <c r="D943" i="9"/>
  <c r="D944" i="9" a="1"/>
  <c r="D944" i="9"/>
  <c r="D945" i="9" a="1"/>
  <c r="D945" i="9"/>
  <c r="D946" i="9" a="1"/>
  <c r="D946" i="9"/>
  <c r="D947" i="9" a="1"/>
  <c r="D947" i="9"/>
  <c r="D948" i="9" a="1"/>
  <c r="D948" i="9"/>
  <c r="D949" i="9" a="1"/>
  <c r="D949" i="9"/>
  <c r="D950" i="9" a="1"/>
  <c r="D950" i="9"/>
  <c r="D951" i="9" a="1"/>
  <c r="D951" i="9"/>
  <c r="D952" i="9" a="1"/>
  <c r="D952" i="9"/>
  <c r="D953" i="9" a="1"/>
  <c r="D953" i="9"/>
  <c r="D954" i="9" a="1"/>
  <c r="D954" i="9"/>
  <c r="D955" i="9" a="1"/>
  <c r="D955" i="9"/>
  <c r="D956" i="9" a="1"/>
  <c r="D956" i="9"/>
  <c r="D957" i="9" a="1"/>
  <c r="D957" i="9"/>
  <c r="D958" i="9" a="1"/>
  <c r="D958" i="9"/>
  <c r="D959" i="9" a="1"/>
  <c r="D959" i="9"/>
  <c r="D960" i="9" a="1"/>
  <c r="D960" i="9"/>
  <c r="D961" i="9" a="1"/>
  <c r="D961" i="9"/>
  <c r="D962" i="9" a="1"/>
  <c r="D962" i="9"/>
  <c r="E857" i="9" a="1"/>
  <c r="E857" i="9"/>
  <c r="E856" i="9" a="1"/>
  <c r="E856" i="9"/>
  <c r="E855" i="9" a="1"/>
  <c r="E855" i="9"/>
  <c r="E854" i="9" a="1"/>
  <c r="E854" i="9"/>
  <c r="E853" i="9" a="1"/>
  <c r="E853" i="9"/>
  <c r="E852" i="9" a="1"/>
  <c r="E852" i="9"/>
  <c r="E851" i="9" a="1"/>
  <c r="E851" i="9"/>
  <c r="E850" i="9" a="1"/>
  <c r="E850" i="9"/>
  <c r="E849" i="9" a="1"/>
  <c r="E849" i="9"/>
  <c r="E848" i="9" a="1"/>
  <c r="E848" i="9"/>
  <c r="E847" i="9" a="1"/>
  <c r="E847" i="9"/>
  <c r="E846" i="9" a="1"/>
  <c r="E846" i="9"/>
  <c r="E845" i="9" a="1"/>
  <c r="E845" i="9"/>
  <c r="E844" i="9" a="1"/>
  <c r="E844" i="9"/>
  <c r="B962" i="9" a="1"/>
  <c r="B962" i="9"/>
  <c r="C962" i="9" a="1"/>
  <c r="C962" i="9"/>
  <c r="B961" i="9" a="1"/>
  <c r="B961" i="9"/>
  <c r="C961" i="9" a="1"/>
  <c r="C961" i="9"/>
  <c r="B960" i="9" a="1"/>
  <c r="B960" i="9"/>
  <c r="C960" i="9" a="1"/>
  <c r="C960" i="9"/>
  <c r="B959" i="9" a="1"/>
  <c r="B959" i="9"/>
  <c r="C959" i="9" a="1"/>
  <c r="C959" i="9"/>
  <c r="B958" i="9" a="1"/>
  <c r="B958" i="9"/>
  <c r="C958" i="9" a="1"/>
  <c r="C958" i="9"/>
  <c r="B957" i="9" a="1"/>
  <c r="B957" i="9"/>
  <c r="C957" i="9" a="1"/>
  <c r="C957" i="9"/>
  <c r="B956" i="9" a="1"/>
  <c r="B956" i="9"/>
  <c r="C956" i="9" a="1"/>
  <c r="C956" i="9"/>
  <c r="B955" i="9" a="1"/>
  <c r="B955" i="9"/>
  <c r="C955" i="9" a="1"/>
  <c r="C955" i="9"/>
  <c r="B954" i="9" a="1"/>
  <c r="B954" i="9"/>
  <c r="C954" i="9" a="1"/>
  <c r="C954" i="9"/>
  <c r="B953" i="9" a="1"/>
  <c r="B953" i="9"/>
  <c r="C953" i="9" a="1"/>
  <c r="C953" i="9"/>
  <c r="B952" i="9" a="1"/>
  <c r="B952" i="9"/>
  <c r="C952" i="9" a="1"/>
  <c r="C952" i="9"/>
  <c r="B951" i="9" a="1"/>
  <c r="B951" i="9"/>
  <c r="C951" i="9" a="1"/>
  <c r="C951" i="9"/>
  <c r="B950" i="9" a="1"/>
  <c r="B950" i="9"/>
  <c r="C950" i="9" a="1"/>
  <c r="C950" i="9"/>
  <c r="B949" i="9" a="1"/>
  <c r="B949" i="9"/>
  <c r="C949" i="9" a="1"/>
  <c r="C949" i="9"/>
  <c r="B948" i="9" a="1"/>
  <c r="B948" i="9"/>
  <c r="C948" i="9" a="1"/>
  <c r="C948" i="9"/>
  <c r="B947" i="9" a="1"/>
  <c r="B947" i="9"/>
  <c r="C947" i="9" a="1"/>
  <c r="C947" i="9"/>
  <c r="B946" i="9" a="1"/>
  <c r="B946" i="9"/>
  <c r="C946" i="9" a="1"/>
  <c r="C946" i="9"/>
  <c r="B945" i="9" a="1"/>
  <c r="B945" i="9"/>
  <c r="C945" i="9" a="1"/>
  <c r="C945" i="9"/>
  <c r="B944" i="9" a="1"/>
  <c r="B944" i="9"/>
  <c r="C944" i="9" a="1"/>
  <c r="C944" i="9"/>
  <c r="B943" i="9" a="1"/>
  <c r="B943" i="9"/>
  <c r="C943" i="9" a="1"/>
  <c r="C943" i="9"/>
  <c r="B942" i="9" a="1"/>
  <c r="B942" i="9"/>
  <c r="C942" i="9" a="1"/>
  <c r="C942" i="9"/>
  <c r="B941" i="9" a="1"/>
  <c r="B941" i="9"/>
  <c r="C941" i="9" a="1"/>
  <c r="C941" i="9"/>
  <c r="A963" i="9" a="1"/>
  <c r="A963" i="9"/>
  <c r="B963" i="9" a="1"/>
  <c r="B963" i="9"/>
  <c r="C963" i="9" a="1"/>
  <c r="C963" i="9"/>
  <c r="B940" i="9" a="1"/>
  <c r="B940" i="9"/>
  <c r="C940" i="9" a="1"/>
  <c r="C940" i="9"/>
  <c r="B939" i="9" a="1"/>
  <c r="B939" i="9"/>
  <c r="C939" i="9" a="1"/>
  <c r="C939" i="9"/>
  <c r="B938" i="9" a="1"/>
  <c r="B938" i="9"/>
  <c r="C938" i="9" a="1"/>
  <c r="C938" i="9"/>
  <c r="B937" i="9" a="1"/>
  <c r="B937" i="9"/>
  <c r="C937" i="9" a="1"/>
  <c r="C937" i="9"/>
  <c r="B936" i="9" a="1"/>
  <c r="B936" i="9"/>
  <c r="C936" i="9" a="1"/>
  <c r="C936" i="9"/>
  <c r="B935" i="9" a="1"/>
  <c r="B935" i="9"/>
  <c r="C935" i="9" a="1"/>
  <c r="C935" i="9"/>
  <c r="B934" i="9" a="1"/>
  <c r="B934" i="9"/>
  <c r="C934" i="9" a="1"/>
  <c r="C934" i="9"/>
  <c r="B933" i="9" a="1"/>
  <c r="B933" i="9"/>
  <c r="C933" i="9" a="1"/>
  <c r="C933" i="9"/>
  <c r="B932" i="9" a="1"/>
  <c r="B932" i="9"/>
  <c r="C932" i="9" a="1"/>
  <c r="C932" i="9"/>
  <c r="B931" i="9" a="1"/>
  <c r="B931" i="9"/>
  <c r="C931" i="9" a="1"/>
  <c r="C931" i="9"/>
  <c r="B930" i="9" a="1"/>
  <c r="B930" i="9"/>
  <c r="C930" i="9" a="1"/>
  <c r="C930" i="9"/>
  <c r="B929" i="9" a="1"/>
  <c r="B929" i="9"/>
  <c r="C929" i="9" a="1"/>
  <c r="C929" i="9"/>
  <c r="B928" i="9" a="1"/>
  <c r="B928" i="9"/>
  <c r="C928" i="9" a="1"/>
  <c r="C928" i="9"/>
  <c r="B927" i="9" a="1"/>
  <c r="B927" i="9"/>
  <c r="C927" i="9" a="1"/>
  <c r="C927" i="9"/>
  <c r="B926" i="9" a="1"/>
  <c r="B926" i="9"/>
  <c r="C926" i="9" a="1"/>
  <c r="C926" i="9"/>
  <c r="B925" i="9" a="1"/>
  <c r="B925" i="9"/>
  <c r="C925" i="9" a="1"/>
  <c r="C925" i="9"/>
  <c r="B924" i="9" a="1"/>
  <c r="B924" i="9"/>
  <c r="C924" i="9" a="1"/>
  <c r="C924" i="9"/>
  <c r="B923" i="9" a="1"/>
  <c r="B923" i="9"/>
  <c r="C923" i="9" a="1"/>
  <c r="C923" i="9"/>
  <c r="B922" i="9" a="1"/>
  <c r="B922" i="9"/>
  <c r="C922" i="9" a="1"/>
  <c r="C922" i="9"/>
  <c r="B921" i="9" a="1"/>
  <c r="B921" i="9"/>
  <c r="C921" i="9" a="1"/>
  <c r="C921" i="9"/>
  <c r="B920" i="9" a="1"/>
  <c r="B920" i="9"/>
  <c r="C920" i="9" a="1"/>
  <c r="C920" i="9"/>
  <c r="B919" i="9" a="1"/>
  <c r="B919" i="9"/>
  <c r="C919" i="9" a="1"/>
  <c r="C919" i="9"/>
  <c r="B918" i="9" a="1"/>
  <c r="B918" i="9"/>
  <c r="C918" i="9" a="1"/>
  <c r="C918" i="9"/>
  <c r="B917" i="9" a="1"/>
  <c r="B917" i="9"/>
  <c r="C917" i="9" a="1"/>
  <c r="C917" i="9"/>
  <c r="B916" i="9" a="1"/>
  <c r="B916" i="9"/>
  <c r="C916" i="9" a="1"/>
  <c r="C916" i="9"/>
  <c r="B915" i="9" a="1"/>
  <c r="B915" i="9"/>
  <c r="C915" i="9" a="1"/>
  <c r="C915" i="9"/>
  <c r="B914" i="9" a="1"/>
  <c r="B914" i="9"/>
  <c r="C914" i="9" a="1"/>
  <c r="C914" i="9"/>
  <c r="B913" i="9" a="1"/>
  <c r="B913" i="9"/>
  <c r="C913" i="9" a="1"/>
  <c r="C913" i="9"/>
  <c r="B912" i="9" a="1"/>
  <c r="B912" i="9"/>
  <c r="C912" i="9" a="1"/>
  <c r="C912" i="9"/>
  <c r="B911" i="9" a="1"/>
  <c r="B911" i="9"/>
  <c r="C911" i="9" a="1"/>
  <c r="C911" i="9"/>
  <c r="B910" i="9" a="1"/>
  <c r="B910" i="9"/>
  <c r="C910" i="9" a="1"/>
  <c r="C910" i="9"/>
  <c r="B909" i="9" a="1"/>
  <c r="B909" i="9"/>
  <c r="C909" i="9" a="1"/>
  <c r="C909" i="9"/>
  <c r="B908" i="9" a="1"/>
  <c r="B908" i="9"/>
  <c r="C908" i="9" a="1"/>
  <c r="C908" i="9"/>
  <c r="B907" i="9" a="1"/>
  <c r="B907" i="9"/>
  <c r="C907" i="9" a="1"/>
  <c r="C907" i="9"/>
  <c r="B906" i="9" a="1"/>
  <c r="B906" i="9"/>
  <c r="C906" i="9" a="1"/>
  <c r="C906" i="9"/>
  <c r="B905" i="9" a="1"/>
  <c r="B905" i="9"/>
  <c r="C905" i="9" a="1"/>
  <c r="C905" i="9"/>
  <c r="F962" i="9"/>
  <c r="F906" i="9"/>
  <c r="F907" i="9"/>
  <c r="F908" i="9"/>
  <c r="F909" i="9"/>
  <c r="F910" i="9"/>
  <c r="F911" i="9"/>
  <c r="F912" i="9"/>
  <c r="F913" i="9"/>
  <c r="F914" i="9"/>
  <c r="F915" i="9"/>
  <c r="F916" i="9"/>
  <c r="F917" i="9"/>
  <c r="F918" i="9"/>
  <c r="F919" i="9"/>
  <c r="F920" i="9"/>
  <c r="F921" i="9"/>
  <c r="F922" i="9"/>
  <c r="F923" i="9"/>
  <c r="F924" i="9"/>
  <c r="F925" i="9"/>
  <c r="F926" i="9"/>
  <c r="F927" i="9"/>
  <c r="F928" i="9"/>
  <c r="F929" i="9"/>
  <c r="F930" i="9"/>
  <c r="F931" i="9"/>
  <c r="F932" i="9"/>
  <c r="F933" i="9"/>
  <c r="F934" i="9"/>
  <c r="F935" i="9"/>
  <c r="F936" i="9"/>
  <c r="F937" i="9"/>
  <c r="F938" i="9"/>
  <c r="F939" i="9"/>
  <c r="F940" i="9"/>
  <c r="F941" i="9"/>
  <c r="F942" i="9"/>
  <c r="F943" i="9"/>
  <c r="F944" i="9"/>
  <c r="F945" i="9"/>
  <c r="F946" i="9"/>
  <c r="F947" i="9"/>
  <c r="F948" i="9"/>
  <c r="F949" i="9"/>
  <c r="F950" i="9"/>
  <c r="F951" i="9"/>
  <c r="F952" i="9"/>
  <c r="F953" i="9"/>
  <c r="F954" i="9"/>
  <c r="F955" i="9"/>
  <c r="F956" i="9"/>
  <c r="F957" i="9"/>
  <c r="F958" i="9"/>
  <c r="F959" i="9"/>
  <c r="F960" i="9"/>
  <c r="F961" i="9"/>
  <c r="F905" i="9"/>
  <c r="F4" i="9"/>
  <c r="C3" i="9"/>
  <c r="A964" i="9" a="1"/>
  <c r="A964" i="9"/>
  <c r="E941" i="9" a="1"/>
  <c r="E941" i="9"/>
  <c r="E942" i="9" a="1"/>
  <c r="E942" i="9"/>
  <c r="E943" i="9" a="1"/>
  <c r="E943" i="9"/>
  <c r="E944" i="9" a="1"/>
  <c r="E944" i="9"/>
  <c r="E945" i="9" a="1"/>
  <c r="E945" i="9"/>
  <c r="E946" i="9" a="1"/>
  <c r="E946" i="9"/>
  <c r="E947" i="9" a="1"/>
  <c r="E947" i="9"/>
  <c r="E948" i="9" a="1"/>
  <c r="E948" i="9"/>
  <c r="E949" i="9" a="1"/>
  <c r="E949" i="9"/>
  <c r="E950" i="9" a="1"/>
  <c r="E950" i="9"/>
  <c r="E951" i="9" a="1"/>
  <c r="E951" i="9"/>
  <c r="E952" i="9" a="1"/>
  <c r="E952" i="9"/>
  <c r="E953" i="9" a="1"/>
  <c r="E953" i="9"/>
  <c r="E954" i="9" a="1"/>
  <c r="E954" i="9"/>
  <c r="E955" i="9" a="1"/>
  <c r="E955" i="9"/>
  <c r="E956" i="9" a="1"/>
  <c r="E956" i="9"/>
  <c r="E957" i="9" a="1"/>
  <c r="E957" i="9"/>
  <c r="E958" i="9" a="1"/>
  <c r="E958" i="9"/>
  <c r="E959" i="9" a="1"/>
  <c r="E959" i="9"/>
  <c r="E960" i="9" a="1"/>
  <c r="E960" i="9"/>
  <c r="E961" i="9" a="1"/>
  <c r="E961" i="9"/>
  <c r="E962" i="9" a="1"/>
  <c r="E962" i="9"/>
  <c r="E905" i="9" a="1"/>
  <c r="E905" i="9"/>
  <c r="E906" i="9" a="1"/>
  <c r="E906" i="9"/>
  <c r="E907" i="9" a="1"/>
  <c r="E907" i="9"/>
  <c r="E908" i="9" a="1"/>
  <c r="E908" i="9"/>
  <c r="E909" i="9" a="1"/>
  <c r="E909" i="9"/>
  <c r="E910" i="9" a="1"/>
  <c r="E910" i="9"/>
  <c r="E911" i="9" a="1"/>
  <c r="E911" i="9"/>
  <c r="E912" i="9" a="1"/>
  <c r="E912" i="9"/>
  <c r="E913" i="9" a="1"/>
  <c r="E913" i="9"/>
  <c r="D963" i="9" a="1"/>
  <c r="D963" i="9"/>
  <c r="D964" i="9" a="1"/>
  <c r="D964" i="9"/>
  <c r="E963" i="9" a="1"/>
  <c r="E963" i="9"/>
  <c r="E940" i="9" a="1"/>
  <c r="E940" i="9"/>
  <c r="E939" i="9" a="1"/>
  <c r="E939" i="9"/>
  <c r="E938" i="9" a="1"/>
  <c r="E938" i="9"/>
  <c r="E937" i="9" a="1"/>
  <c r="E937" i="9"/>
  <c r="E936" i="9" a="1"/>
  <c r="E936" i="9"/>
  <c r="E935" i="9" a="1"/>
  <c r="E935" i="9"/>
  <c r="E934" i="9" a="1"/>
  <c r="E934" i="9"/>
  <c r="E933" i="9" a="1"/>
  <c r="E933" i="9"/>
  <c r="E932" i="9" a="1"/>
  <c r="E932" i="9"/>
  <c r="E931" i="9" a="1"/>
  <c r="E931" i="9"/>
  <c r="E930" i="9" a="1"/>
  <c r="E930" i="9"/>
  <c r="E929" i="9" a="1"/>
  <c r="E929" i="9"/>
  <c r="E928" i="9" a="1"/>
  <c r="E928" i="9"/>
  <c r="E927" i="9" a="1"/>
  <c r="E927" i="9"/>
  <c r="E926" i="9" a="1"/>
  <c r="E926" i="9"/>
  <c r="E925" i="9" a="1"/>
  <c r="E925" i="9"/>
  <c r="E924" i="9" a="1"/>
  <c r="E924" i="9"/>
  <c r="E923" i="9" a="1"/>
  <c r="E923" i="9"/>
  <c r="E922" i="9" a="1"/>
  <c r="E922" i="9"/>
  <c r="E921" i="9" a="1"/>
  <c r="E921" i="9"/>
  <c r="E920" i="9" a="1"/>
  <c r="E920" i="9"/>
  <c r="E919" i="9" a="1"/>
  <c r="E919" i="9"/>
  <c r="E918" i="9" a="1"/>
  <c r="E918" i="9"/>
  <c r="E917" i="9" a="1"/>
  <c r="E917" i="9"/>
  <c r="E916" i="9" a="1"/>
  <c r="E916" i="9"/>
  <c r="E915" i="9" a="1"/>
  <c r="E915" i="9"/>
  <c r="E914" i="9" a="1"/>
  <c r="E914" i="9"/>
  <c r="B964" i="9" a="1"/>
  <c r="B964" i="9"/>
  <c r="C964" i="9" a="1"/>
  <c r="C964" i="9"/>
  <c r="E964" i="9" a="1"/>
  <c r="E964" i="9"/>
</calcChain>
</file>

<file path=xl/sharedStrings.xml><?xml version="1.0" encoding="utf-8"?>
<sst xmlns="http://schemas.openxmlformats.org/spreadsheetml/2006/main" count="958" uniqueCount="300">
  <si>
    <t xml:space="preserve">DOB </t>
  </si>
  <si>
    <t xml:space="preserve">Number </t>
  </si>
  <si>
    <t xml:space="preserve">Eartag </t>
  </si>
  <si>
    <t xml:space="preserve">mother </t>
  </si>
  <si>
    <t>genotype</t>
  </si>
  <si>
    <t>WT</t>
  </si>
  <si>
    <t>father</t>
  </si>
  <si>
    <t>DOB</t>
  </si>
  <si>
    <t>paired date</t>
  </si>
  <si>
    <t>unpared date</t>
  </si>
  <si>
    <t>last delivery</t>
  </si>
  <si>
    <t>Delivery date user estimate</t>
  </si>
  <si>
    <t>Delivery date auto estimate</t>
  </si>
  <si>
    <t xml:space="preserve">Cage weaned in </t>
  </si>
  <si>
    <t xml:space="preserve">claimed by </t>
  </si>
  <si>
    <t>Positive untaken</t>
  </si>
  <si>
    <t>Negative untaken</t>
  </si>
  <si>
    <t>TOTAL→</t>
  </si>
  <si>
    <t>Cage Number</t>
  </si>
  <si>
    <t xml:space="preserve">count if is being used to count if 1 value then 2 then 3 … ect are in the array. This allows for a makeshift indexing of the new values. </t>
  </si>
  <si>
    <r>
      <t xml:space="preserve">filter by older than </t>
    </r>
    <r>
      <rPr>
        <b/>
        <sz val="11"/>
        <color theme="1"/>
        <rFont val="Calibri"/>
        <family val="2"/>
      </rPr>
      <t>→</t>
    </r>
  </si>
  <si>
    <t>Num Pups</t>
  </si>
  <si>
    <t>Zero means weaned</t>
  </si>
  <si>
    <t>Cage #</t>
  </si>
  <si>
    <t>TODAY --&gt;</t>
  </si>
  <si>
    <t>Genotype  of female</t>
  </si>
  <si>
    <t>AH0591</t>
  </si>
  <si>
    <t>NOTES about female</t>
  </si>
  <si>
    <t>AH0592</t>
  </si>
  <si>
    <t>AH0593</t>
  </si>
  <si>
    <t>VGAT</t>
  </si>
  <si>
    <t>AH0587</t>
  </si>
  <si>
    <t>AH0588</t>
  </si>
  <si>
    <t>MALE BREEDER</t>
  </si>
  <si>
    <t>Genotype  of MALE</t>
  </si>
  <si>
    <t>NOTES</t>
  </si>
  <si>
    <t>AH0589</t>
  </si>
  <si>
    <t>AH0590</t>
  </si>
  <si>
    <t>AH0594</t>
  </si>
  <si>
    <t>Ear tag</t>
  </si>
  <si>
    <t>FEMALE BREEDERS</t>
  </si>
  <si>
    <t>AGE (months)</t>
  </si>
  <si>
    <t>Ear tage</t>
  </si>
  <si>
    <t># Femwith male</t>
  </si>
  <si>
    <t>AH0453</t>
  </si>
  <si>
    <t xml:space="preserve">Tail Identifier </t>
  </si>
  <si>
    <t>Cutoff Value --&gt;</t>
  </si>
  <si>
    <t>Ungenotyped untaken</t>
  </si>
  <si>
    <t>Number pups in litter</t>
  </si>
  <si>
    <r>
      <t xml:space="preserve">YELLOW indicates double paired </t>
    </r>
    <r>
      <rPr>
        <b/>
        <sz val="18"/>
        <color theme="1"/>
        <rFont val="Calibri"/>
        <family val="2"/>
      </rPr>
      <t>↓</t>
    </r>
  </si>
  <si>
    <t xml:space="preserve">gender </t>
  </si>
  <si>
    <t>m</t>
  </si>
  <si>
    <t>f</t>
  </si>
  <si>
    <t>?</t>
  </si>
  <si>
    <t>1A</t>
  </si>
  <si>
    <t>2A</t>
  </si>
  <si>
    <t>3A</t>
  </si>
  <si>
    <t>1B</t>
  </si>
  <si>
    <t>2B</t>
  </si>
  <si>
    <t>1C</t>
  </si>
  <si>
    <t>2C</t>
  </si>
  <si>
    <t xml:space="preserve">Genotyping </t>
  </si>
  <si>
    <t>vial color</t>
  </si>
  <si>
    <t>b</t>
  </si>
  <si>
    <t>r</t>
  </si>
  <si>
    <t>y</t>
  </si>
  <si>
    <t>1D</t>
  </si>
  <si>
    <t>2D</t>
  </si>
  <si>
    <t>1E</t>
  </si>
  <si>
    <t>2E</t>
  </si>
  <si>
    <t>2 L&amp;R</t>
  </si>
  <si>
    <t>3 ripped</t>
  </si>
  <si>
    <t>2 deep</t>
  </si>
  <si>
    <t>3/ no tag?</t>
  </si>
  <si>
    <t>no tag</t>
  </si>
  <si>
    <t>1F</t>
  </si>
  <si>
    <t>2F</t>
  </si>
  <si>
    <t>3F</t>
  </si>
  <si>
    <t>1G</t>
  </si>
  <si>
    <t>g</t>
  </si>
  <si>
    <t>1H</t>
  </si>
  <si>
    <t>2H</t>
  </si>
  <si>
    <t>3H</t>
  </si>
  <si>
    <t>1I</t>
  </si>
  <si>
    <t>p</t>
  </si>
  <si>
    <t>1J</t>
  </si>
  <si>
    <t>2J</t>
  </si>
  <si>
    <t>3J</t>
  </si>
  <si>
    <t>4J</t>
  </si>
  <si>
    <t>5J</t>
  </si>
  <si>
    <t>1K</t>
  </si>
  <si>
    <t>2K</t>
  </si>
  <si>
    <t>3K</t>
  </si>
  <si>
    <t>4K</t>
  </si>
  <si>
    <t>5K</t>
  </si>
  <si>
    <t>2 -small hard to see</t>
  </si>
  <si>
    <t>3- hard to see</t>
  </si>
  <si>
    <t>4 - might have fallen off</t>
  </si>
  <si>
    <t xml:space="preserve">weaning date </t>
  </si>
  <si>
    <t>Mother</t>
  </si>
  <si>
    <t xml:space="preserve">PAST WEAN DATE </t>
  </si>
  <si>
    <t>WEAN TODAY</t>
  </si>
  <si>
    <t>WEAN TOMORROW</t>
  </si>
  <si>
    <t>WEAN IN 2 DAYS</t>
  </si>
  <si>
    <t xml:space="preserve">WEAN THIS WEEK </t>
  </si>
  <si>
    <r>
      <t xml:space="preserve">Cutoff date </t>
    </r>
    <r>
      <rPr>
        <b/>
        <sz val="14"/>
        <color theme="1"/>
        <rFont val="Calibri"/>
        <family val="2"/>
      </rPr>
      <t>↓</t>
    </r>
  </si>
  <si>
    <t>Index</t>
  </si>
  <si>
    <t>fill out identical chart to the right ----&gt;&gt;&gt;&gt;&gt;                               and paste below because each edit here takes about 5 seconds to process</t>
  </si>
  <si>
    <t>jon</t>
  </si>
  <si>
    <t>genotype (+/-)</t>
  </si>
  <si>
    <t>ID number</t>
  </si>
  <si>
    <t>phil prac</t>
  </si>
  <si>
    <t>animals born before this date won't be shown.</t>
  </si>
  <si>
    <t>euthanized</t>
  </si>
  <si>
    <r>
      <t xml:space="preserve">- Set </t>
    </r>
    <r>
      <rPr>
        <b/>
        <sz val="20"/>
        <color theme="1"/>
        <rFont val="Calibri"/>
        <family val="2"/>
        <scheme val="minor"/>
      </rPr>
      <t>cutoff value</t>
    </r>
    <r>
      <rPr>
        <sz val="20"/>
        <color theme="1"/>
        <rFont val="Calibri"/>
        <family val="2"/>
        <scheme val="minor"/>
      </rPr>
      <t xml:space="preserve"> high if you forget to wean pups for a long time. 21 + longest you ever forget to wean pups. So if you always wean before 40 days past weaning age then 21 + 40 = 61.                        -Also once you wean animals put in the cage numbers in the 'colony' sheet for every animal. This is the 'checkmark' for if an animal is weaned. </t>
    </r>
  </si>
  <si>
    <t>-</t>
  </si>
  <si>
    <t>+</t>
  </si>
  <si>
    <t>1L</t>
  </si>
  <si>
    <t>2L</t>
  </si>
  <si>
    <t>3L</t>
  </si>
  <si>
    <t>1M</t>
  </si>
  <si>
    <t>2M</t>
  </si>
  <si>
    <t>3M</t>
  </si>
  <si>
    <t>1O</t>
  </si>
  <si>
    <t>2O</t>
  </si>
  <si>
    <t>3O</t>
  </si>
  <si>
    <t>4O</t>
  </si>
  <si>
    <t>5O</t>
  </si>
  <si>
    <t>1P</t>
  </si>
  <si>
    <t>2P</t>
  </si>
  <si>
    <t>3P</t>
  </si>
  <si>
    <t>4P</t>
  </si>
  <si>
    <t>1Q</t>
  </si>
  <si>
    <t>2Q</t>
  </si>
  <si>
    <t>clear</t>
  </si>
  <si>
    <t>2/3</t>
  </si>
  <si>
    <t>4</t>
  </si>
  <si>
    <t>1</t>
  </si>
  <si>
    <t>2</t>
  </si>
  <si>
    <t>3</t>
  </si>
  <si>
    <t>3(2 holes)</t>
  </si>
  <si>
    <t xml:space="preserve">5 (hanging) </t>
  </si>
  <si>
    <t xml:space="preserve"> </t>
  </si>
  <si>
    <t>deceased</t>
  </si>
  <si>
    <t>breeder</t>
  </si>
  <si>
    <t>AH0658</t>
  </si>
  <si>
    <t>AH0659</t>
  </si>
  <si>
    <t>AH0660</t>
  </si>
  <si>
    <t>R1</t>
  </si>
  <si>
    <t>R2</t>
  </si>
  <si>
    <t>S1</t>
  </si>
  <si>
    <t>S2</t>
  </si>
  <si>
    <t>T1</t>
  </si>
  <si>
    <t>T2</t>
  </si>
  <si>
    <t>U1</t>
  </si>
  <si>
    <t>G</t>
  </si>
  <si>
    <t>2 rip</t>
  </si>
  <si>
    <t>5</t>
  </si>
  <si>
    <t>6</t>
  </si>
  <si>
    <t xml:space="preserve">left ear multiple </t>
  </si>
  <si>
    <t xml:space="preserve">PAIRED WITH12/31/16 MALES SEPARATE OR USE AFTER GENOTYPE </t>
  </si>
  <si>
    <t xml:space="preserve">PAIRED WITH 1/1/17MALES SEPARATE OR USE AFTER GENOTYPE </t>
  </si>
  <si>
    <t>died</t>
  </si>
  <si>
    <t xml:space="preserve">5- BIG on lower ear </t>
  </si>
  <si>
    <t>Need to put unique cages here to count</t>
  </si>
  <si>
    <t>Check these mothers!</t>
  </si>
  <si>
    <t>claimed by/ euthanized/ used as</t>
  </si>
  <si>
    <t>pink</t>
  </si>
  <si>
    <t>V1</t>
  </si>
  <si>
    <t>V2</t>
  </si>
  <si>
    <t>W1</t>
  </si>
  <si>
    <t>W2</t>
  </si>
  <si>
    <t>W3</t>
  </si>
  <si>
    <t>Y1</t>
  </si>
  <si>
    <t>Z1</t>
  </si>
  <si>
    <t xml:space="preserve">right ear clip </t>
  </si>
  <si>
    <t xml:space="preserve">left ear clip </t>
  </si>
  <si>
    <t>check bold italicized cages for pups ↓</t>
  </si>
  <si>
    <t>WT 1</t>
  </si>
  <si>
    <t>WT 2</t>
  </si>
  <si>
    <t>WT 3</t>
  </si>
  <si>
    <t>BREEDER WT 1</t>
  </si>
  <si>
    <t>BREEDER WT 3</t>
  </si>
  <si>
    <t>BREEDER WT 2</t>
  </si>
  <si>
    <t>002 red</t>
  </si>
  <si>
    <t>001 blue</t>
  </si>
  <si>
    <t>003 blue</t>
  </si>
  <si>
    <t>005 blue</t>
  </si>
  <si>
    <t>006 red</t>
  </si>
  <si>
    <t>003</t>
  </si>
  <si>
    <t>005</t>
  </si>
  <si>
    <t>006</t>
  </si>
  <si>
    <t>BREEDER WT 4</t>
  </si>
  <si>
    <t xml:space="preserve">WT 4 </t>
  </si>
  <si>
    <t>ripped 3</t>
  </si>
  <si>
    <t>regular ear punch (no metal tag)</t>
  </si>
  <si>
    <t xml:space="preserve">MISSING </t>
  </si>
  <si>
    <t>A2</t>
  </si>
  <si>
    <t>A3</t>
  </si>
  <si>
    <t>A4</t>
  </si>
  <si>
    <t>B1</t>
  </si>
  <si>
    <t>A5</t>
  </si>
  <si>
    <t>B2</t>
  </si>
  <si>
    <t>B3</t>
  </si>
  <si>
    <t>B4</t>
  </si>
  <si>
    <t>B5</t>
  </si>
  <si>
    <t>0007</t>
  </si>
  <si>
    <t>0008</t>
  </si>
  <si>
    <t>0009</t>
  </si>
  <si>
    <t>0010</t>
  </si>
  <si>
    <t>0011</t>
  </si>
  <si>
    <t>0012</t>
  </si>
  <si>
    <t>0014</t>
  </si>
  <si>
    <t>0015</t>
  </si>
  <si>
    <t>0016</t>
  </si>
  <si>
    <t>0013 might fall off</t>
  </si>
  <si>
    <t>3B1</t>
  </si>
  <si>
    <t>3D1</t>
  </si>
  <si>
    <t>3EE1</t>
  </si>
  <si>
    <t>3F1</t>
  </si>
  <si>
    <t>3G2</t>
  </si>
  <si>
    <t>lily</t>
  </si>
  <si>
    <t>WT 4</t>
  </si>
  <si>
    <t>dob</t>
  </si>
  <si>
    <t>DOB (if red, too old, kill)</t>
  </si>
  <si>
    <t xml:space="preserve">died </t>
  </si>
  <si>
    <t>Phil PM0005</t>
  </si>
  <si>
    <t xml:space="preserve"> PM0005</t>
  </si>
  <si>
    <t>Phil</t>
  </si>
  <si>
    <t>3F1, surgicated 170323</t>
  </si>
  <si>
    <t>HIRSCH for breeding</t>
  </si>
  <si>
    <t xml:space="preserve">p60 on this date </t>
  </si>
  <si>
    <t>phil</t>
  </si>
  <si>
    <t xml:space="preserve">Gray fields (and breeder name) set by user. Leave others alone </t>
  </si>
  <si>
    <t>N/A</t>
  </si>
  <si>
    <t>0026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</si>
  <si>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</si>
  <si>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</si>
  <si>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</si>
  <si>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</si>
  <si>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</si>
  <si>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</si>
  <si>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</si>
  <si>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</si>
  <si>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</si>
  <si>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</si>
  <si>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</si>
  <si>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3F2</t>
  </si>
  <si>
    <t>3G4</t>
  </si>
  <si>
    <t>3F3</t>
  </si>
  <si>
    <t xml:space="preserve">add cages here </t>
  </si>
  <si>
    <t>Look into these</t>
  </si>
  <si>
    <t>look into these</t>
  </si>
  <si>
    <t>Jinho</t>
  </si>
  <si>
    <t>Lily</t>
  </si>
  <si>
    <t>didn’t surgicate no C2 on 170330</t>
  </si>
  <si>
    <t xml:space="preserve"> surgicated 170330 green</t>
  </si>
  <si>
    <t xml:space="preserve"> surgicated 170330 dark blue</t>
  </si>
  <si>
    <t>3EE1, C2 is short, surgicated 170330 pink</t>
  </si>
  <si>
    <t>In use cages</t>
  </si>
  <si>
    <t xml:space="preserve">humber of mice in cage </t>
  </si>
  <si>
    <t>gender</t>
  </si>
  <si>
    <t>EAR TAG</t>
  </si>
  <si>
    <t>GIVE TO HIRSCH?</t>
  </si>
  <si>
    <t>A1</t>
  </si>
  <si>
    <t>female cages and number</t>
  </si>
  <si>
    <t>Breeding cages</t>
  </si>
  <si>
    <t>total cage number less breeding cages</t>
  </si>
  <si>
    <t xml:space="preserve">total cages for VGAT breeding and colony      -------&gt; </t>
  </si>
  <si>
    <t>toal female cages</t>
  </si>
  <si>
    <t>total female mice</t>
  </si>
  <si>
    <t xml:space="preserve">min posible cages </t>
  </si>
  <si>
    <t>cages we are paying for that we don't need</t>
  </si>
  <si>
    <t xml:space="preserve">  </t>
  </si>
  <si>
    <t>sugicated 170406 AH0699</t>
  </si>
  <si>
    <t>sugicated 170406 AH0698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</si>
  <si>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</si>
  <si>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</si>
  <si>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</si>
  <si>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</si>
  <si>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</si>
  <si>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</si>
  <si>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</si>
  <si>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</si>
  <si>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</si>
  <si>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</si>
  <si>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</si>
  <si>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</si>
  <si>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4G2</t>
  </si>
  <si>
    <t>4F2</t>
  </si>
  <si>
    <t>"4E2</t>
  </si>
  <si>
    <t>tails taken on 4-6-17</t>
  </si>
  <si>
    <t>C1</t>
  </si>
  <si>
    <t>D1</t>
  </si>
  <si>
    <t>E1</t>
  </si>
  <si>
    <t>F1</t>
  </si>
  <si>
    <t>G1</t>
  </si>
  <si>
    <t>H1</t>
  </si>
  <si>
    <t>C2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</si>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</sst>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/dd/yy\ \-\ ddd;@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u val="double"/>
      <sz val="14"/>
      <color rgb="FFFF0000"/>
      <name val="Calibri"/>
      <family val="2"/>
      <scheme val="minor"/>
    </font>
    <font>
      <b/>
      <sz val="14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DFF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auto="1"/>
      </left>
      <right style="medium">
        <color indexed="64"/>
      </right>
      <top/>
      <bottom/>
      <diagonal/>
    </border>
    <border>
      <left style="thick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indexed="64"/>
      </right>
      <top/>
      <bottom/>
      <diagonal/>
    </border>
    <border>
      <left style="thick">
        <color auto="1"/>
      </left>
      <right style="thick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Font="1"/>
    <xf numFmtId="14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0" fillId="3" borderId="2" xfId="0" applyFill="1" applyBorder="1"/>
    <xf numFmtId="0" fontId="0" fillId="0" borderId="0" xfId="0" applyAlignment="1">
      <alignment vertical="top"/>
    </xf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/>
    </xf>
    <xf numFmtId="0" fontId="7" fillId="0" borderId="3" xfId="0" applyFont="1" applyBorder="1"/>
    <xf numFmtId="0" fontId="7" fillId="0" borderId="5" xfId="0" applyFont="1" applyBorder="1"/>
    <xf numFmtId="14" fontId="7" fillId="2" borderId="8" xfId="0" applyNumberFormat="1" applyFont="1" applyFill="1" applyBorder="1" applyAlignment="1">
      <alignment horizontal="center"/>
    </xf>
    <xf numFmtId="0" fontId="7" fillId="0" borderId="4" xfId="0" applyFont="1" applyBorder="1"/>
    <xf numFmtId="0" fontId="7" fillId="0" borderId="7" xfId="0" applyFont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left" vertical="top" wrapText="1"/>
    </xf>
    <xf numFmtId="1" fontId="7" fillId="2" borderId="1" xfId="0" applyNumberFormat="1" applyFont="1" applyFill="1" applyBorder="1" applyAlignment="1">
      <alignment horizontal="center"/>
    </xf>
    <xf numFmtId="1" fontId="7" fillId="2" borderId="8" xfId="0" applyNumberFormat="1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14" fontId="7" fillId="2" borderId="15" xfId="0" applyNumberFormat="1" applyFont="1" applyFill="1" applyBorder="1" applyAlignment="1">
      <alignment horizontal="center"/>
    </xf>
    <xf numFmtId="14" fontId="0" fillId="0" borderId="19" xfId="0" applyNumberFormat="1" applyBorder="1"/>
    <xf numFmtId="0" fontId="0" fillId="0" borderId="19" xfId="0" applyBorder="1"/>
    <xf numFmtId="49" fontId="0" fillId="0" borderId="0" xfId="0" applyNumberFormat="1" applyAlignment="1">
      <alignment horizontal="left"/>
    </xf>
    <xf numFmtId="0" fontId="15" fillId="5" borderId="0" xfId="0" applyFont="1" applyFill="1"/>
    <xf numFmtId="0" fontId="4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 applyProtection="1">
      <alignment horizontal="center" vertical="center" wrapText="1"/>
      <protection locked="0"/>
    </xf>
    <xf numFmtId="164" fontId="8" fillId="0" borderId="1" xfId="0" applyNumberFormat="1" applyFont="1" applyFill="1" applyBorder="1" applyAlignment="1" applyProtection="1">
      <alignment horizontal="center"/>
      <protection locked="0"/>
    </xf>
    <xf numFmtId="164" fontId="8" fillId="0" borderId="8" xfId="0" applyNumberFormat="1" applyFont="1" applyFill="1" applyBorder="1" applyAlignment="1" applyProtection="1">
      <alignment horizontal="center"/>
      <protection locked="0"/>
    </xf>
    <xf numFmtId="14" fontId="7" fillId="0" borderId="0" xfId="0" applyNumberFormat="1" applyFont="1" applyBorder="1" applyProtection="1">
      <protection locked="0"/>
    </xf>
    <xf numFmtId="14" fontId="7" fillId="0" borderId="6" xfId="0" applyNumberFormat="1" applyFont="1" applyBorder="1" applyProtection="1">
      <protection locked="0"/>
    </xf>
    <xf numFmtId="165" fontId="4" fillId="0" borderId="16" xfId="0" applyNumberFormat="1" applyFont="1" applyBorder="1" applyAlignment="1" applyProtection="1">
      <alignment horizontal="center" vertical="center"/>
      <protection locked="0"/>
    </xf>
    <xf numFmtId="165" fontId="4" fillId="0" borderId="17" xfId="0" applyNumberFormat="1" applyFont="1" applyBorder="1" applyAlignment="1" applyProtection="1">
      <alignment horizontal="center" vertical="center"/>
      <protection locked="0"/>
    </xf>
    <xf numFmtId="165" fontId="4" fillId="0" borderId="18" xfId="0" applyNumberFormat="1" applyFont="1" applyBorder="1" applyAlignment="1" applyProtection="1">
      <alignment horizontal="center" vertical="center"/>
      <protection locked="0"/>
    </xf>
    <xf numFmtId="164" fontId="8" fillId="0" borderId="12" xfId="0" applyNumberFormat="1" applyFont="1" applyFill="1" applyBorder="1" applyAlignment="1" applyProtection="1">
      <alignment horizontal="center"/>
      <protection locked="0"/>
    </xf>
    <xf numFmtId="164" fontId="8" fillId="0" borderId="13" xfId="0" applyNumberFormat="1" applyFont="1" applyFill="1" applyBorder="1" applyAlignment="1" applyProtection="1">
      <alignment horizontal="center"/>
      <protection locked="0"/>
    </xf>
    <xf numFmtId="164" fontId="8" fillId="0" borderId="14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4" fillId="0" borderId="0" xfId="0" applyFont="1" applyProtection="1"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9" xfId="0" applyBorder="1" applyProtection="1">
      <protection locked="0"/>
    </xf>
    <xf numFmtId="0" fontId="10" fillId="0" borderId="0" xfId="0" applyFont="1" applyAlignment="1" applyProtection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1" fontId="7" fillId="2" borderId="9" xfId="0" applyNumberFormat="1" applyFont="1" applyFill="1" applyBorder="1" applyAlignment="1">
      <alignment horizontal="left" vertical="top" wrapText="1"/>
    </xf>
    <xf numFmtId="1" fontId="18" fillId="2" borderId="9" xfId="0" applyNumberFormat="1" applyFont="1" applyFill="1" applyBorder="1" applyAlignment="1">
      <alignment horizontal="left" vertical="top" wrapText="1"/>
    </xf>
    <xf numFmtId="1" fontId="7" fillId="2" borderId="10" xfId="0" applyNumberFormat="1" applyFont="1" applyFill="1" applyBorder="1" applyAlignment="1">
      <alignment horizontal="left" vertical="top" wrapText="1"/>
    </xf>
    <xf numFmtId="1" fontId="7" fillId="2" borderId="1" xfId="0" applyNumberFormat="1" applyFont="1" applyFill="1" applyBorder="1" applyAlignment="1">
      <alignment horizontal="center" wrapText="1"/>
    </xf>
    <xf numFmtId="11" fontId="0" fillId="0" borderId="0" xfId="0" applyNumberFormat="1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wrapText="1"/>
    </xf>
    <xf numFmtId="0" fontId="15" fillId="0" borderId="0" xfId="0" applyFont="1" applyAlignment="1">
      <alignment horizontal="left"/>
    </xf>
    <xf numFmtId="0" fontId="20" fillId="5" borderId="0" xfId="0" applyFont="1" applyFill="1"/>
    <xf numFmtId="0" fontId="0" fillId="0" borderId="0" xfId="0" applyFont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wrapText="1"/>
    </xf>
    <xf numFmtId="0" fontId="22" fillId="0" borderId="0" xfId="0" applyFont="1"/>
    <xf numFmtId="14" fontId="21" fillId="0" borderId="0" xfId="0" applyNumberFormat="1" applyFont="1"/>
    <xf numFmtId="14" fontId="23" fillId="0" borderId="0" xfId="0" applyNumberFormat="1" applyFont="1"/>
    <xf numFmtId="1" fontId="0" fillId="0" borderId="0" xfId="0" applyNumberFormat="1"/>
    <xf numFmtId="0" fontId="25" fillId="5" borderId="0" xfId="0" applyFont="1" applyFill="1" applyAlignment="1">
      <alignment horizontal="center" vertical="center" wrapText="1"/>
    </xf>
    <xf numFmtId="0" fontId="24" fillId="0" borderId="0" xfId="0" applyFont="1" applyAlignment="1">
      <alignment vertical="top" wrapText="1"/>
    </xf>
    <xf numFmtId="11" fontId="0" fillId="0" borderId="0" xfId="0" applyNumberFormat="1"/>
    <xf numFmtId="0" fontId="1" fillId="0" borderId="0" xfId="0" applyFont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9" fillId="0" borderId="6" xfId="0" applyFont="1" applyBorder="1" applyAlignment="1">
      <alignment horizontal="center" vertical="center" wrapText="1"/>
    </xf>
    <xf numFmtId="0" fontId="9" fillId="0" borderId="0" xfId="0" quotePrefix="1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167">
    <dxf>
      <font>
        <strike val="0"/>
        <u val="double"/>
        <color rgb="FFC00000"/>
      </font>
      <fill>
        <gradientFill type="path" left="0.5" right="0.5" top="0.5" bottom="0.5">
          <stop position="0">
            <color theme="0"/>
          </stop>
          <stop position="1">
            <color rgb="FFBC8FDD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gradientFill type="path" left="0.5" right="0.5" top="0.5" bottom="0.5">
          <stop position="0">
            <color theme="0"/>
          </stop>
          <stop position="1">
            <color rgb="FFFFFF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80001220740379042"/>
          </stop>
        </gradientFill>
      </fill>
    </dxf>
    <dxf>
      <font>
        <strike val="0"/>
        <u val="double"/>
        <color rgb="FFC00000"/>
      </font>
      <fill>
        <gradientFill type="path" left="0.5" right="0.5" top="0.5" bottom="0.5">
          <stop position="0">
            <color theme="0"/>
          </stop>
          <stop position="1">
            <color rgb="FFBC8FDD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8BE594"/>
        </patternFill>
      </fill>
    </dxf>
    <dxf>
      <border>
        <top style="thin">
          <color auto="1"/>
        </top>
        <vertical/>
        <horizontal/>
      </border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fill>
        <patternFill>
          <bgColor rgb="FFFF0000"/>
        </patternFill>
      </fill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fill>
        <patternFill>
          <bgColor rgb="FFF96F6F"/>
        </patternFill>
      </fill>
    </dxf>
    <dxf>
      <fill>
        <patternFill>
          <bgColor theme="7" tint="0.59996337778862885"/>
        </patternFill>
      </fill>
    </dxf>
    <dxf>
      <fill>
        <patternFill>
          <bgColor rgb="FFF96F6F"/>
        </patternFill>
      </fill>
    </dxf>
    <dxf>
      <fill>
        <patternFill>
          <bgColor theme="7" tint="0.59996337778862885"/>
        </patternFill>
      </fill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border>
        <top style="thin">
          <color auto="1"/>
        </top>
        <vertical/>
        <horizontal/>
      </border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>
          <bgColor rgb="FFFF0000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border>
        <top style="thin">
          <color auto="1"/>
        </top>
        <vertical/>
        <horizontal/>
      </border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FF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80001220740379042"/>
          </stop>
        </gradientFill>
      </fill>
    </dxf>
    <dxf>
      <font>
        <strike val="0"/>
        <u val="double"/>
        <color rgb="FFC00000"/>
      </font>
      <fill>
        <gradientFill type="path" left="0.5" right="0.5" top="0.5" bottom="0.5">
          <stop position="0">
            <color theme="0"/>
          </stop>
          <stop position="1">
            <color rgb="FFBC8FDD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border>
        <top style="thin">
          <color auto="1"/>
        </top>
        <vertical/>
        <horizontal/>
      </border>
    </dxf>
    <dxf>
      <font>
        <b/>
        <i/>
      </font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fill>
        <patternFill>
          <bgColor rgb="FFF96F6F"/>
        </patternFill>
      </fill>
    </dxf>
    <dxf>
      <fill>
        <patternFill>
          <bgColor theme="7" tint="0.59996337778862885"/>
        </patternFill>
      </fill>
    </dxf>
    <dxf>
      <fill>
        <patternFill>
          <bgColor rgb="FFF96F6F"/>
        </patternFill>
      </fill>
    </dxf>
    <dxf>
      <fill>
        <patternFill>
          <bgColor theme="7" tint="0.59996337778862885"/>
        </patternFill>
      </fill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border>
        <top style="thin">
          <color auto="1"/>
        </top>
        <vertical/>
        <horizontal/>
      </border>
    </dxf>
    <dxf>
      <fill>
        <patternFill>
          <bgColor rgb="FFFFA7A7"/>
        </patternFill>
      </fill>
    </dxf>
    <dxf>
      <fill>
        <patternFill>
          <bgColor theme="7" tint="0.39994506668294322"/>
        </patternFill>
      </fill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fill>
        <patternFill>
          <bgColor theme="7" tint="0.79998168889431442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FF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80001220740379042"/>
          </stop>
        </gradientFill>
      </fill>
    </dxf>
    <dxf>
      <font>
        <strike val="0"/>
        <u val="double"/>
        <color rgb="FFC00000"/>
      </font>
      <fill>
        <gradientFill type="path" left="0.5" right="0.5" top="0.5" bottom="0.5">
          <stop position="0">
            <color theme="0"/>
          </stop>
          <stop position="1">
            <color rgb="FFBC8FDD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  <border>
        <top style="thin">
          <color auto="1"/>
        </top>
      </border>
    </dxf>
    <dxf>
      <fill>
        <patternFill>
          <bgColor rgb="FFFFA7A7"/>
        </patternFill>
      </fill>
    </dxf>
    <dxf>
      <fill>
        <patternFill>
          <bgColor rgb="FFF96F6F"/>
        </patternFill>
      </fill>
    </dxf>
    <dxf>
      <fill>
        <patternFill>
          <bgColor theme="7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FFA7A7"/>
        </patternFill>
      </fill>
    </dxf>
    <dxf>
      <fill>
        <patternFill>
          <bgColor rgb="FFFFA7A7"/>
        </patternFill>
      </fill>
    </dxf>
    <dxf>
      <fill>
        <patternFill>
          <bgColor rgb="FFF96F6F"/>
        </patternFill>
      </fill>
    </dxf>
    <dxf>
      <fill>
        <patternFill>
          <bgColor theme="7" tint="0.39994506668294322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ill>
        <gradientFill type="path" left="0.5" right="0.5" top="0.5" bottom="0.5">
          <stop position="0">
            <color theme="0"/>
          </stop>
          <stop position="1">
            <color rgb="FFFFFF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rgb="FFFF000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59999389629810485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7" tint="0.80001220740379042"/>
          </stop>
        </gradientFill>
      </fill>
    </dxf>
    <dxf>
      <font>
        <strike val="0"/>
        <u val="double"/>
        <color rgb="FFC00000"/>
      </font>
      <fill>
        <gradientFill type="path" left="0.5" right="0.5" top="0.5" bottom="0.5">
          <stop position="0">
            <color theme="0"/>
          </stop>
          <stop position="1">
            <color rgb="FFBC8FDD"/>
          </stop>
        </gradient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7BE990"/>
        </patternFill>
      </fill>
    </dxf>
    <dxf>
      <font>
        <color rgb="FF9C0006"/>
      </font>
      <fill>
        <patternFill>
          <bgColor rgb="FFFFC5CC"/>
        </patternFill>
      </fill>
    </dxf>
  </dxfs>
  <tableStyles count="0" defaultTableStyle="TableStyleMedium2" defaultPivotStyle="PivotStyleLight16"/>
  <colors>
    <mruColors>
      <color rgb="FFFFA7A7"/>
      <color rgb="FFEF4F4F"/>
      <color rgb="FFF96F6F"/>
      <color rgb="FFFDDFFB"/>
      <color rgb="FFF4C2F5"/>
      <color rgb="FFBC8FDD"/>
      <color rgb="FF7BE990"/>
      <color rgb="FF8BE594"/>
      <color rgb="FFFDADB5"/>
      <color rgb="FFFFC5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604853834316149E-2"/>
          <c:y val="2.7450979332600767E-2"/>
          <c:w val="0.92256216244285205"/>
          <c:h val="0.941326503731414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Colony!$A$97:$A$132</c:f>
              <c:numCache>
                <c:formatCode>m/d/yyyy</c:formatCode>
                <c:ptCount val="36"/>
                <c:pt idx="0">
                  <c:v>42857</c:v>
                </c:pt>
                <c:pt idx="1">
                  <c:v>42857</c:v>
                </c:pt>
                <c:pt idx="2">
                  <c:v>42857</c:v>
                </c:pt>
                <c:pt idx="3">
                  <c:v>42857</c:v>
                </c:pt>
                <c:pt idx="4">
                  <c:v>42857</c:v>
                </c:pt>
                <c:pt idx="5">
                  <c:v>42857</c:v>
                </c:pt>
                <c:pt idx="6">
                  <c:v>42857</c:v>
                </c:pt>
                <c:pt idx="7">
                  <c:v>42863</c:v>
                </c:pt>
                <c:pt idx="8">
                  <c:v>42863</c:v>
                </c:pt>
                <c:pt idx="9">
                  <c:v>42863</c:v>
                </c:pt>
                <c:pt idx="10">
                  <c:v>42863</c:v>
                </c:pt>
                <c:pt idx="11">
                  <c:v>42863</c:v>
                </c:pt>
                <c:pt idx="12">
                  <c:v>42866</c:v>
                </c:pt>
                <c:pt idx="13">
                  <c:v>42866</c:v>
                </c:pt>
                <c:pt idx="14">
                  <c:v>42866</c:v>
                </c:pt>
                <c:pt idx="15">
                  <c:v>42866</c:v>
                </c:pt>
                <c:pt idx="16">
                  <c:v>42870</c:v>
                </c:pt>
                <c:pt idx="17">
                  <c:v>42870</c:v>
                </c:pt>
                <c:pt idx="18">
                  <c:v>42870</c:v>
                </c:pt>
                <c:pt idx="19">
                  <c:v>42870</c:v>
                </c:pt>
                <c:pt idx="20">
                  <c:v>42870</c:v>
                </c:pt>
                <c:pt idx="21">
                  <c:v>42870</c:v>
                </c:pt>
                <c:pt idx="22">
                  <c:v>42870</c:v>
                </c:pt>
                <c:pt idx="23">
                  <c:v>42870</c:v>
                </c:pt>
                <c:pt idx="24">
                  <c:v>42872</c:v>
                </c:pt>
                <c:pt idx="25">
                  <c:v>42872</c:v>
                </c:pt>
                <c:pt idx="26">
                  <c:v>42872</c:v>
                </c:pt>
                <c:pt idx="27">
                  <c:v>42872</c:v>
                </c:pt>
                <c:pt idx="28">
                  <c:v>42872</c:v>
                </c:pt>
                <c:pt idx="29">
                  <c:v>42884</c:v>
                </c:pt>
                <c:pt idx="30">
                  <c:v>42884</c:v>
                </c:pt>
                <c:pt idx="31">
                  <c:v>42884</c:v>
                </c:pt>
                <c:pt idx="32">
                  <c:v>42884</c:v>
                </c:pt>
                <c:pt idx="33">
                  <c:v>42884</c:v>
                </c:pt>
                <c:pt idx="34">
                  <c:v>42884</c:v>
                </c:pt>
                <c:pt idx="35">
                  <c:v>42884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49-4C22-8460-5B78129F0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052720"/>
        <c:axId val="350054800"/>
      </c:scatterChart>
      <c:valAx>
        <c:axId val="35005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54800"/>
        <c:crosses val="autoZero"/>
        <c:crossBetween val="midCat"/>
      </c:valAx>
      <c:valAx>
        <c:axId val="35005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05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plots!$B$39:$B$102</c:f>
              <c:strCache>
                <c:ptCount val="64"/>
                <c:pt idx="0">
                  <c:v>-</c:v>
                </c:pt>
                <c:pt idx="1">
                  <c:v>+</c:v>
                </c:pt>
                <c:pt idx="2">
                  <c:v>+</c:v>
                </c:pt>
                <c:pt idx="3">
                  <c:v>+</c:v>
                </c:pt>
                <c:pt idx="4">
                  <c:v>-</c:v>
                </c:pt>
                <c:pt idx="5">
                  <c:v>-</c:v>
                </c:pt>
                <c:pt idx="6">
                  <c:v>+</c:v>
                </c:pt>
                <c:pt idx="7">
                  <c:v>-</c:v>
                </c:pt>
                <c:pt idx="8">
                  <c:v>+</c:v>
                </c:pt>
                <c:pt idx="9">
                  <c:v>+</c:v>
                </c:pt>
                <c:pt idx="10">
                  <c:v>+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#REF!</c:v>
                </c:pt>
                <c:pt idx="15">
                  <c:v>-</c:v>
                </c:pt>
                <c:pt idx="16">
                  <c:v>-</c:v>
                </c:pt>
                <c:pt idx="17">
                  <c:v>+</c:v>
                </c:pt>
                <c:pt idx="18">
                  <c:v>-</c:v>
                </c:pt>
                <c:pt idx="19">
                  <c:v>-</c:v>
                </c:pt>
                <c:pt idx="20">
                  <c:v>+</c:v>
                </c:pt>
                <c:pt idx="21">
                  <c:v>-</c:v>
                </c:pt>
                <c:pt idx="22">
                  <c:v>+</c:v>
                </c:pt>
                <c:pt idx="23">
                  <c:v>-</c:v>
                </c:pt>
                <c:pt idx="25">
                  <c:v>+</c:v>
                </c:pt>
                <c:pt idx="26">
                  <c:v>-</c:v>
                </c:pt>
                <c:pt idx="27">
                  <c:v>-</c:v>
                </c:pt>
                <c:pt idx="28">
                  <c:v>+</c:v>
                </c:pt>
                <c:pt idx="29">
                  <c:v>-</c:v>
                </c:pt>
                <c:pt idx="30">
                  <c:v>-</c:v>
                </c:pt>
                <c:pt idx="31">
                  <c:v>+</c:v>
                </c:pt>
                <c:pt idx="32">
                  <c:v>-</c:v>
                </c:pt>
                <c:pt idx="33">
                  <c:v>-</c:v>
                </c:pt>
                <c:pt idx="34">
                  <c:v>+</c:v>
                </c:pt>
                <c:pt idx="35">
                  <c:v>-</c:v>
                </c:pt>
                <c:pt idx="36">
                  <c:v>-</c:v>
                </c:pt>
                <c:pt idx="37">
                  <c:v>-</c:v>
                </c:pt>
                <c:pt idx="38">
                  <c:v>+</c:v>
                </c:pt>
                <c:pt idx="39">
                  <c:v>+</c:v>
                </c:pt>
                <c:pt idx="40">
                  <c:v>-</c:v>
                </c:pt>
                <c:pt idx="41">
                  <c:v>-</c:v>
                </c:pt>
                <c:pt idx="42">
                  <c:v>+</c:v>
                </c:pt>
                <c:pt idx="43">
                  <c:v>-</c:v>
                </c:pt>
                <c:pt idx="44">
                  <c:v>-</c:v>
                </c:pt>
                <c:pt idx="45">
                  <c:v>+</c:v>
                </c:pt>
                <c:pt idx="46">
                  <c:v>+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plots!$A$103</c:f>
              <c:numCache>
                <c:formatCode>m/d/yyyy</c:formatCode>
                <c:ptCount val="1"/>
                <c:pt idx="0">
                  <c:v>42884</c:v>
                </c:pt>
              </c:numCache>
            </c:numRef>
          </c:xVal>
          <c:yVal>
            <c:numRef>
              <c:f>plots!$B$103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69-4AC0-AECD-FE4E67AC1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16400"/>
        <c:axId val="110213904"/>
      </c:scatterChart>
      <c:valAx>
        <c:axId val="11021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13904"/>
        <c:crosses val="autoZero"/>
        <c:crossBetween val="midCat"/>
      </c:valAx>
      <c:valAx>
        <c:axId val="1102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1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332014</xdr:colOff>
      <xdr:row>86</xdr:row>
      <xdr:rowOff>73480</xdr:rowOff>
    </xdr:from>
    <xdr:to>
      <xdr:col>50</xdr:col>
      <xdr:colOff>522515</xdr:colOff>
      <xdr:row>125</xdr:row>
      <xdr:rowOff>46266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171450</xdr:colOff>
      <xdr:row>0</xdr:row>
      <xdr:rowOff>38101</xdr:rowOff>
    </xdr:from>
    <xdr:to>
      <xdr:col>20</xdr:col>
      <xdr:colOff>39643</xdr:colOff>
      <xdr:row>6</xdr:row>
      <xdr:rowOff>9526</xdr:rowOff>
    </xdr:to>
    <xdr:pic>
      <xdr:nvPicPr>
        <xdr:cNvPr id="2" name="Picture 1" descr="https://lh4.googleusercontent.com/EFFTyohtfM_XsyiggYWf3Si5zlD5CkRur_QwjssrTUbhuaul_9h5OK12KrN1uxVWWHas7GdUQl3Q7wy6D0DDomoWeEFmUD3u4gVC8Vf6DmklPVXATgyj4A-F6PP0OZt1X9rOrm6Z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097" t="52580" r="29198" b="11614"/>
        <a:stretch/>
      </xdr:blipFill>
      <xdr:spPr bwMode="auto">
        <a:xfrm>
          <a:off x="12563475" y="38101"/>
          <a:ext cx="535459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314324</xdr:colOff>
      <xdr:row>83</xdr:row>
      <xdr:rowOff>142875</xdr:rowOff>
    </xdr:from>
    <xdr:to>
      <xdr:col>18</xdr:col>
      <xdr:colOff>457199</xdr:colOff>
      <xdr:row>101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U2244"/>
  <sheetViews>
    <sheetView tabSelected="1" topLeftCell="E48" zoomScale="85" zoomScaleNormal="85" workbookViewId="0">
      <selection activeCell="F121" sqref="F121"/>
    </sheetView>
  </sheetViews>
  <sheetFormatPr defaultRowHeight="15" x14ac:dyDescent="0.25"/>
  <cols>
    <col min="1" max="1" width="17.140625" style="80" customWidth="1"/>
    <col min="2" max="2" width="14.28515625" customWidth="1"/>
    <col min="3" max="3" width="17" customWidth="1"/>
    <col min="4" max="4" width="28.140625" customWidth="1"/>
    <col min="5" max="5" width="14.85546875" customWidth="1"/>
    <col min="6" max="6" width="24.85546875" customWidth="1"/>
    <col min="7" max="7" width="18.42578125" customWidth="1"/>
    <col min="8" max="8" width="16" customWidth="1"/>
    <col min="9" max="9" width="19.140625" customWidth="1"/>
    <col min="10" max="10" width="17.42578125" customWidth="1"/>
    <col min="11" max="11" width="16.140625" customWidth="1"/>
    <col min="12" max="12" width="14.85546875" customWidth="1"/>
    <col min="13" max="13" width="25.7109375" customWidth="1"/>
    <col min="14" max="15" width="27" customWidth="1"/>
    <col min="16" max="16" width="11.85546875" customWidth="1"/>
    <col min="17" max="17" width="21.7109375" customWidth="1"/>
    <col min="18" max="18" width="25.140625" customWidth="1"/>
    <col min="19" max="19" width="22.42578125" customWidth="1"/>
    <col min="20" max="20" width="14.5703125" customWidth="1"/>
    <col min="22" max="22" width="6.5703125" customWidth="1"/>
    <col min="23" max="23" width="12.85546875" customWidth="1"/>
    <col min="24" max="24" width="11.5703125" customWidth="1"/>
    <col min="25" max="25" width="10.28515625" style="30" customWidth="1"/>
    <col min="26" max="26" width="12.42578125" customWidth="1"/>
    <col min="29" max="29" width="15.28515625" customWidth="1"/>
    <col min="30" max="30" width="12.85546875" customWidth="1"/>
    <col min="32" max="32" width="14.42578125" customWidth="1"/>
    <col min="36" max="36" width="21.7109375" customWidth="1"/>
  </cols>
  <sheetData>
    <row r="2" spans="1:47" x14ac:dyDescent="0.25">
      <c r="F2" s="2"/>
    </row>
    <row r="3" spans="1:47" x14ac:dyDescent="0.25">
      <c r="F3" s="2"/>
      <c r="K3" s="2"/>
      <c r="L3" s="2"/>
    </row>
    <row r="4" spans="1:47" x14ac:dyDescent="0.25">
      <c r="F4" s="2"/>
    </row>
    <row r="5" spans="1:47" x14ac:dyDescent="0.25">
      <c r="F5" s="2"/>
      <c r="G5" s="46"/>
    </row>
    <row r="6" spans="1:47" x14ac:dyDescent="0.25">
      <c r="F6" s="2"/>
    </row>
    <row r="7" spans="1:47" x14ac:dyDescent="0.25">
      <c r="F7" s="2"/>
    </row>
    <row r="8" spans="1:47" x14ac:dyDescent="0.25">
      <c r="E8" s="2"/>
      <c r="F8" s="46"/>
      <c r="G8" s="46"/>
      <c r="H8" s="46"/>
      <c r="I8" s="46"/>
      <c r="J8" s="46"/>
      <c r="K8" s="46"/>
    </row>
    <row r="9" spans="1:47" s="20" customFormat="1" ht="132" customHeight="1" thickBot="1" x14ac:dyDescent="0.3">
      <c r="A9" s="81"/>
      <c r="B9" s="29" t="s">
        <v>49</v>
      </c>
      <c r="C9" s="92" t="s">
        <v>233</v>
      </c>
      <c r="D9" s="92"/>
      <c r="E9" s="28"/>
      <c r="F9" s="67"/>
      <c r="G9" s="67"/>
      <c r="H9" s="28"/>
      <c r="I9" s="28"/>
      <c r="J9" s="69" t="s">
        <v>177</v>
      </c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31"/>
      <c r="Z9" s="28"/>
      <c r="AA9" s="28"/>
      <c r="AB9" s="28"/>
      <c r="AC9" s="28"/>
      <c r="AD9" s="28"/>
      <c r="AE9" s="28"/>
      <c r="AF9" s="28"/>
      <c r="AG9" s="28"/>
      <c r="AH9" s="28"/>
    </row>
    <row r="10" spans="1:47" s="3" customFormat="1" ht="59.25" customHeight="1" thickBot="1" x14ac:dyDescent="0.3">
      <c r="A10" s="82"/>
      <c r="B10" s="23" t="s">
        <v>40</v>
      </c>
      <c r="C10" s="23" t="s">
        <v>7</v>
      </c>
      <c r="D10" s="23" t="s">
        <v>41</v>
      </c>
      <c r="E10" s="23" t="s">
        <v>11</v>
      </c>
      <c r="F10" s="23" t="s">
        <v>12</v>
      </c>
      <c r="G10" s="23" t="s">
        <v>10</v>
      </c>
      <c r="H10" s="23" t="s">
        <v>8</v>
      </c>
      <c r="I10" s="23" t="s">
        <v>9</v>
      </c>
      <c r="J10" s="23" t="s">
        <v>18</v>
      </c>
      <c r="K10" s="23" t="s">
        <v>25</v>
      </c>
      <c r="L10" s="23" t="s">
        <v>39</v>
      </c>
      <c r="M10" s="23" t="s">
        <v>27</v>
      </c>
      <c r="N10" s="61" t="s">
        <v>165</v>
      </c>
      <c r="O10" s="28"/>
      <c r="Q10" s="24" t="s">
        <v>33</v>
      </c>
      <c r="R10" s="24" t="s">
        <v>7</v>
      </c>
      <c r="S10" s="24" t="s">
        <v>41</v>
      </c>
      <c r="T10" s="24"/>
      <c r="U10" s="24" t="s">
        <v>34</v>
      </c>
      <c r="V10" s="24" t="s">
        <v>43</v>
      </c>
      <c r="W10" s="24" t="s">
        <v>42</v>
      </c>
      <c r="X10" s="24" t="s">
        <v>35</v>
      </c>
      <c r="Y10" s="32"/>
    </row>
    <row r="11" spans="1:47" ht="26.25" x14ac:dyDescent="0.35">
      <c r="B11" s="14"/>
      <c r="C11" s="13"/>
      <c r="D11" s="51" t="str">
        <f ca="1">IF(ISBLANK(C11),"",DATEDIF(C11, TODAY(), "D")/(365.25/12))</f>
        <v/>
      </c>
      <c r="E11" s="43"/>
      <c r="F11" s="55" t="str">
        <f t="shared" ref="F11:F15" ca="1" si="0">IFERROR(IF(NOT(OR(AND(ISBLANK(Q11),(I11+24&lt;TODAY())),AND(I11&lt;G11,H11&lt;I11))),IFERROR(MAX(E11,G11+21),"-----"),"-----"),"")</f>
        <v>-----</v>
      </c>
      <c r="G11" s="53" t="str">
        <f>IF(ISBLANK($B11),"",IFERROR(LOOKUP(2,1/(F$26:$F$5003=$B11),$B$26:$B$5003),""))</f>
        <v/>
      </c>
      <c r="H11" s="13"/>
      <c r="I11" s="13"/>
      <c r="J11" s="21"/>
      <c r="K11" s="21"/>
      <c r="L11" s="21"/>
      <c r="M11" s="70"/>
      <c r="N11" s="50" t="str">
        <f ca="1">IF(ISBLANK(B11),"",IFERROR(IF(TODAY()&gt;=(F11-2),1,0), 1))</f>
        <v/>
      </c>
      <c r="O11" s="68"/>
      <c r="Q11" s="21"/>
      <c r="R11" s="13"/>
      <c r="S11" s="58" t="str">
        <f ca="1">IF(ISBLANK(R11),"",DATEDIF(R11, TODAY(), "D")/(365.25/12))</f>
        <v/>
      </c>
      <c r="T11" s="25"/>
      <c r="U11" s="21"/>
      <c r="V11" s="21"/>
      <c r="W11" s="21"/>
      <c r="X11" s="17"/>
      <c r="AU11" s="4"/>
    </row>
    <row r="12" spans="1:47" ht="26.25" x14ac:dyDescent="0.35">
      <c r="B12" s="14"/>
      <c r="C12" s="13"/>
      <c r="D12" s="51" t="str">
        <f t="shared" ref="D12:D20" ca="1" si="1">IF(ISBLANK(C12),"",DATEDIF(C12, TODAY(), "D")/(365.25/12))</f>
        <v/>
      </c>
      <c r="E12" s="13"/>
      <c r="F12" s="56" t="str">
        <f ca="1">IFERROR(IF(NOT(OR(AND(ISBLANK(Q12),(I12+24&lt;TODAY())),AND(I12&lt;G12,H12&lt;I12))),IFERROR(MAX(E12,G12+21),"-----"),"-----"),"")</f>
        <v>-----</v>
      </c>
      <c r="G12" s="53" t="str">
        <f>IF(ISBLANK($B12),"",IFERROR(LOOKUP(2,1/(F$26:$F$5003=$B12),$B$26:$B$5003),""))</f>
        <v/>
      </c>
      <c r="H12" s="13"/>
      <c r="I12" s="13"/>
      <c r="J12" s="21"/>
      <c r="K12" s="21"/>
      <c r="L12" s="73"/>
      <c r="M12" s="70"/>
      <c r="N12" s="50" t="str">
        <f ca="1">IF(ISBLANK(B12),"",IFERROR(IF(TODAY()&gt;=(F12-2),1,0), 1))</f>
        <v/>
      </c>
      <c r="O12" s="28"/>
      <c r="Q12" s="21"/>
      <c r="R12" s="13"/>
      <c r="S12" s="59" t="str">
        <f t="shared" ref="S12:S18" ca="1" si="2">IF(ISBLANK(R12),"",DATEDIF(R12, TODAY(), "D")/(365.25/12))</f>
        <v/>
      </c>
      <c r="T12" s="26"/>
      <c r="U12" s="21"/>
      <c r="V12" s="21"/>
      <c r="W12" s="21"/>
      <c r="X12" s="17"/>
      <c r="AU12" s="4"/>
    </row>
    <row r="13" spans="1:47" ht="26.25" x14ac:dyDescent="0.35">
      <c r="B13" s="14"/>
      <c r="C13" s="13"/>
      <c r="D13" s="51" t="str">
        <f t="shared" ca="1" si="1"/>
        <v/>
      </c>
      <c r="E13" s="13"/>
      <c r="F13" s="56" t="str">
        <f ca="1">IFERROR(IF(NOT(OR(AND(ISBLANK(Q13),(I13+24&lt;TODAY())),AND(I13&lt;G13,H13&lt;I13))),IFERROR(MAX(E13,G13+21),"-----"),"-----"),"")</f>
        <v>-----</v>
      </c>
      <c r="G13" s="53" t="str">
        <f>IF(ISBLANK($B13),"",IFERROR(LOOKUP(2,1/(F$26:$F$5003=$B13),$B$26:$B$5003),""))</f>
        <v/>
      </c>
      <c r="H13" s="13"/>
      <c r="I13" s="13"/>
      <c r="J13" s="21"/>
      <c r="K13" s="21"/>
      <c r="L13" s="73"/>
      <c r="M13" s="71"/>
      <c r="N13" s="50" t="str">
        <f t="shared" ref="N13:N20" ca="1" si="3">IF(ISBLANK(B13),"",IFERROR(IF(TODAY()&gt;=(F13-2),1,0), 1))</f>
        <v/>
      </c>
      <c r="O13" s="28"/>
      <c r="Q13" s="21"/>
      <c r="R13" s="13"/>
      <c r="S13" s="59" t="str">
        <f t="shared" ca="1" si="2"/>
        <v/>
      </c>
      <c r="T13" s="26"/>
      <c r="U13" s="21"/>
      <c r="V13" s="21"/>
      <c r="W13" s="21"/>
      <c r="X13" s="17"/>
      <c r="AU13" s="4"/>
    </row>
    <row r="14" spans="1:47" ht="26.25" x14ac:dyDescent="0.35">
      <c r="B14" s="14"/>
      <c r="C14" s="13"/>
      <c r="D14" s="51" t="str">
        <f t="shared" ca="1" si="1"/>
        <v/>
      </c>
      <c r="E14" s="13"/>
      <c r="F14" s="56" t="str">
        <f ca="1">IFERROR(IF(NOT(OR(AND(ISBLANK(Q14),(I14+24&lt;TODAY())),AND(I14&lt;G14,H14&lt;I14))),IFERROR(MAX(E14,G14+21),"-----"),"-----"),"")</f>
        <v>-----</v>
      </c>
      <c r="G14" s="53" t="str">
        <f>IF(ISBLANK($B14),"",IFERROR(LOOKUP(2,1/(F$26:$F$5003=$B14),$B$26:$B$5003),""))</f>
        <v/>
      </c>
      <c r="H14" s="13"/>
      <c r="I14" s="13"/>
      <c r="J14" s="21"/>
      <c r="K14" s="21"/>
      <c r="L14" s="73"/>
      <c r="M14" s="71"/>
      <c r="N14" s="50" t="str">
        <f t="shared" ca="1" si="3"/>
        <v/>
      </c>
      <c r="O14" s="28"/>
      <c r="Q14" s="21"/>
      <c r="R14" s="13"/>
      <c r="S14" s="59" t="str">
        <f t="shared" ca="1" si="2"/>
        <v/>
      </c>
      <c r="T14" s="26"/>
      <c r="U14" s="21"/>
      <c r="V14" s="21"/>
      <c r="W14" s="21"/>
      <c r="X14" s="17"/>
      <c r="AU14" s="4"/>
    </row>
    <row r="15" spans="1:47" ht="42" x14ac:dyDescent="0.35">
      <c r="B15" s="14" t="s">
        <v>193</v>
      </c>
      <c r="C15" s="13">
        <v>42650</v>
      </c>
      <c r="D15" s="51">
        <f t="shared" ca="1" si="1"/>
        <v>5.979466119096509</v>
      </c>
      <c r="E15" s="13"/>
      <c r="F15" s="56" t="str">
        <f t="shared" ca="1" si="0"/>
        <v>-----</v>
      </c>
      <c r="G15" s="53" t="str">
        <f>IF(ISBLANK($B15),"",IFERROR(LOOKUP(2,1/(F$26:$F$5003=$B15),$B$26:$B$5003),""))</f>
        <v/>
      </c>
      <c r="H15" s="13">
        <v>42783</v>
      </c>
      <c r="I15" s="13"/>
      <c r="J15" s="21">
        <v>347</v>
      </c>
      <c r="K15" s="21" t="s">
        <v>5</v>
      </c>
      <c r="L15" s="73" t="s">
        <v>194</v>
      </c>
      <c r="M15" s="70" t="s">
        <v>195</v>
      </c>
      <c r="N15" s="50">
        <f t="shared" ca="1" si="3"/>
        <v>1</v>
      </c>
      <c r="O15" s="28"/>
      <c r="Q15" s="21" t="s">
        <v>38</v>
      </c>
      <c r="R15" s="13">
        <v>42533</v>
      </c>
      <c r="S15" s="59">
        <f t="shared" ca="1" si="2"/>
        <v>9.8234086242299803</v>
      </c>
      <c r="T15" s="26"/>
      <c r="U15" s="21" t="s">
        <v>30</v>
      </c>
      <c r="V15" s="21">
        <f t="shared" ref="V15:V18" si="4">COUNTIF($Q$11:$Q$20,Q15)</f>
        <v>2</v>
      </c>
      <c r="W15" s="21">
        <v>3</v>
      </c>
      <c r="X15" s="17"/>
      <c r="AU15" s="4"/>
    </row>
    <row r="16" spans="1:47" ht="26.25" x14ac:dyDescent="0.35">
      <c r="B16" s="14" t="s">
        <v>178</v>
      </c>
      <c r="C16" s="13">
        <v>42686</v>
      </c>
      <c r="D16" s="51">
        <f t="shared" ca="1" si="1"/>
        <v>4.7967145790554415</v>
      </c>
      <c r="E16" s="13">
        <v>42789</v>
      </c>
      <c r="F16" s="56">
        <f ca="1">IFERROR(IF(NOT(OR(AND(ISBLANK(Q16),(I16+24&lt;TODAY())),AND(I16&lt;G16,H16&lt;I16))),IFERROR(MAX(E16,G16+21),"-----"),"-----"),"")</f>
        <v>42827</v>
      </c>
      <c r="G16" s="53">
        <f>IF(ISBLANK($B16),"",IFERROR(LOOKUP(2,1/(F$26:$F$5003=$B16),$B$26:$B$5003),""))</f>
        <v>42806</v>
      </c>
      <c r="H16" s="13">
        <v>42761</v>
      </c>
      <c r="I16" s="13"/>
      <c r="J16" s="21">
        <v>347</v>
      </c>
      <c r="K16" s="21" t="s">
        <v>5</v>
      </c>
      <c r="L16" s="73" t="s">
        <v>186</v>
      </c>
      <c r="M16" s="70"/>
      <c r="N16" s="50">
        <f t="shared" ca="1" si="3"/>
        <v>1</v>
      </c>
      <c r="O16" s="28"/>
      <c r="Q16" s="21" t="s">
        <v>38</v>
      </c>
      <c r="R16" s="13">
        <v>42533</v>
      </c>
      <c r="S16" s="59">
        <f t="shared" ca="1" si="2"/>
        <v>9.8234086242299803</v>
      </c>
      <c r="T16" s="26"/>
      <c r="U16" s="21" t="s">
        <v>30</v>
      </c>
      <c r="V16" s="21">
        <f t="shared" si="4"/>
        <v>2</v>
      </c>
      <c r="W16" s="21">
        <v>3</v>
      </c>
      <c r="X16" s="17"/>
      <c r="AU16" s="4"/>
    </row>
    <row r="17" spans="1:47" ht="26.25" x14ac:dyDescent="0.35">
      <c r="B17" s="14" t="s">
        <v>146</v>
      </c>
      <c r="C17" s="13">
        <v>42665</v>
      </c>
      <c r="D17" s="51">
        <f ca="1">IF(ISBLANK(C17),"",DATEDIF(C17, TODAY(), "D")/(365.25/12))</f>
        <v>5.4866529774127306</v>
      </c>
      <c r="E17" s="13">
        <v>42774</v>
      </c>
      <c r="F17" s="56">
        <f ca="1">IFERROR(IF(NOT(OR(AND(ISBLANK(Q17),(I17+24&lt;TODAY())),AND(I17&lt;G17,H17&lt;I17))),IFERROR(MAX(E17,G17+21),"-----"),"-----"),"")</f>
        <v>42845</v>
      </c>
      <c r="G17" s="53">
        <f>IF(ISBLANK($B17),"",IFERROR(LOOKUP(2,1/(F$26:$F$5003=$B17),$B$26:$B$5003),""))</f>
        <v>42824</v>
      </c>
      <c r="H17" s="13">
        <v>42752</v>
      </c>
      <c r="I17" s="13"/>
      <c r="J17" s="21">
        <v>327</v>
      </c>
      <c r="K17" s="21" t="s">
        <v>5</v>
      </c>
      <c r="L17" s="73" t="s">
        <v>184</v>
      </c>
      <c r="M17" s="70"/>
      <c r="N17" s="50">
        <f t="shared" ca="1" si="3"/>
        <v>0</v>
      </c>
      <c r="O17" s="28"/>
      <c r="Q17" s="21" t="s">
        <v>145</v>
      </c>
      <c r="R17" s="13">
        <v>42650</v>
      </c>
      <c r="S17" s="59">
        <f t="shared" ca="1" si="2"/>
        <v>5.979466119096509</v>
      </c>
      <c r="T17" s="26"/>
      <c r="U17" s="21" t="s">
        <v>30</v>
      </c>
      <c r="V17" s="21">
        <f t="shared" si="4"/>
        <v>2</v>
      </c>
      <c r="W17" s="21">
        <v>5</v>
      </c>
      <c r="X17" s="17"/>
      <c r="AU17" s="4"/>
    </row>
    <row r="18" spans="1:47" ht="25.5" customHeight="1" x14ac:dyDescent="0.35">
      <c r="B18" s="14" t="s">
        <v>147</v>
      </c>
      <c r="C18" s="13">
        <v>42650</v>
      </c>
      <c r="D18" s="51">
        <f ca="1">IF(ISBLANK(C18),"",DATEDIF(C18, TODAY(), "D")/(365.25/12))</f>
        <v>5.979466119096509</v>
      </c>
      <c r="E18" s="13">
        <v>42826</v>
      </c>
      <c r="F18" s="56">
        <f t="shared" ref="F18" ca="1" si="5">IFERROR(IF(NOT(OR(AND(ISBLANK(Q18),(I18+24&lt;TODAY())),AND(I18&lt;G18,H18&lt;I18))),IFERROR(MAX(E18,G18+21),"-----"),"-----"),"")</f>
        <v>42826</v>
      </c>
      <c r="G18" s="53">
        <f>IF(ISBLANK($B18),"",IFERROR(LOOKUP(2,1/(F$26:$F$5003=$B18),$B$26:$B$5003),""))</f>
        <v>42797</v>
      </c>
      <c r="H18" s="13">
        <v>42752</v>
      </c>
      <c r="I18" s="13"/>
      <c r="J18" s="21">
        <v>327</v>
      </c>
      <c r="K18" s="21" t="s">
        <v>5</v>
      </c>
      <c r="L18" s="73" t="s">
        <v>185</v>
      </c>
      <c r="M18" s="70"/>
      <c r="N18" s="50">
        <f t="shared" ca="1" si="3"/>
        <v>1</v>
      </c>
      <c r="O18" s="28"/>
      <c r="Q18" s="21" t="s">
        <v>145</v>
      </c>
      <c r="R18" s="13">
        <v>42650</v>
      </c>
      <c r="S18" s="59">
        <f t="shared" ca="1" si="2"/>
        <v>5.979466119096509</v>
      </c>
      <c r="T18" s="26"/>
      <c r="U18" s="21" t="s">
        <v>30</v>
      </c>
      <c r="V18" s="21">
        <f t="shared" si="4"/>
        <v>2</v>
      </c>
      <c r="W18" s="21">
        <v>5</v>
      </c>
      <c r="X18" s="17"/>
      <c r="AU18" s="4"/>
    </row>
    <row r="19" spans="1:47" ht="26.25" x14ac:dyDescent="0.35">
      <c r="B19" s="14" t="s">
        <v>179</v>
      </c>
      <c r="C19" s="13">
        <v>42686</v>
      </c>
      <c r="D19" s="51">
        <f ca="1">IF(ISBLANK(C19),"",DATEDIF(C19, TODAY(), "D")/(365.25/12))</f>
        <v>4.7967145790554415</v>
      </c>
      <c r="E19" s="13"/>
      <c r="F19" s="56">
        <f ca="1">IFERROR(IF(NOT(OR(AND(ISBLANK(Q19),(I19+24&lt;TODAY())),AND(I19&lt;G19,H19&lt;I19))),IFERROR(MAX(E19,G19+21),"-----"),"-----"),"")</f>
        <v>42833</v>
      </c>
      <c r="G19" s="53">
        <f>IF(ISBLANK($B19),"",IFERROR(LOOKUP(2,1/(F$26:$F$5003=$B19),$B$26:$B$5003),""))</f>
        <v>42812</v>
      </c>
      <c r="H19" s="13">
        <v>42768</v>
      </c>
      <c r="I19" s="13"/>
      <c r="J19" s="21">
        <v>357</v>
      </c>
      <c r="K19" s="21" t="s">
        <v>5</v>
      </c>
      <c r="L19" s="73" t="s">
        <v>187</v>
      </c>
      <c r="M19" s="70"/>
      <c r="N19" s="50">
        <f t="shared" ca="1" si="3"/>
        <v>1</v>
      </c>
      <c r="O19" s="28"/>
      <c r="Q19" s="21" t="s">
        <v>29</v>
      </c>
      <c r="R19" s="13">
        <v>42533</v>
      </c>
      <c r="S19" s="59">
        <f t="shared" ref="S19" ca="1" si="6">IF(ISBLANK(R19),"",DATEDIF(R19, TODAY(), "D")/(365.25/12))</f>
        <v>9.8234086242299803</v>
      </c>
      <c r="T19" s="26"/>
      <c r="U19" s="21" t="s">
        <v>30</v>
      </c>
      <c r="V19" s="21">
        <f t="shared" ref="V19" si="7">COUNTIF($Q$11:$Q$20,Q19)</f>
        <v>2</v>
      </c>
      <c r="W19" s="21">
        <v>2</v>
      </c>
      <c r="X19" s="17"/>
      <c r="AU19" s="4"/>
    </row>
    <row r="20" spans="1:47" ht="27" thickBot="1" x14ac:dyDescent="0.4">
      <c r="B20" s="15" t="s">
        <v>180</v>
      </c>
      <c r="C20" s="16">
        <v>42686</v>
      </c>
      <c r="D20" s="52">
        <f t="shared" ca="1" si="1"/>
        <v>4.7967145790554415</v>
      </c>
      <c r="E20" s="16"/>
      <c r="F20" s="57" t="str">
        <f t="shared" ref="F20" ca="1" si="8">IFERROR(IF(NOT(OR(AND(ISBLANK(Q20),(I20+24&lt;TODAY())),AND(I20&lt;G20,H20&lt;I20))),IFERROR(MAX(E20,G20+21),"-----"),"-----"),"")</f>
        <v>-----</v>
      </c>
      <c r="G20" s="54" t="str">
        <f>IF(ISBLANK($B20),"",IFERROR(LOOKUP(2,1/(F$26:$F$5003=$B20),$B$26:$B$5003),""))</f>
        <v/>
      </c>
      <c r="H20" s="16">
        <v>42768</v>
      </c>
      <c r="I20" s="16"/>
      <c r="J20" s="22">
        <v>357</v>
      </c>
      <c r="K20" s="22" t="s">
        <v>5</v>
      </c>
      <c r="L20" s="22" t="s">
        <v>188</v>
      </c>
      <c r="M20" s="72"/>
      <c r="N20" s="50">
        <f t="shared" ca="1" si="3"/>
        <v>1</v>
      </c>
      <c r="O20" s="28"/>
      <c r="Q20" s="22" t="s">
        <v>29</v>
      </c>
      <c r="R20" s="16">
        <v>42533</v>
      </c>
      <c r="S20" s="60">
        <f t="shared" ref="S20" ca="1" si="9">IF(ISBLANK(R20),"",DATEDIF(R20, TODAY(), "D")/(365.25/12))</f>
        <v>9.8234086242299803</v>
      </c>
      <c r="T20" s="27"/>
      <c r="U20" s="22" t="s">
        <v>30</v>
      </c>
      <c r="V20" s="22">
        <f t="shared" ref="V20" si="10">COUNTIF($Q$11:$Q$20,Q20)</f>
        <v>2</v>
      </c>
      <c r="W20" s="22">
        <v>2</v>
      </c>
      <c r="X20" s="18"/>
      <c r="AU20" s="4"/>
    </row>
    <row r="21" spans="1:47" ht="26.25" x14ac:dyDescent="0.25">
      <c r="N21" s="28"/>
      <c r="O21" s="28"/>
      <c r="AU21" s="4"/>
    </row>
    <row r="22" spans="1:47" ht="26.25" x14ac:dyDescent="0.25">
      <c r="B22" s="2"/>
      <c r="D22" s="46"/>
      <c r="E22" s="1"/>
      <c r="N22" s="28"/>
      <c r="O22" s="28"/>
      <c r="R22" s="5"/>
      <c r="AU22" s="4"/>
    </row>
    <row r="23" spans="1:47" ht="32.25" customHeight="1" x14ac:dyDescent="0.3">
      <c r="P23" s="48"/>
      <c r="Q23" s="48" t="s">
        <v>15</v>
      </c>
      <c r="R23" s="48" t="s">
        <v>16</v>
      </c>
      <c r="S23" s="48" t="s">
        <v>47</v>
      </c>
      <c r="W23" s="2">
        <f ca="1">TODAY()-6</f>
        <v>42826</v>
      </c>
      <c r="AJ23" t="s">
        <v>223</v>
      </c>
      <c r="AK23" t="s">
        <v>84</v>
      </c>
      <c r="AU23" s="4"/>
    </row>
    <row r="24" spans="1:47" ht="88.5" customHeight="1" x14ac:dyDescent="0.3">
      <c r="B24" s="91" t="s">
        <v>107</v>
      </c>
      <c r="C24" s="91"/>
      <c r="D24" s="91"/>
      <c r="E24" s="91"/>
      <c r="F24" s="91"/>
      <c r="K24" s="90" t="s">
        <v>61</v>
      </c>
      <c r="L24" s="90"/>
      <c r="P24" s="48" t="s">
        <v>20</v>
      </c>
      <c r="Q24" s="49">
        <v>0</v>
      </c>
      <c r="R24" s="48"/>
      <c r="S24" s="48"/>
      <c r="AF24" s="90" t="s">
        <v>61</v>
      </c>
      <c r="AG24" s="90"/>
      <c r="AJ24" s="2">
        <f ca="1">TODAY()-AK24</f>
        <v>42830</v>
      </c>
      <c r="AK24">
        <v>2</v>
      </c>
    </row>
    <row r="25" spans="1:47" s="5" customFormat="1" ht="42.75" customHeight="1" x14ac:dyDescent="0.3">
      <c r="A25" s="83" t="s">
        <v>231</v>
      </c>
      <c r="B25" s="3" t="s">
        <v>224</v>
      </c>
      <c r="C25" s="3" t="s">
        <v>48</v>
      </c>
      <c r="D25" s="3" t="s">
        <v>2</v>
      </c>
      <c r="E25" s="3" t="s">
        <v>109</v>
      </c>
      <c r="F25" s="3" t="s">
        <v>3</v>
      </c>
      <c r="G25" s="3" t="s">
        <v>6</v>
      </c>
      <c r="H25" s="3" t="s">
        <v>13</v>
      </c>
      <c r="I25" s="3" t="s">
        <v>166</v>
      </c>
      <c r="J25" s="5" t="s">
        <v>50</v>
      </c>
      <c r="K25" s="3" t="s">
        <v>45</v>
      </c>
      <c r="L25" s="5" t="s">
        <v>62</v>
      </c>
      <c r="M25" s="5" t="s">
        <v>110</v>
      </c>
      <c r="N25" s="5" t="s">
        <v>35</v>
      </c>
      <c r="O25" s="3" t="s">
        <v>164</v>
      </c>
      <c r="P25" s="62" t="s">
        <v>17</v>
      </c>
      <c r="Q25" s="63">
        <f ca="1">SUM(Q26:Q5001)</f>
        <v>9</v>
      </c>
      <c r="R25" s="63">
        <f ca="1">SUM(R26:R5001)</f>
        <v>13</v>
      </c>
      <c r="S25" s="63">
        <f ca="1">SUM(S26:S5001)</f>
        <v>24</v>
      </c>
      <c r="T25" s="62" t="s">
        <v>17</v>
      </c>
      <c r="U25" s="63">
        <f ca="1" xml:space="preserve"> SUM(Q25:S25)</f>
        <v>46</v>
      </c>
      <c r="W25" s="3" t="s">
        <v>0</v>
      </c>
      <c r="X25" s="3" t="s">
        <v>1</v>
      </c>
      <c r="Y25" s="3" t="s">
        <v>2</v>
      </c>
      <c r="Z25" s="3" t="s">
        <v>4</v>
      </c>
      <c r="AA25" s="3" t="s">
        <v>3</v>
      </c>
      <c r="AB25" s="3" t="s">
        <v>6</v>
      </c>
      <c r="AC25" s="3" t="s">
        <v>13</v>
      </c>
      <c r="AD25" s="3" t="s">
        <v>14</v>
      </c>
      <c r="AE25" s="3" t="s">
        <v>50</v>
      </c>
      <c r="AF25" s="3" t="s">
        <v>45</v>
      </c>
      <c r="AG25" s="5" t="s">
        <v>62</v>
      </c>
    </row>
    <row r="26" spans="1:47" x14ac:dyDescent="0.25">
      <c r="A26" s="84" t="str">
        <f t="shared" ref="A26:A88" si="11">IF(AND(ISBLANK(I26), NOT((ISBLANK(B26)))),B26+60,"")</f>
        <v/>
      </c>
      <c r="B26" s="2">
        <v>42623</v>
      </c>
      <c r="D26" s="46">
        <v>1</v>
      </c>
      <c r="E26" s="1"/>
      <c r="F26" t="s">
        <v>53</v>
      </c>
      <c r="G26" t="s">
        <v>53</v>
      </c>
      <c r="H26">
        <v>332</v>
      </c>
      <c r="I26" t="s">
        <v>113</v>
      </c>
      <c r="J26" t="s">
        <v>52</v>
      </c>
      <c r="K26" t="s">
        <v>54</v>
      </c>
      <c r="L26" t="s">
        <v>63</v>
      </c>
      <c r="M26" s="30">
        <v>636</v>
      </c>
      <c r="N26" s="30">
        <f ca="1">IF(AND($B26+150&lt;TODAY(),ISBLANK($I26)),1,0)</f>
        <v>0</v>
      </c>
      <c r="O26" s="30">
        <f t="array" ref="O26">_xlfn.IFNA(INDEX($H$26:$H$521, MATCH(0, COUNTIF(O$25:O25, $H$26:$H$521), 0)),"")</f>
        <v>332</v>
      </c>
      <c r="P26" s="64"/>
      <c r="Q26" s="65">
        <f ca="1">IF(ISBLANK(B26),"",IF(AND(OR(E26="+",E26="Homo",E26="homo"),B26&lt;TODAY()-$Q$24,ISBLANK(I26)),1,0))</f>
        <v>0</v>
      </c>
      <c r="R26" s="65">
        <f ca="1">IF(ISBLANK(B26),"",IF(AND(OR(E26="-",E26="WT",E26="wt",E26="Wt"),B26&lt;TODAY()-$Q$24,ISBLANK(I26)),1,0))</f>
        <v>0</v>
      </c>
      <c r="S26" s="65">
        <f ca="1">IF(ISBLANK(B26),"",IF(AND(NOT(OR(E26="-",E26="WT",E26="wt",E26="Wt",E26="+",E26="Homo",E26="homo")),B26&lt;TODAY()-$Q$24,ISBLANK(I26)),1,0))</f>
        <v>0</v>
      </c>
      <c r="T26" s="64"/>
      <c r="U26" s="64"/>
      <c r="AH26" s="30"/>
    </row>
    <row r="27" spans="1:47" x14ac:dyDescent="0.25">
      <c r="A27" s="84" t="str">
        <f t="shared" si="11"/>
        <v/>
      </c>
      <c r="B27" s="2">
        <v>42623</v>
      </c>
      <c r="D27" s="46">
        <v>2</v>
      </c>
      <c r="E27" s="1"/>
      <c r="F27" t="s">
        <v>53</v>
      </c>
      <c r="G27" t="s">
        <v>53</v>
      </c>
      <c r="H27">
        <v>332</v>
      </c>
      <c r="I27" t="s">
        <v>113</v>
      </c>
      <c r="J27" t="s">
        <v>52</v>
      </c>
      <c r="K27" t="s">
        <v>55</v>
      </c>
      <c r="L27" t="s">
        <v>63</v>
      </c>
      <c r="M27" s="30">
        <v>623</v>
      </c>
      <c r="N27" s="30"/>
      <c r="O27" s="30">
        <f t="array" ref="O27">_xlfn.IFNA(INDEX($H$26:$H$521, MATCH(0, COUNTIF(O$25:O26, $H$26:$H$521), 0)),"")</f>
        <v>342</v>
      </c>
      <c r="P27" s="64"/>
      <c r="Q27" s="65">
        <f t="shared" ref="Q27:Q83" ca="1" si="12">IF(ISBLANK(B27),"",IF(AND(OR(E27="+",E27="Homo",E27="homo"),B27&lt;TODAY()-$Q$24,ISBLANK(I27)),1,0))</f>
        <v>0</v>
      </c>
      <c r="R27" s="65">
        <f t="shared" ref="R27:R84" ca="1" si="13">IF(ISBLANK(B27),"",IF(AND(OR(E27="-",E27="WT",E27="wt",E27="Wt"),B27&lt;TODAY()-$Q$24,ISBLANK(I27)),1,0))</f>
        <v>0</v>
      </c>
      <c r="S27" s="65">
        <f t="shared" ref="S27:S84" ca="1" si="14">IF(ISBLANK(B27),"",IF(AND(NOT(OR(E27="-",E27="WT",E27="wt",E27="Wt",E27="+",E27="Homo",E27="homo")),B27&lt;TODAY()-$Q$24,ISBLANK(I27)),1,0))</f>
        <v>0</v>
      </c>
      <c r="T27" s="64"/>
      <c r="U27" s="64"/>
    </row>
    <row r="28" spans="1:47" x14ac:dyDescent="0.25">
      <c r="A28" s="84" t="str">
        <f t="shared" si="11"/>
        <v/>
      </c>
      <c r="B28" s="2">
        <v>42623</v>
      </c>
      <c r="D28" s="46">
        <v>3</v>
      </c>
      <c r="E28" s="1"/>
      <c r="F28" t="s">
        <v>53</v>
      </c>
      <c r="G28" t="s">
        <v>53</v>
      </c>
      <c r="H28">
        <v>332</v>
      </c>
      <c r="I28" t="s">
        <v>113</v>
      </c>
      <c r="J28" t="s">
        <v>52</v>
      </c>
      <c r="K28" t="s">
        <v>56</v>
      </c>
      <c r="L28" t="s">
        <v>63</v>
      </c>
      <c r="M28" s="30">
        <v>635</v>
      </c>
      <c r="N28" s="30"/>
      <c r="O28" s="30">
        <f t="array" ref="O28">_xlfn.IFNA(INDEX($H$26:$H$521, MATCH(0, COUNTIF(O$25:O27, $H$26:$H$521), 0)),"")</f>
        <v>355</v>
      </c>
      <c r="P28" s="64"/>
      <c r="Q28" s="65">
        <f t="shared" ca="1" si="12"/>
        <v>0</v>
      </c>
      <c r="R28" s="65">
        <f t="shared" ca="1" si="13"/>
        <v>0</v>
      </c>
      <c r="S28" s="65">
        <f t="shared" ca="1" si="14"/>
        <v>0</v>
      </c>
      <c r="T28" s="64"/>
      <c r="U28" s="64"/>
    </row>
    <row r="29" spans="1:47" x14ac:dyDescent="0.25">
      <c r="A29" s="84" t="str">
        <f t="shared" si="11"/>
        <v/>
      </c>
      <c r="B29" s="2">
        <v>42623</v>
      </c>
      <c r="D29" s="46">
        <v>1</v>
      </c>
      <c r="E29" s="1" t="s">
        <v>115</v>
      </c>
      <c r="F29" t="s">
        <v>53</v>
      </c>
      <c r="G29" t="s">
        <v>53</v>
      </c>
      <c r="H29">
        <v>342</v>
      </c>
      <c r="I29" t="s">
        <v>108</v>
      </c>
      <c r="J29" t="s">
        <v>51</v>
      </c>
      <c r="K29" t="s">
        <v>57</v>
      </c>
      <c r="L29" t="s">
        <v>63</v>
      </c>
      <c r="M29" s="30">
        <v>637</v>
      </c>
      <c r="N29" s="30"/>
      <c r="O29" s="30">
        <f t="array" ref="O29">_xlfn.IFNA(INDEX($H$26:$H$521, MATCH(0, COUNTIF(O$25:O28, $H$26:$H$521), 0)),"")</f>
        <v>317</v>
      </c>
      <c r="P29" s="64"/>
      <c r="Q29" s="65">
        <f t="shared" ca="1" si="12"/>
        <v>0</v>
      </c>
      <c r="R29" s="65">
        <f t="shared" ca="1" si="13"/>
        <v>0</v>
      </c>
      <c r="S29" s="65">
        <f t="shared" ca="1" si="14"/>
        <v>0</v>
      </c>
      <c r="T29" s="64"/>
      <c r="U29" s="64"/>
    </row>
    <row r="30" spans="1:47" x14ac:dyDescent="0.25">
      <c r="A30" s="84" t="str">
        <f t="shared" si="11"/>
        <v/>
      </c>
      <c r="B30" s="2">
        <v>42623</v>
      </c>
      <c r="D30" s="46">
        <v>2</v>
      </c>
      <c r="E30" s="1" t="s">
        <v>116</v>
      </c>
      <c r="F30" t="s">
        <v>53</v>
      </c>
      <c r="G30" t="s">
        <v>53</v>
      </c>
      <c r="H30">
        <v>342</v>
      </c>
      <c r="I30" t="s">
        <v>108</v>
      </c>
      <c r="J30" t="s">
        <v>51</v>
      </c>
      <c r="K30" t="s">
        <v>58</v>
      </c>
      <c r="L30" t="s">
        <v>64</v>
      </c>
      <c r="M30" s="30">
        <v>638</v>
      </c>
      <c r="N30" s="30"/>
      <c r="O30" s="30">
        <f t="array" ref="O30">_xlfn.IFNA(INDEX($H$26:$H$521, MATCH(0, COUNTIF(O$25:O29, $H$26:$H$521), 0)),"")</f>
        <v>369</v>
      </c>
      <c r="P30" s="64"/>
      <c r="Q30" s="65">
        <f t="shared" ca="1" si="12"/>
        <v>0</v>
      </c>
      <c r="R30" s="65">
        <f t="shared" ca="1" si="13"/>
        <v>0</v>
      </c>
      <c r="S30" s="65">
        <f t="shared" ca="1" si="14"/>
        <v>0</v>
      </c>
      <c r="T30" s="64"/>
      <c r="U30" s="64"/>
    </row>
    <row r="31" spans="1:47" x14ac:dyDescent="0.25">
      <c r="A31" s="84" t="str">
        <f t="shared" si="11"/>
        <v/>
      </c>
      <c r="B31" s="2">
        <v>42598</v>
      </c>
      <c r="D31" s="46">
        <v>1</v>
      </c>
      <c r="E31" s="1" t="s">
        <v>116</v>
      </c>
      <c r="F31" t="s">
        <v>53</v>
      </c>
      <c r="G31" t="s">
        <v>53</v>
      </c>
      <c r="H31">
        <v>355</v>
      </c>
      <c r="I31" t="s">
        <v>108</v>
      </c>
      <c r="J31" t="s">
        <v>51</v>
      </c>
      <c r="K31" t="s">
        <v>59</v>
      </c>
      <c r="L31" t="s">
        <v>65</v>
      </c>
      <c r="M31" s="30"/>
      <c r="N31" s="30"/>
      <c r="O31" s="30">
        <f t="array" ref="O31">_xlfn.IFNA(INDEX($H$26:$H$521, MATCH(0, COUNTIF(O$25:O30, $H$26:$H$521), 0)),"")</f>
        <v>373</v>
      </c>
      <c r="P31" s="64"/>
      <c r="Q31" s="65">
        <f t="shared" ca="1" si="12"/>
        <v>0</v>
      </c>
      <c r="R31" s="65">
        <f t="shared" ca="1" si="13"/>
        <v>0</v>
      </c>
      <c r="S31" s="65">
        <f t="shared" ca="1" si="14"/>
        <v>0</v>
      </c>
      <c r="T31" s="64"/>
      <c r="U31" s="64"/>
    </row>
    <row r="32" spans="1:47" x14ac:dyDescent="0.25">
      <c r="A32" s="84" t="str">
        <f t="shared" si="11"/>
        <v/>
      </c>
      <c r="B32" s="2">
        <v>42598</v>
      </c>
      <c r="D32" s="46">
        <v>2</v>
      </c>
      <c r="E32" s="1" t="s">
        <v>116</v>
      </c>
      <c r="F32" t="s">
        <v>53</v>
      </c>
      <c r="G32" t="s">
        <v>53</v>
      </c>
      <c r="H32">
        <v>355</v>
      </c>
      <c r="I32" t="s">
        <v>108</v>
      </c>
      <c r="J32" t="s">
        <v>51</v>
      </c>
      <c r="K32" t="s">
        <v>60</v>
      </c>
      <c r="L32" t="s">
        <v>65</v>
      </c>
      <c r="M32" s="30"/>
      <c r="N32" s="30"/>
      <c r="O32" s="30">
        <f t="array" ref="O32">_xlfn.IFNA(INDEX($H$26:$H$521, MATCH(0, COUNTIF(O$25:O31, $H$26:$H$521), 0)),"")</f>
        <v>11</v>
      </c>
      <c r="P32" s="64"/>
      <c r="Q32" s="65">
        <f t="shared" ca="1" si="12"/>
        <v>0</v>
      </c>
      <c r="R32" s="65">
        <f t="shared" ca="1" si="13"/>
        <v>0</v>
      </c>
      <c r="S32" s="65">
        <f t="shared" ca="1" si="14"/>
        <v>0</v>
      </c>
      <c r="T32" s="64"/>
      <c r="U32" s="64"/>
      <c r="W32" s="2">
        <v>42797</v>
      </c>
      <c r="X32">
        <v>7</v>
      </c>
      <c r="Y32" s="46"/>
      <c r="Z32" s="1"/>
      <c r="AA32" t="s">
        <v>147</v>
      </c>
      <c r="AB32" t="s">
        <v>145</v>
      </c>
    </row>
    <row r="33" spans="1:28" x14ac:dyDescent="0.25">
      <c r="A33" s="84" t="str">
        <f t="shared" si="11"/>
        <v/>
      </c>
      <c r="B33" s="2">
        <v>42619</v>
      </c>
      <c r="D33" s="46">
        <v>1</v>
      </c>
      <c r="E33" s="1" t="s">
        <v>116</v>
      </c>
      <c r="F33" t="s">
        <v>53</v>
      </c>
      <c r="G33" t="s">
        <v>53</v>
      </c>
      <c r="H33">
        <v>317</v>
      </c>
      <c r="I33" t="s">
        <v>108</v>
      </c>
      <c r="J33" t="s">
        <v>52</v>
      </c>
      <c r="K33" t="s">
        <v>66</v>
      </c>
      <c r="L33" t="s">
        <v>65</v>
      </c>
      <c r="M33" s="30">
        <v>641</v>
      </c>
      <c r="N33" s="30"/>
      <c r="O33" s="30">
        <f t="array" ref="O33">_xlfn.IFNA(INDEX($H$26:$H$521, MATCH(0, COUNTIF(O$25:O32, $H$26:$H$521), 0)),"")</f>
        <v>331</v>
      </c>
      <c r="P33" s="64"/>
      <c r="Q33" s="65">
        <f t="shared" ca="1" si="12"/>
        <v>0</v>
      </c>
      <c r="R33" s="65">
        <f t="shared" ca="1" si="13"/>
        <v>0</v>
      </c>
      <c r="S33" s="65">
        <f t="shared" ca="1" si="14"/>
        <v>0</v>
      </c>
      <c r="T33" s="64"/>
      <c r="U33" s="64"/>
      <c r="W33" s="2">
        <v>42797</v>
      </c>
      <c r="Y33" s="46"/>
      <c r="Z33" s="1"/>
      <c r="AA33" t="s">
        <v>147</v>
      </c>
      <c r="AB33" t="s">
        <v>145</v>
      </c>
    </row>
    <row r="34" spans="1:28" x14ac:dyDescent="0.25">
      <c r="A34" s="84" t="str">
        <f t="shared" si="11"/>
        <v/>
      </c>
      <c r="B34" s="2">
        <v>42619</v>
      </c>
      <c r="D34" s="46">
        <v>2</v>
      </c>
      <c r="E34" s="1" t="s">
        <v>116</v>
      </c>
      <c r="F34" t="s">
        <v>53</v>
      </c>
      <c r="G34" t="s">
        <v>53</v>
      </c>
      <c r="H34">
        <v>317</v>
      </c>
      <c r="I34" t="s">
        <v>108</v>
      </c>
      <c r="J34" t="s">
        <v>52</v>
      </c>
      <c r="K34" t="s">
        <v>67</v>
      </c>
      <c r="L34" t="s">
        <v>65</v>
      </c>
      <c r="M34" s="30">
        <v>640</v>
      </c>
      <c r="N34" s="30"/>
      <c r="O34" s="30">
        <f t="array" ref="O34">_xlfn.IFNA(INDEX($H$26:$H$521, MATCH(0, COUNTIF(O$25:O33, $H$26:$H$521), 0)),"")</f>
        <v>335</v>
      </c>
      <c r="P34" s="64"/>
      <c r="Q34" s="65">
        <f t="shared" ca="1" si="12"/>
        <v>0</v>
      </c>
      <c r="R34" s="65">
        <f t="shared" ca="1" si="13"/>
        <v>0</v>
      </c>
      <c r="S34" s="65">
        <f t="shared" ca="1" si="14"/>
        <v>0</v>
      </c>
      <c r="T34" s="64"/>
      <c r="U34" s="64"/>
      <c r="W34" s="2">
        <v>42797</v>
      </c>
      <c r="Y34" s="46"/>
      <c r="Z34" s="1"/>
      <c r="AA34" t="s">
        <v>147</v>
      </c>
      <c r="AB34" t="s">
        <v>145</v>
      </c>
    </row>
    <row r="35" spans="1:28" x14ac:dyDescent="0.25">
      <c r="A35" s="84" t="str">
        <f t="shared" si="11"/>
        <v/>
      </c>
      <c r="B35" s="2">
        <v>42619</v>
      </c>
      <c r="D35" s="46">
        <v>1</v>
      </c>
      <c r="E35" s="1" t="s">
        <v>116</v>
      </c>
      <c r="F35" t="s">
        <v>53</v>
      </c>
      <c r="G35" t="s">
        <v>53</v>
      </c>
      <c r="H35">
        <v>369</v>
      </c>
      <c r="I35" t="s">
        <v>108</v>
      </c>
      <c r="J35" t="s">
        <v>51</v>
      </c>
      <c r="K35" t="s">
        <v>68</v>
      </c>
      <c r="L35" t="s">
        <v>65</v>
      </c>
      <c r="M35" s="30"/>
      <c r="N35" s="30"/>
      <c r="O35" s="30">
        <f t="array" ref="O35">_xlfn.IFNA(INDEX($H$26:$H$521, MATCH(0, COUNTIF(O$25:O34, $H$26:$H$521), 0)),"")</f>
        <v>345</v>
      </c>
      <c r="P35" s="64"/>
      <c r="Q35" s="65">
        <f t="shared" ca="1" si="12"/>
        <v>0</v>
      </c>
      <c r="R35" s="65">
        <f t="shared" ca="1" si="13"/>
        <v>0</v>
      </c>
      <c r="S35" s="65">
        <f t="shared" ca="1" si="14"/>
        <v>0</v>
      </c>
      <c r="T35" s="64"/>
      <c r="U35" s="64"/>
      <c r="W35" s="2">
        <v>42797</v>
      </c>
      <c r="Y35" s="46"/>
      <c r="Z35" s="1"/>
      <c r="AA35" t="s">
        <v>147</v>
      </c>
      <c r="AB35" t="s">
        <v>145</v>
      </c>
    </row>
    <row r="36" spans="1:28" x14ac:dyDescent="0.25">
      <c r="A36" s="84" t="str">
        <f t="shared" si="11"/>
        <v/>
      </c>
      <c r="B36" s="2">
        <v>42619</v>
      </c>
      <c r="D36" s="46">
        <v>2</v>
      </c>
      <c r="E36" s="1" t="s">
        <v>116</v>
      </c>
      <c r="F36" t="s">
        <v>53</v>
      </c>
      <c r="G36" t="s">
        <v>53</v>
      </c>
      <c r="H36">
        <v>369</v>
      </c>
      <c r="I36" t="s">
        <v>108</v>
      </c>
      <c r="J36" t="s">
        <v>51</v>
      </c>
      <c r="K36" t="s">
        <v>69</v>
      </c>
      <c r="L36" t="s">
        <v>65</v>
      </c>
      <c r="M36" s="30"/>
      <c r="N36" s="30"/>
      <c r="O36" s="30">
        <f t="array" ref="O36">_xlfn.IFNA(INDEX($H$26:$H$521, MATCH(0, COUNTIF(O$25:O35, $H$26:$H$521), 0)),"")</f>
        <v>351</v>
      </c>
      <c r="P36" s="64"/>
      <c r="Q36" s="65">
        <f t="shared" ca="1" si="12"/>
        <v>0</v>
      </c>
      <c r="R36" s="65">
        <f t="shared" ca="1" si="13"/>
        <v>0</v>
      </c>
      <c r="S36" s="65">
        <f t="shared" ca="1" si="14"/>
        <v>0</v>
      </c>
      <c r="T36" s="64"/>
      <c r="U36" s="64"/>
      <c r="W36" s="2">
        <v>42797</v>
      </c>
      <c r="Y36" s="46"/>
      <c r="Z36" s="1"/>
      <c r="AA36" t="s">
        <v>147</v>
      </c>
      <c r="AB36" t="s">
        <v>145</v>
      </c>
    </row>
    <row r="37" spans="1:28" x14ac:dyDescent="0.25">
      <c r="A37" s="84" t="str">
        <f t="shared" si="11"/>
        <v/>
      </c>
      <c r="B37" s="2">
        <v>42653</v>
      </c>
      <c r="D37" s="46">
        <v>1</v>
      </c>
      <c r="E37" s="1"/>
      <c r="F37" t="s">
        <v>53</v>
      </c>
      <c r="G37" t="s">
        <v>53</v>
      </c>
      <c r="H37">
        <v>373</v>
      </c>
      <c r="I37" t="s">
        <v>113</v>
      </c>
      <c r="J37" t="s">
        <v>51</v>
      </c>
      <c r="K37" t="s">
        <v>75</v>
      </c>
      <c r="L37" t="s">
        <v>79</v>
      </c>
      <c r="M37" s="30"/>
      <c r="N37" s="30"/>
      <c r="O37" s="30">
        <f t="array" ref="O37">_xlfn.IFNA(INDEX($H$26:$H$521, MATCH(0, COUNTIF(O$25:O36, $H$26:$H$521), 0)),"")</f>
        <v>353</v>
      </c>
      <c r="P37" s="64"/>
      <c r="Q37" s="65">
        <f t="shared" ca="1" si="12"/>
        <v>0</v>
      </c>
      <c r="R37" s="65">
        <f t="shared" ca="1" si="13"/>
        <v>0</v>
      </c>
      <c r="S37" s="65">
        <f t="shared" ca="1" si="14"/>
        <v>0</v>
      </c>
      <c r="T37" s="64"/>
      <c r="U37" s="64"/>
      <c r="W37" s="2">
        <v>42797</v>
      </c>
      <c r="Y37" s="46"/>
      <c r="Z37" s="1"/>
      <c r="AA37" t="s">
        <v>147</v>
      </c>
      <c r="AB37" t="s">
        <v>145</v>
      </c>
    </row>
    <row r="38" spans="1:28" x14ac:dyDescent="0.25">
      <c r="A38" s="84" t="str">
        <f t="shared" si="11"/>
        <v/>
      </c>
      <c r="B38" s="2">
        <v>42654</v>
      </c>
      <c r="D38" s="46" t="s">
        <v>70</v>
      </c>
      <c r="E38" s="1"/>
      <c r="F38" t="s">
        <v>53</v>
      </c>
      <c r="G38" t="s">
        <v>53</v>
      </c>
      <c r="H38">
        <v>373</v>
      </c>
      <c r="I38" t="s">
        <v>113</v>
      </c>
      <c r="J38" t="s">
        <v>51</v>
      </c>
      <c r="K38" t="s">
        <v>76</v>
      </c>
      <c r="L38" t="s">
        <v>79</v>
      </c>
      <c r="M38" s="30"/>
      <c r="N38" s="30"/>
      <c r="O38" s="30">
        <f t="array" ref="O38">_xlfn.IFNA(INDEX($H$26:$H$521, MATCH(0, COUNTIF(O$25:O37, $H$26:$H$521), 0)),"")</f>
        <v>341</v>
      </c>
      <c r="P38" s="64"/>
      <c r="Q38" s="65">
        <f t="shared" ca="1" si="12"/>
        <v>0</v>
      </c>
      <c r="R38" s="65">
        <f t="shared" ca="1" si="13"/>
        <v>0</v>
      </c>
      <c r="S38" s="65">
        <f t="shared" ca="1" si="14"/>
        <v>0</v>
      </c>
      <c r="T38" s="64"/>
      <c r="U38" s="64"/>
      <c r="W38" s="2">
        <v>42797</v>
      </c>
      <c r="Y38" s="46"/>
      <c r="Z38" s="1"/>
      <c r="AA38" t="s">
        <v>147</v>
      </c>
      <c r="AB38" t="s">
        <v>145</v>
      </c>
    </row>
    <row r="39" spans="1:28" x14ac:dyDescent="0.25">
      <c r="A39" s="84" t="str">
        <f t="shared" si="11"/>
        <v/>
      </c>
      <c r="B39" s="2">
        <v>42654</v>
      </c>
      <c r="D39" s="46" t="s">
        <v>71</v>
      </c>
      <c r="E39" s="1"/>
      <c r="F39" t="s">
        <v>53</v>
      </c>
      <c r="G39" t="s">
        <v>53</v>
      </c>
      <c r="H39">
        <v>373</v>
      </c>
      <c r="I39" t="s">
        <v>113</v>
      </c>
      <c r="J39" t="s">
        <v>51</v>
      </c>
      <c r="K39" t="s">
        <v>77</v>
      </c>
      <c r="L39" t="s">
        <v>79</v>
      </c>
      <c r="M39" s="30"/>
      <c r="N39" s="30"/>
      <c r="O39" s="30">
        <f t="array" ref="O39">_xlfn.IFNA(INDEX($H$26:$H$521, MATCH(0, COUNTIF(O$25:O38, $H$26:$H$521), 0)),"")</f>
        <v>377</v>
      </c>
      <c r="P39" s="64"/>
      <c r="Q39" s="65">
        <f t="shared" ca="1" si="12"/>
        <v>0</v>
      </c>
      <c r="R39" s="65">
        <f t="shared" ca="1" si="13"/>
        <v>0</v>
      </c>
      <c r="S39" s="65">
        <f t="shared" ca="1" si="14"/>
        <v>0</v>
      </c>
      <c r="T39" s="64"/>
      <c r="U39" s="64"/>
      <c r="W39" s="2">
        <v>42803</v>
      </c>
      <c r="X39">
        <v>6</v>
      </c>
      <c r="Y39" s="46"/>
      <c r="Z39" s="1"/>
      <c r="AA39" t="s">
        <v>146</v>
      </c>
      <c r="AB39" t="s">
        <v>145</v>
      </c>
    </row>
    <row r="40" spans="1:28" x14ac:dyDescent="0.25">
      <c r="A40" s="84" t="str">
        <f t="shared" si="11"/>
        <v/>
      </c>
      <c r="B40" s="2">
        <v>42654</v>
      </c>
      <c r="D40" s="46">
        <v>1</v>
      </c>
      <c r="E40" s="1"/>
      <c r="F40" t="s">
        <v>53</v>
      </c>
      <c r="G40" t="s">
        <v>53</v>
      </c>
      <c r="H40">
        <v>11</v>
      </c>
      <c r="I40" t="s">
        <v>111</v>
      </c>
      <c r="J40" t="s">
        <v>52</v>
      </c>
      <c r="K40" t="s">
        <v>78</v>
      </c>
      <c r="L40" t="s">
        <v>79</v>
      </c>
      <c r="M40" s="30"/>
      <c r="N40" s="30"/>
      <c r="O40" s="30"/>
      <c r="P40" s="64"/>
      <c r="Q40" s="65">
        <f t="shared" ca="1" si="12"/>
        <v>0</v>
      </c>
      <c r="R40" s="65">
        <f t="shared" ca="1" si="13"/>
        <v>0</v>
      </c>
      <c r="S40" s="65">
        <f t="shared" ca="1" si="14"/>
        <v>0</v>
      </c>
      <c r="T40" s="64"/>
      <c r="U40" s="64"/>
      <c r="W40" s="2">
        <v>42803</v>
      </c>
      <c r="Y40" s="46"/>
      <c r="Z40" s="1"/>
      <c r="AA40" t="s">
        <v>146</v>
      </c>
      <c r="AB40" t="s">
        <v>145</v>
      </c>
    </row>
    <row r="41" spans="1:28" x14ac:dyDescent="0.25">
      <c r="A41" s="84" t="str">
        <f t="shared" si="11"/>
        <v/>
      </c>
      <c r="B41" s="2">
        <v>42580</v>
      </c>
      <c r="D41" s="46">
        <v>3</v>
      </c>
      <c r="E41" s="1"/>
      <c r="F41" t="s">
        <v>53</v>
      </c>
      <c r="G41" t="s">
        <v>53</v>
      </c>
      <c r="H41">
        <v>11</v>
      </c>
      <c r="I41" t="s">
        <v>111</v>
      </c>
      <c r="J41" t="s">
        <v>52</v>
      </c>
      <c r="K41" t="s">
        <v>142</v>
      </c>
      <c r="L41" t="s">
        <v>79</v>
      </c>
      <c r="M41" s="30"/>
      <c r="N41" s="30"/>
      <c r="O41" s="30"/>
      <c r="P41" s="64"/>
      <c r="Q41" s="65">
        <f t="shared" ca="1" si="12"/>
        <v>0</v>
      </c>
      <c r="R41" s="65">
        <f t="shared" ca="1" si="13"/>
        <v>0</v>
      </c>
      <c r="S41" s="65">
        <f t="shared" ca="1" si="14"/>
        <v>0</v>
      </c>
      <c r="T41" s="64"/>
      <c r="U41" s="64"/>
      <c r="W41" s="2">
        <v>42803</v>
      </c>
      <c r="Y41" s="46"/>
      <c r="Z41" s="1"/>
      <c r="AA41" t="s">
        <v>146</v>
      </c>
      <c r="AB41" t="s">
        <v>145</v>
      </c>
    </row>
    <row r="42" spans="1:28" x14ac:dyDescent="0.25">
      <c r="A42" s="84" t="str">
        <f t="shared" si="11"/>
        <v/>
      </c>
      <c r="B42" s="2">
        <v>42665</v>
      </c>
      <c r="D42" s="46">
        <v>1</v>
      </c>
      <c r="E42" s="1" t="s">
        <v>116</v>
      </c>
      <c r="F42" t="s">
        <v>44</v>
      </c>
      <c r="G42" t="s">
        <v>53</v>
      </c>
      <c r="H42">
        <v>331</v>
      </c>
      <c r="I42" t="s">
        <v>108</v>
      </c>
      <c r="J42" t="s">
        <v>51</v>
      </c>
      <c r="K42" t="s">
        <v>80</v>
      </c>
      <c r="L42" t="s">
        <v>65</v>
      </c>
      <c r="M42" s="30">
        <v>657</v>
      </c>
      <c r="N42" s="30"/>
      <c r="O42" s="30"/>
      <c r="P42" s="64"/>
      <c r="Q42" s="65">
        <f t="shared" ca="1" si="12"/>
        <v>0</v>
      </c>
      <c r="R42" s="65">
        <f t="shared" ca="1" si="13"/>
        <v>0</v>
      </c>
      <c r="S42" s="65">
        <f t="shared" ca="1" si="14"/>
        <v>0</v>
      </c>
      <c r="T42" s="64"/>
      <c r="U42" s="64"/>
      <c r="W42" s="2">
        <v>42803</v>
      </c>
      <c r="Y42" s="46"/>
      <c r="Z42" s="1"/>
      <c r="AA42" t="s">
        <v>146</v>
      </c>
      <c r="AB42" t="s">
        <v>145</v>
      </c>
    </row>
    <row r="43" spans="1:28" x14ac:dyDescent="0.25">
      <c r="A43" s="84" t="str">
        <f t="shared" si="11"/>
        <v/>
      </c>
      <c r="B43" s="2">
        <v>42665</v>
      </c>
      <c r="D43" s="46" t="s">
        <v>72</v>
      </c>
      <c r="E43" s="1" t="s">
        <v>116</v>
      </c>
      <c r="F43" t="s">
        <v>44</v>
      </c>
      <c r="G43" t="s">
        <v>53</v>
      </c>
      <c r="H43">
        <v>331</v>
      </c>
      <c r="I43" t="s">
        <v>143</v>
      </c>
      <c r="J43" t="s">
        <v>51</v>
      </c>
      <c r="K43" t="s">
        <v>81</v>
      </c>
      <c r="L43" t="s">
        <v>65</v>
      </c>
      <c r="M43" s="30"/>
      <c r="N43" s="30"/>
      <c r="O43" s="30"/>
      <c r="P43" s="64"/>
      <c r="Q43" s="65">
        <f t="shared" ca="1" si="12"/>
        <v>0</v>
      </c>
      <c r="R43" s="65">
        <f t="shared" ca="1" si="13"/>
        <v>0</v>
      </c>
      <c r="S43" s="65">
        <f t="shared" ca="1" si="14"/>
        <v>0</v>
      </c>
      <c r="T43" s="64"/>
      <c r="U43" s="64"/>
      <c r="W43" s="2">
        <v>42803</v>
      </c>
      <c r="Y43" s="46"/>
      <c r="Z43" s="1"/>
      <c r="AA43" t="s">
        <v>146</v>
      </c>
      <c r="AB43" t="s">
        <v>145</v>
      </c>
    </row>
    <row r="44" spans="1:28" x14ac:dyDescent="0.25">
      <c r="A44" s="84" t="str">
        <f t="shared" si="11"/>
        <v/>
      </c>
      <c r="B44" s="2">
        <v>42665</v>
      </c>
      <c r="D44" s="46" t="s">
        <v>73</v>
      </c>
      <c r="E44" s="1" t="s">
        <v>115</v>
      </c>
      <c r="F44" t="s">
        <v>44</v>
      </c>
      <c r="G44" t="s">
        <v>53</v>
      </c>
      <c r="H44">
        <v>331</v>
      </c>
      <c r="I44" s="47" t="s">
        <v>196</v>
      </c>
      <c r="J44" t="s">
        <v>51</v>
      </c>
      <c r="K44" t="s">
        <v>82</v>
      </c>
      <c r="L44" t="s">
        <v>65</v>
      </c>
      <c r="M44" s="30"/>
      <c r="N44" s="30"/>
      <c r="O44" s="30"/>
      <c r="P44" s="64"/>
      <c r="Q44" s="65">
        <f t="shared" ca="1" si="12"/>
        <v>0</v>
      </c>
      <c r="R44" s="65">
        <f t="shared" ca="1" si="13"/>
        <v>0</v>
      </c>
      <c r="S44" s="65">
        <f t="shared" ca="1" si="14"/>
        <v>0</v>
      </c>
      <c r="T44" s="64"/>
      <c r="U44" s="64"/>
      <c r="W44" s="2">
        <v>42803</v>
      </c>
      <c r="Y44" s="46"/>
      <c r="Z44" s="1"/>
      <c r="AA44" t="s">
        <v>146</v>
      </c>
      <c r="AB44" t="s">
        <v>145</v>
      </c>
    </row>
    <row r="45" spans="1:28" x14ac:dyDescent="0.25">
      <c r="A45" s="84" t="str">
        <f t="shared" si="11"/>
        <v/>
      </c>
      <c r="B45" s="2">
        <v>42665</v>
      </c>
      <c r="D45" s="46" t="s">
        <v>74</v>
      </c>
      <c r="E45" s="1" t="s">
        <v>115</v>
      </c>
      <c r="F45" t="s">
        <v>44</v>
      </c>
      <c r="G45" t="s">
        <v>53</v>
      </c>
      <c r="H45">
        <v>332</v>
      </c>
      <c r="I45" t="s">
        <v>144</v>
      </c>
      <c r="J45" t="s">
        <v>52</v>
      </c>
      <c r="K45" t="s">
        <v>83</v>
      </c>
      <c r="L45" t="s">
        <v>84</v>
      </c>
      <c r="M45" s="30">
        <v>659</v>
      </c>
      <c r="N45" s="30"/>
      <c r="O45" s="30"/>
      <c r="P45" s="64"/>
      <c r="Q45" s="65">
        <f t="shared" ca="1" si="12"/>
        <v>0</v>
      </c>
      <c r="R45" s="65">
        <f t="shared" ca="1" si="13"/>
        <v>0</v>
      </c>
      <c r="S45" s="65">
        <f t="shared" ca="1" si="14"/>
        <v>0</v>
      </c>
      <c r="T45" s="64"/>
      <c r="U45" s="64"/>
      <c r="W45" s="2">
        <v>42806</v>
      </c>
      <c r="X45">
        <v>4</v>
      </c>
      <c r="Y45" s="46"/>
      <c r="Z45" s="1"/>
      <c r="AA45" t="s">
        <v>178</v>
      </c>
      <c r="AB45" t="s">
        <v>38</v>
      </c>
    </row>
    <row r="46" spans="1:28" x14ac:dyDescent="0.25">
      <c r="A46" s="84" t="str">
        <f t="shared" si="11"/>
        <v/>
      </c>
      <c r="B46" s="2">
        <v>42650</v>
      </c>
      <c r="D46" s="46">
        <v>1</v>
      </c>
      <c r="E46" s="1" t="s">
        <v>115</v>
      </c>
      <c r="F46" t="s">
        <v>36</v>
      </c>
      <c r="G46" t="s">
        <v>53</v>
      </c>
      <c r="H46">
        <v>335</v>
      </c>
      <c r="I46" t="s">
        <v>162</v>
      </c>
      <c r="J46" t="s">
        <v>51</v>
      </c>
      <c r="K46" t="s">
        <v>85</v>
      </c>
      <c r="L46" t="s">
        <v>79</v>
      </c>
      <c r="M46" s="30">
        <v>654</v>
      </c>
      <c r="N46" s="30"/>
      <c r="O46" s="30"/>
      <c r="P46" s="64"/>
      <c r="Q46" s="65">
        <f t="shared" ca="1" si="12"/>
        <v>0</v>
      </c>
      <c r="R46" s="65">
        <f t="shared" ca="1" si="13"/>
        <v>0</v>
      </c>
      <c r="S46" s="65">
        <f t="shared" ca="1" si="14"/>
        <v>0</v>
      </c>
      <c r="T46" s="64"/>
      <c r="U46" s="64"/>
      <c r="W46" s="2">
        <v>42806</v>
      </c>
      <c r="Y46" s="46"/>
      <c r="Z46" s="1"/>
      <c r="AA46" t="s">
        <v>178</v>
      </c>
      <c r="AB46" t="s">
        <v>38</v>
      </c>
    </row>
    <row r="47" spans="1:28" x14ac:dyDescent="0.25">
      <c r="A47" s="84" t="str">
        <f t="shared" si="11"/>
        <v/>
      </c>
      <c r="B47" s="2">
        <v>42650</v>
      </c>
      <c r="D47" s="46">
        <v>2</v>
      </c>
      <c r="E47" s="1" t="s">
        <v>116</v>
      </c>
      <c r="F47" t="s">
        <v>36</v>
      </c>
      <c r="G47" t="s">
        <v>53</v>
      </c>
      <c r="H47">
        <v>335</v>
      </c>
      <c r="I47" t="s">
        <v>108</v>
      </c>
      <c r="J47" t="s">
        <v>51</v>
      </c>
      <c r="K47" t="s">
        <v>86</v>
      </c>
      <c r="L47" t="s">
        <v>79</v>
      </c>
      <c r="M47" s="30">
        <v>655</v>
      </c>
      <c r="N47" s="30"/>
      <c r="O47" s="30"/>
      <c r="P47" s="64"/>
      <c r="Q47" s="65">
        <f t="shared" ca="1" si="12"/>
        <v>0</v>
      </c>
      <c r="R47" s="65">
        <f t="shared" ca="1" si="13"/>
        <v>0</v>
      </c>
      <c r="S47" s="65">
        <f t="shared" ca="1" si="14"/>
        <v>0</v>
      </c>
      <c r="T47" s="64"/>
      <c r="U47" s="64"/>
      <c r="W47" s="2">
        <v>42806</v>
      </c>
      <c r="Y47" s="46"/>
      <c r="Z47" s="1"/>
      <c r="AA47" t="s">
        <v>178</v>
      </c>
      <c r="AB47" t="s">
        <v>38</v>
      </c>
    </row>
    <row r="48" spans="1:28" x14ac:dyDescent="0.25">
      <c r="A48" s="84" t="str">
        <f t="shared" si="11"/>
        <v/>
      </c>
      <c r="B48" s="2">
        <v>42650</v>
      </c>
      <c r="D48" s="46">
        <v>3</v>
      </c>
      <c r="E48" s="1" t="s">
        <v>115</v>
      </c>
      <c r="F48" t="s">
        <v>36</v>
      </c>
      <c r="G48" t="s">
        <v>53</v>
      </c>
      <c r="H48">
        <v>335</v>
      </c>
      <c r="I48" s="47" t="s">
        <v>196</v>
      </c>
      <c r="J48" t="s">
        <v>51</v>
      </c>
      <c r="K48" t="s">
        <v>87</v>
      </c>
      <c r="L48" t="s">
        <v>79</v>
      </c>
      <c r="M48" s="30"/>
      <c r="N48" s="30"/>
      <c r="O48" s="30"/>
      <c r="P48" s="64"/>
      <c r="Q48" s="65">
        <f t="shared" ca="1" si="12"/>
        <v>0</v>
      </c>
      <c r="R48" s="65">
        <f t="shared" ca="1" si="13"/>
        <v>0</v>
      </c>
      <c r="S48" s="65">
        <f t="shared" ca="1" si="14"/>
        <v>0</v>
      </c>
      <c r="T48" s="64"/>
      <c r="U48" s="64"/>
      <c r="W48" s="2">
        <v>42806</v>
      </c>
      <c r="Y48" s="46"/>
      <c r="Z48" s="1"/>
      <c r="AA48" t="s">
        <v>178</v>
      </c>
      <c r="AB48" t="s">
        <v>38</v>
      </c>
    </row>
    <row r="49" spans="1:36" x14ac:dyDescent="0.25">
      <c r="A49" s="84" t="str">
        <f t="shared" si="11"/>
        <v/>
      </c>
      <c r="B49" s="2">
        <v>42650</v>
      </c>
      <c r="D49" s="46">
        <v>4</v>
      </c>
      <c r="E49" s="1" t="s">
        <v>116</v>
      </c>
      <c r="F49" t="s">
        <v>37</v>
      </c>
      <c r="G49" t="s">
        <v>53</v>
      </c>
      <c r="H49">
        <v>335</v>
      </c>
      <c r="I49" t="s">
        <v>108</v>
      </c>
      <c r="J49" t="s">
        <v>51</v>
      </c>
      <c r="K49" t="s">
        <v>88</v>
      </c>
      <c r="L49" t="s">
        <v>79</v>
      </c>
      <c r="M49" s="30">
        <v>656</v>
      </c>
      <c r="N49" s="30"/>
      <c r="O49" s="30"/>
      <c r="P49" s="64"/>
      <c r="Q49" s="65">
        <f t="shared" ca="1" si="12"/>
        <v>0</v>
      </c>
      <c r="R49" s="65">
        <f t="shared" ca="1" si="13"/>
        <v>0</v>
      </c>
      <c r="S49" s="65">
        <f t="shared" ca="1" si="14"/>
        <v>0</v>
      </c>
      <c r="T49" s="64"/>
      <c r="U49" s="64"/>
      <c r="W49" s="2">
        <v>42810</v>
      </c>
      <c r="X49">
        <v>8</v>
      </c>
      <c r="Y49" s="46"/>
      <c r="Z49" s="1"/>
      <c r="AA49" t="s">
        <v>222</v>
      </c>
      <c r="AB49" t="s">
        <v>38</v>
      </c>
    </row>
    <row r="50" spans="1:36" x14ac:dyDescent="0.25">
      <c r="A50" s="84" t="str">
        <f t="shared" si="11"/>
        <v/>
      </c>
      <c r="B50" s="2">
        <v>42650</v>
      </c>
      <c r="D50" s="46">
        <v>5</v>
      </c>
      <c r="E50" s="1" t="s">
        <v>116</v>
      </c>
      <c r="F50" t="s">
        <v>37</v>
      </c>
      <c r="G50" t="s">
        <v>53</v>
      </c>
      <c r="H50">
        <v>335</v>
      </c>
      <c r="I50" t="s">
        <v>144</v>
      </c>
      <c r="J50" t="s">
        <v>51</v>
      </c>
      <c r="K50" t="s">
        <v>89</v>
      </c>
      <c r="L50" t="s">
        <v>79</v>
      </c>
      <c r="M50" s="30">
        <v>658</v>
      </c>
      <c r="N50" s="30"/>
      <c r="O50" s="30"/>
      <c r="P50" s="64"/>
      <c r="Q50" s="65">
        <f t="shared" ca="1" si="12"/>
        <v>0</v>
      </c>
      <c r="R50" s="65">
        <f t="shared" ca="1" si="13"/>
        <v>0</v>
      </c>
      <c r="S50" s="65">
        <f t="shared" ca="1" si="14"/>
        <v>0</v>
      </c>
      <c r="T50" s="64"/>
      <c r="U50" s="64"/>
      <c r="W50" s="2">
        <v>42810</v>
      </c>
      <c r="Y50" s="46"/>
      <c r="Z50" s="1"/>
      <c r="AA50" t="s">
        <v>222</v>
      </c>
      <c r="AB50" t="s">
        <v>38</v>
      </c>
    </row>
    <row r="51" spans="1:36" x14ac:dyDescent="0.25">
      <c r="A51" s="84" t="str">
        <f t="shared" si="11"/>
        <v/>
      </c>
      <c r="B51" s="2">
        <v>42650</v>
      </c>
      <c r="D51" s="46">
        <v>1</v>
      </c>
      <c r="E51" s="1" t="s">
        <v>115</v>
      </c>
      <c r="F51" t="s">
        <v>36</v>
      </c>
      <c r="G51" t="s">
        <v>53</v>
      </c>
      <c r="H51">
        <v>345</v>
      </c>
      <c r="I51" t="s">
        <v>144</v>
      </c>
      <c r="J51" t="s">
        <v>52</v>
      </c>
      <c r="K51" t="s">
        <v>90</v>
      </c>
      <c r="L51" t="s">
        <v>84</v>
      </c>
      <c r="M51" s="30">
        <v>660</v>
      </c>
      <c r="N51" s="30"/>
      <c r="O51" s="30"/>
      <c r="P51" s="64"/>
      <c r="Q51" s="65">
        <f t="shared" ca="1" si="12"/>
        <v>0</v>
      </c>
      <c r="R51" s="65">
        <f t="shared" ca="1" si="13"/>
        <v>0</v>
      </c>
      <c r="S51" s="65">
        <f t="shared" ca="1" si="14"/>
        <v>0</v>
      </c>
      <c r="T51" s="64"/>
      <c r="U51" s="64"/>
      <c r="W51" s="2">
        <v>42810</v>
      </c>
      <c r="Y51" s="46"/>
      <c r="Z51" s="1"/>
      <c r="AA51" t="s">
        <v>222</v>
      </c>
      <c r="AB51" t="s">
        <v>38</v>
      </c>
    </row>
    <row r="52" spans="1:36" x14ac:dyDescent="0.25">
      <c r="A52" s="84" t="str">
        <f t="shared" si="11"/>
        <v/>
      </c>
      <c r="B52" s="2">
        <v>42650</v>
      </c>
      <c r="D52" s="46" t="s">
        <v>95</v>
      </c>
      <c r="E52" s="1" t="s">
        <v>116</v>
      </c>
      <c r="F52" t="s">
        <v>36</v>
      </c>
      <c r="G52" t="s">
        <v>53</v>
      </c>
      <c r="H52">
        <v>345</v>
      </c>
      <c r="I52" t="s">
        <v>108</v>
      </c>
      <c r="J52" t="s">
        <v>52</v>
      </c>
      <c r="K52" t="s">
        <v>91</v>
      </c>
      <c r="L52" t="s">
        <v>84</v>
      </c>
      <c r="M52" s="30">
        <v>669</v>
      </c>
      <c r="N52" s="30"/>
      <c r="O52" s="30"/>
      <c r="P52" s="64"/>
      <c r="Q52" s="65">
        <f t="shared" ca="1" si="12"/>
        <v>0</v>
      </c>
      <c r="R52" s="65">
        <f t="shared" ca="1" si="13"/>
        <v>0</v>
      </c>
      <c r="S52" s="65">
        <f t="shared" ca="1" si="14"/>
        <v>0</v>
      </c>
      <c r="T52" s="64"/>
      <c r="U52" s="64"/>
      <c r="W52" s="2">
        <v>42810</v>
      </c>
      <c r="Y52" s="46"/>
      <c r="Z52" s="1"/>
      <c r="AA52" t="s">
        <v>222</v>
      </c>
      <c r="AB52" t="s">
        <v>38</v>
      </c>
    </row>
    <row r="53" spans="1:36" x14ac:dyDescent="0.25">
      <c r="A53" s="84" t="str">
        <f t="shared" si="11"/>
        <v/>
      </c>
      <c r="B53" s="2">
        <v>42650</v>
      </c>
      <c r="D53" s="46" t="s">
        <v>96</v>
      </c>
      <c r="E53" s="1" t="s">
        <v>115</v>
      </c>
      <c r="F53" t="s">
        <v>36</v>
      </c>
      <c r="G53" t="s">
        <v>53</v>
      </c>
      <c r="H53">
        <v>345</v>
      </c>
      <c r="I53" t="s">
        <v>192</v>
      </c>
      <c r="J53" t="s">
        <v>52</v>
      </c>
      <c r="K53" t="s">
        <v>92</v>
      </c>
      <c r="L53" t="s">
        <v>84</v>
      </c>
      <c r="M53" s="30"/>
      <c r="N53" s="30"/>
      <c r="O53" s="30"/>
      <c r="P53" s="64"/>
      <c r="Q53" s="65">
        <f t="shared" ca="1" si="12"/>
        <v>0</v>
      </c>
      <c r="R53" s="65">
        <f t="shared" ca="1" si="13"/>
        <v>0</v>
      </c>
      <c r="S53" s="65">
        <f t="shared" ca="1" si="14"/>
        <v>0</v>
      </c>
      <c r="T53" s="64"/>
      <c r="U53" s="64"/>
      <c r="W53" s="2">
        <v>42810</v>
      </c>
      <c r="Y53" s="46"/>
      <c r="Z53" s="1"/>
      <c r="AA53" t="s">
        <v>222</v>
      </c>
      <c r="AB53" t="s">
        <v>38</v>
      </c>
    </row>
    <row r="54" spans="1:36" x14ac:dyDescent="0.25">
      <c r="A54" s="84" t="str">
        <f t="shared" si="11"/>
        <v/>
      </c>
      <c r="B54" s="2">
        <v>42650</v>
      </c>
      <c r="D54" s="46" t="s">
        <v>97</v>
      </c>
      <c r="E54" s="1" t="s">
        <v>116</v>
      </c>
      <c r="F54" t="s">
        <v>37</v>
      </c>
      <c r="G54" t="s">
        <v>53</v>
      </c>
      <c r="H54">
        <v>345</v>
      </c>
      <c r="I54" t="s">
        <v>108</v>
      </c>
      <c r="J54" t="s">
        <v>52</v>
      </c>
      <c r="K54" t="s">
        <v>93</v>
      </c>
      <c r="L54" t="s">
        <v>84</v>
      </c>
      <c r="M54" s="30">
        <v>668</v>
      </c>
      <c r="N54" s="30"/>
      <c r="O54" s="30"/>
      <c r="P54" s="64"/>
      <c r="Q54" s="65">
        <f t="shared" ca="1" si="12"/>
        <v>0</v>
      </c>
      <c r="R54" s="65">
        <f t="shared" ca="1" si="13"/>
        <v>0</v>
      </c>
      <c r="S54" s="65">
        <f t="shared" ca="1" si="14"/>
        <v>0</v>
      </c>
      <c r="T54" s="64"/>
      <c r="U54" s="64"/>
      <c r="W54" s="2">
        <v>42810</v>
      </c>
      <c r="Y54" s="46"/>
      <c r="Z54" s="1"/>
      <c r="AA54" t="s">
        <v>222</v>
      </c>
      <c r="AB54" t="s">
        <v>38</v>
      </c>
    </row>
    <row r="55" spans="1:36" x14ac:dyDescent="0.25">
      <c r="A55" s="84" t="str">
        <f t="shared" si="11"/>
        <v/>
      </c>
      <c r="B55" s="2">
        <v>42650</v>
      </c>
      <c r="D55" s="46" t="s">
        <v>163</v>
      </c>
      <c r="E55" s="1" t="s">
        <v>116</v>
      </c>
      <c r="F55" t="s">
        <v>37</v>
      </c>
      <c r="G55" t="s">
        <v>53</v>
      </c>
      <c r="H55">
        <v>345</v>
      </c>
      <c r="I55" t="s">
        <v>108</v>
      </c>
      <c r="J55" t="s">
        <v>52</v>
      </c>
      <c r="K55" t="s">
        <v>94</v>
      </c>
      <c r="L55" t="s">
        <v>84</v>
      </c>
      <c r="M55" s="30">
        <v>667</v>
      </c>
      <c r="N55" s="30"/>
      <c r="O55" s="30"/>
      <c r="P55" s="64"/>
      <c r="Q55" s="65">
        <f t="shared" ca="1" si="12"/>
        <v>0</v>
      </c>
      <c r="R55" s="65">
        <f t="shared" ca="1" si="13"/>
        <v>0</v>
      </c>
      <c r="S55" s="65">
        <f t="shared" ca="1" si="14"/>
        <v>0</v>
      </c>
      <c r="T55" s="64"/>
      <c r="U55" s="64"/>
      <c r="W55" s="2">
        <v>42810</v>
      </c>
      <c r="Y55" s="46"/>
      <c r="Z55" s="1"/>
      <c r="AA55" t="s">
        <v>222</v>
      </c>
      <c r="AB55" t="s">
        <v>38</v>
      </c>
    </row>
    <row r="56" spans="1:36" x14ac:dyDescent="0.25">
      <c r="A56" s="84" t="str">
        <f t="shared" si="11"/>
        <v/>
      </c>
      <c r="B56" s="2">
        <v>42686</v>
      </c>
      <c r="C56">
        <v>6</v>
      </c>
      <c r="D56" s="46">
        <v>1</v>
      </c>
      <c r="E56" s="1" t="s">
        <v>116</v>
      </c>
      <c r="F56" t="s">
        <v>44</v>
      </c>
      <c r="G56" t="s">
        <v>28</v>
      </c>
      <c r="H56">
        <v>351</v>
      </c>
      <c r="I56" t="s">
        <v>230</v>
      </c>
      <c r="J56" t="s">
        <v>51</v>
      </c>
      <c r="K56" t="s">
        <v>117</v>
      </c>
      <c r="L56" t="s">
        <v>134</v>
      </c>
      <c r="M56" s="30"/>
      <c r="N56" s="30" t="s">
        <v>220</v>
      </c>
      <c r="O56" s="30"/>
      <c r="P56" s="64"/>
      <c r="Q56" s="65">
        <f t="shared" ca="1" si="12"/>
        <v>0</v>
      </c>
      <c r="R56" s="65">
        <f t="shared" ca="1" si="13"/>
        <v>0</v>
      </c>
      <c r="S56" s="65">
        <f t="shared" ca="1" si="14"/>
        <v>0</v>
      </c>
      <c r="T56" s="64"/>
      <c r="U56" s="64"/>
      <c r="W56" s="2">
        <v>42810</v>
      </c>
      <c r="Y56" s="46"/>
      <c r="Z56" s="1"/>
      <c r="AA56" t="s">
        <v>222</v>
      </c>
      <c r="AB56" t="s">
        <v>38</v>
      </c>
    </row>
    <row r="57" spans="1:36" x14ac:dyDescent="0.25">
      <c r="A57" s="84" t="str">
        <f t="shared" si="11"/>
        <v/>
      </c>
      <c r="B57" s="2">
        <v>42686</v>
      </c>
      <c r="D57" s="46" t="s">
        <v>135</v>
      </c>
      <c r="E57" s="1" t="s">
        <v>115</v>
      </c>
      <c r="F57" t="s">
        <v>44</v>
      </c>
      <c r="G57" t="s">
        <v>28</v>
      </c>
      <c r="H57">
        <v>351</v>
      </c>
      <c r="I57" t="s">
        <v>221</v>
      </c>
      <c r="J57" t="s">
        <v>51</v>
      </c>
      <c r="K57" t="s">
        <v>118</v>
      </c>
      <c r="L57" t="s">
        <v>134</v>
      </c>
      <c r="M57" s="30"/>
      <c r="N57" s="30" t="s">
        <v>220</v>
      </c>
      <c r="O57" s="30"/>
      <c r="P57" s="64"/>
      <c r="Q57" s="65">
        <f t="shared" ca="1" si="12"/>
        <v>0</v>
      </c>
      <c r="R57" s="65">
        <f t="shared" ca="1" si="13"/>
        <v>0</v>
      </c>
      <c r="S57" s="65">
        <f t="shared" ca="1" si="14"/>
        <v>0</v>
      </c>
      <c r="T57" s="64"/>
      <c r="U57" s="64"/>
      <c r="W57" s="2">
        <v>42812</v>
      </c>
      <c r="X57">
        <v>5</v>
      </c>
      <c r="Y57" s="46"/>
      <c r="Z57" s="1"/>
      <c r="AA57" t="s">
        <v>179</v>
      </c>
      <c r="AB57" t="s">
        <v>29</v>
      </c>
    </row>
    <row r="58" spans="1:36" x14ac:dyDescent="0.25">
      <c r="A58" s="84" t="str">
        <f t="shared" si="11"/>
        <v/>
      </c>
      <c r="B58" s="2">
        <v>42686</v>
      </c>
      <c r="D58" s="46" t="s">
        <v>136</v>
      </c>
      <c r="E58" s="1" t="s">
        <v>115</v>
      </c>
      <c r="F58" t="s">
        <v>44</v>
      </c>
      <c r="G58" t="s">
        <v>28</v>
      </c>
      <c r="H58">
        <v>351</v>
      </c>
      <c r="I58" t="s">
        <v>221</v>
      </c>
      <c r="J58" t="s">
        <v>51</v>
      </c>
      <c r="K58" t="s">
        <v>119</v>
      </c>
      <c r="L58" t="s">
        <v>134</v>
      </c>
      <c r="M58" s="30"/>
      <c r="N58" s="30" t="s">
        <v>220</v>
      </c>
      <c r="O58" s="30"/>
      <c r="P58" s="64"/>
      <c r="Q58" s="65">
        <f t="shared" ca="1" si="12"/>
        <v>0</v>
      </c>
      <c r="R58" s="65">
        <f t="shared" ca="1" si="13"/>
        <v>0</v>
      </c>
      <c r="S58" s="65">
        <f t="shared" ca="1" si="14"/>
        <v>0</v>
      </c>
      <c r="T58" s="64"/>
      <c r="U58" s="64"/>
      <c r="W58" s="2">
        <v>42812</v>
      </c>
      <c r="Y58" s="46"/>
      <c r="Z58" s="1"/>
      <c r="AA58" t="s">
        <v>179</v>
      </c>
      <c r="AB58" t="s">
        <v>29</v>
      </c>
    </row>
    <row r="59" spans="1:36" x14ac:dyDescent="0.25">
      <c r="A59" s="84" t="str">
        <f t="shared" si="11"/>
        <v/>
      </c>
      <c r="B59" s="2">
        <v>42686</v>
      </c>
      <c r="D59" s="46" t="s">
        <v>190</v>
      </c>
      <c r="E59" s="1" t="s">
        <v>115</v>
      </c>
      <c r="F59" t="s">
        <v>44</v>
      </c>
      <c r="G59" t="s">
        <v>28</v>
      </c>
      <c r="H59">
        <v>353</v>
      </c>
      <c r="I59" t="s">
        <v>183</v>
      </c>
      <c r="J59" t="s">
        <v>52</v>
      </c>
      <c r="K59" t="s">
        <v>120</v>
      </c>
      <c r="L59" t="s">
        <v>134</v>
      </c>
      <c r="M59" s="30"/>
      <c r="N59" s="30"/>
      <c r="O59" s="30"/>
      <c r="P59" s="64"/>
      <c r="Q59" s="65">
        <f t="shared" ca="1" si="12"/>
        <v>0</v>
      </c>
      <c r="R59" s="65">
        <f t="shared" ca="1" si="13"/>
        <v>0</v>
      </c>
      <c r="S59" s="65">
        <f t="shared" ca="1" si="14"/>
        <v>0</v>
      </c>
      <c r="T59" s="64"/>
      <c r="U59" s="64"/>
      <c r="W59" s="2">
        <v>42812</v>
      </c>
      <c r="Y59" s="46"/>
      <c r="Z59" s="1"/>
      <c r="AA59" t="s">
        <v>179</v>
      </c>
      <c r="AB59" t="s">
        <v>29</v>
      </c>
    </row>
    <row r="60" spans="1:36" x14ac:dyDescent="0.25">
      <c r="A60" s="84" t="str">
        <f t="shared" si="11"/>
        <v/>
      </c>
      <c r="B60" s="2">
        <v>42686</v>
      </c>
      <c r="D60" s="46" t="s">
        <v>189</v>
      </c>
      <c r="E60" s="1" t="s">
        <v>115</v>
      </c>
      <c r="F60" t="s">
        <v>44</v>
      </c>
      <c r="G60" t="s">
        <v>28</v>
      </c>
      <c r="H60">
        <v>353</v>
      </c>
      <c r="I60" t="s">
        <v>181</v>
      </c>
      <c r="J60" t="s">
        <v>52</v>
      </c>
      <c r="K60" t="s">
        <v>121</v>
      </c>
      <c r="L60" t="s">
        <v>134</v>
      </c>
      <c r="M60" s="30"/>
      <c r="N60" s="30"/>
      <c r="O60" s="30"/>
      <c r="P60" s="64"/>
      <c r="Q60" s="65">
        <f t="shared" ca="1" si="12"/>
        <v>0</v>
      </c>
      <c r="R60" s="65">
        <f t="shared" ca="1" si="13"/>
        <v>0</v>
      </c>
      <c r="S60" s="65">
        <f t="shared" ca="1" si="14"/>
        <v>0</v>
      </c>
      <c r="T60" s="64"/>
      <c r="U60" s="64"/>
      <c r="W60" s="2">
        <v>42812</v>
      </c>
      <c r="Y60" s="46"/>
      <c r="Z60" s="1"/>
      <c r="AA60" t="s">
        <v>179</v>
      </c>
      <c r="AB60" t="s">
        <v>29</v>
      </c>
    </row>
    <row r="61" spans="1:36" x14ac:dyDescent="0.25">
      <c r="A61" s="84" t="str">
        <f t="shared" si="11"/>
        <v/>
      </c>
      <c r="B61" s="2">
        <v>42686</v>
      </c>
      <c r="D61" s="46" t="s">
        <v>191</v>
      </c>
      <c r="E61" s="1" t="s">
        <v>115</v>
      </c>
      <c r="F61" t="s">
        <v>44</v>
      </c>
      <c r="G61" t="s">
        <v>28</v>
      </c>
      <c r="H61">
        <v>353</v>
      </c>
      <c r="I61" t="s">
        <v>182</v>
      </c>
      <c r="J61" t="s">
        <v>52</v>
      </c>
      <c r="K61" t="s">
        <v>122</v>
      </c>
      <c r="L61" t="s">
        <v>134</v>
      </c>
      <c r="M61" s="30"/>
      <c r="N61" s="30"/>
      <c r="O61" s="30"/>
      <c r="P61" s="64"/>
      <c r="Q61" s="65">
        <f t="shared" ca="1" si="12"/>
        <v>0</v>
      </c>
      <c r="R61" s="65">
        <f t="shared" ca="1" si="13"/>
        <v>0</v>
      </c>
      <c r="S61" s="65">
        <f t="shared" ca="1" si="14"/>
        <v>0</v>
      </c>
      <c r="T61" s="64"/>
      <c r="U61" s="64"/>
      <c r="W61" s="2">
        <v>42812</v>
      </c>
      <c r="Y61" s="46"/>
      <c r="Z61" s="1"/>
      <c r="AA61" t="s">
        <v>179</v>
      </c>
      <c r="AB61" t="s">
        <v>29</v>
      </c>
    </row>
    <row r="62" spans="1:36" s="45" customFormat="1" x14ac:dyDescent="0.25">
      <c r="A62" s="84" t="str">
        <f t="shared" si="11"/>
        <v/>
      </c>
      <c r="B62" s="2">
        <v>42708</v>
      </c>
      <c r="C62">
        <v>9</v>
      </c>
      <c r="D62" s="46" t="s">
        <v>137</v>
      </c>
      <c r="E62" s="1" t="s">
        <v>116</v>
      </c>
      <c r="F62" t="s">
        <v>36</v>
      </c>
      <c r="G62" t="s">
        <v>38</v>
      </c>
      <c r="H62">
        <v>351</v>
      </c>
      <c r="I62" t="s">
        <v>228</v>
      </c>
      <c r="J62" t="s">
        <v>51</v>
      </c>
      <c r="K62" t="s">
        <v>123</v>
      </c>
      <c r="L62" t="s">
        <v>134</v>
      </c>
      <c r="M62" s="30"/>
      <c r="N62" s="30" t="s">
        <v>229</v>
      </c>
      <c r="O62"/>
      <c r="P62" s="64"/>
      <c r="Q62" s="65">
        <f t="shared" ca="1" si="12"/>
        <v>0</v>
      </c>
      <c r="R62" s="65">
        <f t="shared" ca="1" si="13"/>
        <v>0</v>
      </c>
      <c r="S62" s="65">
        <f t="shared" ca="1" si="14"/>
        <v>0</v>
      </c>
      <c r="T62" s="66"/>
      <c r="U62" s="66"/>
      <c r="W62" s="2">
        <v>42824</v>
      </c>
      <c r="X62">
        <v>7</v>
      </c>
      <c r="Y62" s="46"/>
      <c r="Z62" s="1"/>
      <c r="AA62" t="s">
        <v>146</v>
      </c>
      <c r="AB62" t="s">
        <v>145</v>
      </c>
      <c r="AC62"/>
      <c r="AD62"/>
      <c r="AJ62" s="44"/>
    </row>
    <row r="63" spans="1:36" x14ac:dyDescent="0.25">
      <c r="A63" s="84" t="str">
        <f t="shared" si="11"/>
        <v/>
      </c>
      <c r="B63" s="2">
        <v>42708</v>
      </c>
      <c r="D63" s="46" t="s">
        <v>138</v>
      </c>
      <c r="E63" s="1" t="s">
        <v>115</v>
      </c>
      <c r="F63" t="s">
        <v>36</v>
      </c>
      <c r="G63" t="s">
        <v>38</v>
      </c>
      <c r="H63">
        <v>351</v>
      </c>
      <c r="I63" s="78" t="s">
        <v>253</v>
      </c>
      <c r="J63" t="s">
        <v>51</v>
      </c>
      <c r="K63" t="s">
        <v>124</v>
      </c>
      <c r="L63" t="s">
        <v>134</v>
      </c>
      <c r="M63" s="30"/>
      <c r="N63" s="30" t="s">
        <v>219</v>
      </c>
      <c r="O63" s="30"/>
      <c r="P63" s="64"/>
      <c r="Q63" s="65">
        <f t="shared" ca="1" si="12"/>
        <v>0</v>
      </c>
      <c r="R63" s="65">
        <f t="shared" ca="1" si="13"/>
        <v>0</v>
      </c>
      <c r="S63" s="65">
        <f t="shared" ca="1" si="14"/>
        <v>0</v>
      </c>
      <c r="T63" s="64"/>
      <c r="U63" s="64"/>
      <c r="W63" s="2">
        <v>42824</v>
      </c>
      <c r="Y63" s="46"/>
      <c r="Z63" s="1"/>
      <c r="AA63" t="s">
        <v>146</v>
      </c>
      <c r="AB63" t="s">
        <v>145</v>
      </c>
    </row>
    <row r="64" spans="1:36" x14ac:dyDescent="0.25">
      <c r="A64" s="84" t="str">
        <f t="shared" si="11"/>
        <v/>
      </c>
      <c r="B64" s="2">
        <v>42708</v>
      </c>
      <c r="D64" s="46" t="s">
        <v>140</v>
      </c>
      <c r="E64" s="1" t="s">
        <v>116</v>
      </c>
      <c r="F64" t="s">
        <v>36</v>
      </c>
      <c r="G64" t="s">
        <v>38</v>
      </c>
      <c r="H64">
        <v>351</v>
      </c>
      <c r="I64" t="s">
        <v>232</v>
      </c>
      <c r="J64" t="s">
        <v>51</v>
      </c>
      <c r="K64" t="s">
        <v>125</v>
      </c>
      <c r="L64" t="s">
        <v>134</v>
      </c>
      <c r="M64" s="30"/>
      <c r="N64" s="30" t="s">
        <v>229</v>
      </c>
      <c r="O64" s="30"/>
      <c r="P64" s="64"/>
      <c r="Q64" s="65">
        <f t="shared" ca="1" si="12"/>
        <v>0</v>
      </c>
      <c r="R64" s="65">
        <f t="shared" ca="1" si="13"/>
        <v>0</v>
      </c>
      <c r="S64" s="65">
        <f t="shared" ca="1" si="14"/>
        <v>0</v>
      </c>
      <c r="T64" s="64"/>
      <c r="U64" s="64"/>
      <c r="W64" s="2">
        <v>42824</v>
      </c>
      <c r="Y64" s="46"/>
      <c r="Z64" s="1"/>
      <c r="AA64" t="s">
        <v>146</v>
      </c>
      <c r="AB64" t="s">
        <v>145</v>
      </c>
    </row>
    <row r="65" spans="1:28" x14ac:dyDescent="0.25">
      <c r="A65" s="84" t="str">
        <f t="shared" si="11"/>
        <v/>
      </c>
      <c r="B65" s="2">
        <v>42708</v>
      </c>
      <c r="D65" s="46" t="s">
        <v>136</v>
      </c>
      <c r="E65" s="1" t="s">
        <v>116</v>
      </c>
      <c r="F65" t="s">
        <v>36</v>
      </c>
      <c r="G65" t="s">
        <v>38</v>
      </c>
      <c r="H65">
        <v>351</v>
      </c>
      <c r="I65" t="s">
        <v>228</v>
      </c>
      <c r="J65" t="s">
        <v>51</v>
      </c>
      <c r="K65" t="s">
        <v>126</v>
      </c>
      <c r="L65" t="s">
        <v>134</v>
      </c>
      <c r="M65" s="30"/>
      <c r="N65" s="79" t="s">
        <v>256</v>
      </c>
      <c r="O65" s="30"/>
      <c r="P65" s="64"/>
      <c r="Q65" s="65">
        <f t="shared" ca="1" si="12"/>
        <v>0</v>
      </c>
      <c r="R65" s="65">
        <f t="shared" ca="1" si="13"/>
        <v>0</v>
      </c>
      <c r="S65" s="65">
        <f t="shared" ca="1" si="14"/>
        <v>0</v>
      </c>
      <c r="T65" s="64"/>
      <c r="U65" s="64"/>
      <c r="W65" s="2">
        <v>42824</v>
      </c>
      <c r="Y65" s="46"/>
      <c r="Z65" s="1"/>
      <c r="AA65" t="s">
        <v>146</v>
      </c>
      <c r="AB65" t="s">
        <v>145</v>
      </c>
    </row>
    <row r="66" spans="1:28" x14ac:dyDescent="0.25">
      <c r="A66" s="84" t="str">
        <f t="shared" si="11"/>
        <v/>
      </c>
      <c r="B66" s="2">
        <v>42708</v>
      </c>
      <c r="D66" s="46" t="s">
        <v>141</v>
      </c>
      <c r="E66" s="1" t="s">
        <v>116</v>
      </c>
      <c r="F66" t="s">
        <v>36</v>
      </c>
      <c r="G66" t="s">
        <v>38</v>
      </c>
      <c r="H66">
        <v>351</v>
      </c>
      <c r="I66" t="s">
        <v>228</v>
      </c>
      <c r="J66" t="s">
        <v>51</v>
      </c>
      <c r="K66" t="s">
        <v>127</v>
      </c>
      <c r="L66" t="s">
        <v>134</v>
      </c>
      <c r="M66" s="30"/>
      <c r="N66" s="30" t="s">
        <v>229</v>
      </c>
      <c r="O66" s="30"/>
      <c r="P66" s="64"/>
      <c r="Q66" s="65">
        <f t="shared" ca="1" si="12"/>
        <v>0</v>
      </c>
      <c r="R66" s="65">
        <f t="shared" ca="1" si="13"/>
        <v>0</v>
      </c>
      <c r="S66" s="65">
        <f t="shared" ca="1" si="14"/>
        <v>0</v>
      </c>
      <c r="T66" s="64"/>
      <c r="U66" s="64"/>
      <c r="W66" s="2">
        <v>42824</v>
      </c>
      <c r="Y66" s="46"/>
      <c r="Z66" s="1"/>
      <c r="AA66" t="s">
        <v>146</v>
      </c>
      <c r="AB66" t="s">
        <v>145</v>
      </c>
    </row>
    <row r="67" spans="1:28" x14ac:dyDescent="0.25">
      <c r="A67" s="84" t="str">
        <f t="shared" si="11"/>
        <v/>
      </c>
      <c r="B67" s="2">
        <v>42708</v>
      </c>
      <c r="D67" s="46" t="s">
        <v>137</v>
      </c>
      <c r="E67" s="1" t="s">
        <v>115</v>
      </c>
      <c r="F67" t="s">
        <v>36</v>
      </c>
      <c r="G67" t="s">
        <v>38</v>
      </c>
      <c r="H67">
        <v>341</v>
      </c>
      <c r="I67" t="s">
        <v>221</v>
      </c>
      <c r="J67" t="s">
        <v>52</v>
      </c>
      <c r="K67" t="s">
        <v>128</v>
      </c>
      <c r="L67" t="s">
        <v>134</v>
      </c>
      <c r="M67" s="74"/>
      <c r="N67" s="30"/>
      <c r="O67" s="30"/>
      <c r="P67" s="64"/>
      <c r="Q67" s="65">
        <f t="shared" ca="1" si="12"/>
        <v>0</v>
      </c>
      <c r="R67" s="65">
        <f t="shared" ca="1" si="13"/>
        <v>0</v>
      </c>
      <c r="S67" s="65">
        <f t="shared" ca="1" si="14"/>
        <v>0</v>
      </c>
      <c r="T67" s="64"/>
      <c r="U67" s="64"/>
      <c r="W67" s="2">
        <v>42824</v>
      </c>
      <c r="Y67" s="46"/>
      <c r="Z67" s="1"/>
      <c r="AA67" t="s">
        <v>146</v>
      </c>
      <c r="AB67" t="s">
        <v>145</v>
      </c>
    </row>
    <row r="68" spans="1:28" x14ac:dyDescent="0.25">
      <c r="A68" s="84" t="str">
        <f t="shared" si="11"/>
        <v/>
      </c>
      <c r="B68" s="2">
        <v>42708</v>
      </c>
      <c r="D68" s="46" t="s">
        <v>138</v>
      </c>
      <c r="E68" s="1" t="s">
        <v>115</v>
      </c>
      <c r="F68" t="s">
        <v>36</v>
      </c>
      <c r="G68" t="s">
        <v>38</v>
      </c>
      <c r="H68">
        <v>341</v>
      </c>
      <c r="I68" t="s">
        <v>221</v>
      </c>
      <c r="J68" t="s">
        <v>52</v>
      </c>
      <c r="K68" t="s">
        <v>129</v>
      </c>
      <c r="L68" t="s">
        <v>134</v>
      </c>
      <c r="M68" s="74"/>
      <c r="N68" s="30"/>
      <c r="O68" s="30"/>
      <c r="P68" s="64"/>
      <c r="Q68" s="65">
        <f t="shared" ca="1" si="12"/>
        <v>0</v>
      </c>
      <c r="R68" s="65">
        <f t="shared" ca="1" si="13"/>
        <v>0</v>
      </c>
      <c r="S68" s="65">
        <f t="shared" ca="1" si="14"/>
        <v>0</v>
      </c>
      <c r="T68" s="64"/>
      <c r="U68" s="64"/>
      <c r="W68" s="2">
        <v>42824</v>
      </c>
      <c r="Y68" s="46"/>
      <c r="Z68" s="1"/>
      <c r="AA68" t="s">
        <v>146</v>
      </c>
      <c r="AB68" t="s">
        <v>145</v>
      </c>
    </row>
    <row r="69" spans="1:28" x14ac:dyDescent="0.25">
      <c r="A69" s="84" t="str">
        <f t="shared" si="11"/>
        <v/>
      </c>
      <c r="B69" s="2">
        <v>42708</v>
      </c>
      <c r="D69" s="46" t="s">
        <v>139</v>
      </c>
      <c r="E69" s="1" t="s">
        <v>116</v>
      </c>
      <c r="F69" t="s">
        <v>36</v>
      </c>
      <c r="G69" t="s">
        <v>38</v>
      </c>
      <c r="H69">
        <v>341</v>
      </c>
      <c r="I69" t="s">
        <v>228</v>
      </c>
      <c r="J69" t="s">
        <v>52</v>
      </c>
      <c r="K69" t="s">
        <v>130</v>
      </c>
      <c r="L69" t="s">
        <v>134</v>
      </c>
      <c r="M69" s="74"/>
      <c r="N69" s="79" t="s">
        <v>258</v>
      </c>
      <c r="O69" s="30"/>
      <c r="P69" s="64"/>
      <c r="Q69" s="65">
        <f t="shared" ca="1" si="12"/>
        <v>0</v>
      </c>
      <c r="R69" s="65">
        <f t="shared" ca="1" si="13"/>
        <v>0</v>
      </c>
      <c r="S69" s="65">
        <f t="shared" ca="1" si="14"/>
        <v>0</v>
      </c>
      <c r="T69" s="64"/>
      <c r="U69" s="64"/>
      <c r="W69" s="2"/>
      <c r="Y69" s="46"/>
      <c r="Z69" s="1"/>
    </row>
    <row r="70" spans="1:28" x14ac:dyDescent="0.25">
      <c r="A70" s="84" t="str">
        <f t="shared" si="11"/>
        <v/>
      </c>
      <c r="B70" s="2">
        <v>42708</v>
      </c>
      <c r="D70" s="46" t="s">
        <v>136</v>
      </c>
      <c r="E70" s="1" t="s">
        <v>115</v>
      </c>
      <c r="F70" t="s">
        <v>36</v>
      </c>
      <c r="G70" t="s">
        <v>38</v>
      </c>
      <c r="H70">
        <v>341</v>
      </c>
      <c r="I70" t="s">
        <v>221</v>
      </c>
      <c r="J70" t="s">
        <v>52</v>
      </c>
      <c r="K70" t="s">
        <v>131</v>
      </c>
      <c r="L70" t="s">
        <v>134</v>
      </c>
      <c r="M70" s="74"/>
      <c r="N70" s="30"/>
      <c r="O70" s="30"/>
      <c r="P70" s="64"/>
      <c r="Q70" s="65">
        <f t="shared" ca="1" si="12"/>
        <v>0</v>
      </c>
      <c r="R70" s="65">
        <f t="shared" ca="1" si="13"/>
        <v>0</v>
      </c>
      <c r="S70" s="65">
        <f t="shared" ca="1" si="14"/>
        <v>0</v>
      </c>
      <c r="T70" s="64"/>
      <c r="U70" s="64"/>
      <c r="W70" s="2"/>
      <c r="Y70" s="46"/>
      <c r="Z70" s="1"/>
    </row>
    <row r="71" spans="1:28" x14ac:dyDescent="0.25">
      <c r="A71" s="84" t="str">
        <f t="shared" si="11"/>
        <v/>
      </c>
      <c r="B71" s="2">
        <v>42713</v>
      </c>
      <c r="C71">
        <v>2</v>
      </c>
      <c r="D71" s="46" t="s">
        <v>137</v>
      </c>
      <c r="E71" s="1" t="s">
        <v>116</v>
      </c>
      <c r="F71" t="s">
        <v>37</v>
      </c>
      <c r="G71" t="s">
        <v>38</v>
      </c>
      <c r="H71">
        <v>331</v>
      </c>
      <c r="I71" s="47" t="s">
        <v>196</v>
      </c>
      <c r="J71" t="s">
        <v>52</v>
      </c>
      <c r="K71" t="s">
        <v>132</v>
      </c>
      <c r="L71" t="s">
        <v>134</v>
      </c>
      <c r="M71" s="74"/>
      <c r="N71" s="79" t="s">
        <v>218</v>
      </c>
      <c r="O71" s="77" t="s">
        <v>251</v>
      </c>
      <c r="P71" s="64"/>
      <c r="Q71" s="65">
        <f t="shared" ca="1" si="12"/>
        <v>0</v>
      </c>
      <c r="R71" s="65">
        <f t="shared" ca="1" si="13"/>
        <v>0</v>
      </c>
      <c r="S71" s="65">
        <f t="shared" ca="1" si="14"/>
        <v>0</v>
      </c>
      <c r="T71" s="64"/>
      <c r="U71" s="64"/>
      <c r="W71" s="2"/>
      <c r="Y71" s="46"/>
      <c r="Z71" s="1"/>
    </row>
    <row r="72" spans="1:28" x14ac:dyDescent="0.25">
      <c r="A72" s="84" t="str">
        <f t="shared" si="11"/>
        <v/>
      </c>
      <c r="B72" s="2">
        <v>42713</v>
      </c>
      <c r="D72" s="46" t="s">
        <v>135</v>
      </c>
      <c r="E72" s="1" t="s">
        <v>116</v>
      </c>
      <c r="F72" t="s">
        <v>37</v>
      </c>
      <c r="G72" t="s">
        <v>38</v>
      </c>
      <c r="H72">
        <v>331</v>
      </c>
      <c r="I72" s="47" t="s">
        <v>196</v>
      </c>
      <c r="J72" t="s">
        <v>52</v>
      </c>
      <c r="K72" t="s">
        <v>133</v>
      </c>
      <c r="L72" t="s">
        <v>134</v>
      </c>
      <c r="M72" s="74"/>
      <c r="N72" s="79" t="s">
        <v>218</v>
      </c>
      <c r="O72" s="77" t="s">
        <v>252</v>
      </c>
      <c r="P72" s="64"/>
      <c r="Q72" s="65">
        <f t="shared" ca="1" si="12"/>
        <v>0</v>
      </c>
      <c r="R72" s="65">
        <f t="shared" ca="1" si="13"/>
        <v>0</v>
      </c>
      <c r="S72" s="65">
        <f t="shared" ca="1" si="14"/>
        <v>0</v>
      </c>
      <c r="T72" s="64"/>
      <c r="U72" s="64"/>
      <c r="W72" s="2"/>
      <c r="Y72" s="46"/>
      <c r="Z72" s="1"/>
    </row>
    <row r="73" spans="1:28" x14ac:dyDescent="0.25">
      <c r="A73" s="85" t="s">
        <v>263</v>
      </c>
      <c r="B73" s="2">
        <v>42735</v>
      </c>
      <c r="C73">
        <v>4</v>
      </c>
      <c r="D73" s="46" t="s">
        <v>137</v>
      </c>
      <c r="E73" s="1" t="s">
        <v>116</v>
      </c>
      <c r="F73" t="s">
        <v>26</v>
      </c>
      <c r="G73" t="s">
        <v>28</v>
      </c>
      <c r="H73">
        <v>377</v>
      </c>
      <c r="J73" t="s">
        <v>51</v>
      </c>
      <c r="K73" t="s">
        <v>148</v>
      </c>
      <c r="L73" t="s">
        <v>155</v>
      </c>
      <c r="M73" s="30"/>
      <c r="N73" s="30" t="s">
        <v>161</v>
      </c>
      <c r="O73" s="30"/>
      <c r="P73" s="64"/>
      <c r="Q73" s="65">
        <f t="shared" ca="1" si="12"/>
        <v>1</v>
      </c>
      <c r="R73" s="65">
        <f t="shared" ca="1" si="13"/>
        <v>0</v>
      </c>
      <c r="S73" s="65">
        <f t="shared" ca="1" si="14"/>
        <v>0</v>
      </c>
      <c r="T73" s="64"/>
      <c r="U73" s="64"/>
      <c r="W73" s="2"/>
      <c r="Y73" s="46"/>
      <c r="Z73" s="1"/>
    </row>
    <row r="74" spans="1:28" x14ac:dyDescent="0.25">
      <c r="A74" s="84" t="str">
        <f t="shared" si="11"/>
        <v/>
      </c>
      <c r="B74" s="2">
        <v>42735</v>
      </c>
      <c r="D74" s="46" t="s">
        <v>138</v>
      </c>
      <c r="E74" s="1" t="s">
        <v>115</v>
      </c>
      <c r="F74" t="s">
        <v>26</v>
      </c>
      <c r="G74" t="s">
        <v>28</v>
      </c>
      <c r="H74">
        <v>377</v>
      </c>
      <c r="I74" s="78" t="s">
        <v>253</v>
      </c>
      <c r="J74" t="s">
        <v>51</v>
      </c>
      <c r="K74" t="s">
        <v>149</v>
      </c>
      <c r="L74" t="s">
        <v>155</v>
      </c>
      <c r="M74" s="30"/>
      <c r="N74" s="30" t="s">
        <v>161</v>
      </c>
      <c r="O74" s="30"/>
      <c r="P74" s="64"/>
      <c r="Q74" s="65">
        <f t="shared" ca="1" si="12"/>
        <v>0</v>
      </c>
      <c r="R74" s="65">
        <f t="shared" ca="1" si="13"/>
        <v>0</v>
      </c>
      <c r="S74" s="65">
        <f t="shared" ca="1" si="14"/>
        <v>0</v>
      </c>
      <c r="T74" s="64"/>
      <c r="U74" s="64"/>
      <c r="W74" s="2"/>
      <c r="Y74" s="46"/>
      <c r="Z74" s="1"/>
    </row>
    <row r="75" spans="1:28" x14ac:dyDescent="0.25">
      <c r="A75" s="84" t="str">
        <f t="shared" si="11"/>
        <v/>
      </c>
      <c r="B75" s="2">
        <v>42735</v>
      </c>
      <c r="D75" s="46" t="s">
        <v>137</v>
      </c>
      <c r="E75" s="1" t="s">
        <v>115</v>
      </c>
      <c r="F75" t="s">
        <v>26</v>
      </c>
      <c r="G75" t="s">
        <v>28</v>
      </c>
      <c r="H75">
        <v>359</v>
      </c>
      <c r="I75" s="1" t="s">
        <v>254</v>
      </c>
      <c r="J75" t="s">
        <v>52</v>
      </c>
      <c r="K75" t="s">
        <v>150</v>
      </c>
      <c r="L75" t="s">
        <v>155</v>
      </c>
      <c r="M75" s="30"/>
      <c r="N75" s="30"/>
      <c r="O75" s="30"/>
      <c r="P75" s="64"/>
      <c r="Q75" s="65">
        <f t="shared" ca="1" si="12"/>
        <v>0</v>
      </c>
      <c r="R75" s="65">
        <f t="shared" ca="1" si="13"/>
        <v>0</v>
      </c>
      <c r="S75" s="65">
        <f t="shared" ca="1" si="14"/>
        <v>0</v>
      </c>
      <c r="T75" s="64"/>
      <c r="U75" s="64"/>
      <c r="W75" s="2"/>
      <c r="Y75" s="46"/>
      <c r="Z75" s="1"/>
    </row>
    <row r="76" spans="1:28" x14ac:dyDescent="0.25">
      <c r="A76" s="84" t="str">
        <f t="shared" si="11"/>
        <v/>
      </c>
      <c r="B76" s="2">
        <v>42735</v>
      </c>
      <c r="D76" s="46" t="s">
        <v>156</v>
      </c>
      <c r="E76" s="1" t="s">
        <v>115</v>
      </c>
      <c r="F76" t="s">
        <v>26</v>
      </c>
      <c r="G76" t="s">
        <v>28</v>
      </c>
      <c r="H76">
        <v>359</v>
      </c>
      <c r="I76" s="1" t="s">
        <v>254</v>
      </c>
      <c r="J76" t="s">
        <v>52</v>
      </c>
      <c r="K76" t="s">
        <v>151</v>
      </c>
      <c r="L76" t="s">
        <v>155</v>
      </c>
      <c r="M76" s="30"/>
      <c r="N76" s="30"/>
      <c r="O76" s="30"/>
      <c r="P76" s="64"/>
      <c r="Q76" s="65">
        <f t="shared" ca="1" si="12"/>
        <v>0</v>
      </c>
      <c r="R76" s="65">
        <f t="shared" ca="1" si="13"/>
        <v>0</v>
      </c>
      <c r="S76" s="65">
        <f t="shared" ca="1" si="14"/>
        <v>0</v>
      </c>
      <c r="T76" s="64"/>
      <c r="U76" s="64"/>
      <c r="W76" s="2"/>
      <c r="Y76" s="46"/>
      <c r="Z76" s="1"/>
    </row>
    <row r="77" spans="1:28" x14ac:dyDescent="0.25">
      <c r="A77" s="84" t="str">
        <f t="shared" si="11"/>
        <v/>
      </c>
      <c r="B77" s="2">
        <v>42736</v>
      </c>
      <c r="C77">
        <v>3</v>
      </c>
      <c r="D77" s="46" t="s">
        <v>157</v>
      </c>
      <c r="E77" s="1" t="s">
        <v>115</v>
      </c>
      <c r="F77" t="s">
        <v>32</v>
      </c>
      <c r="G77" t="s">
        <v>29</v>
      </c>
      <c r="H77">
        <v>377</v>
      </c>
      <c r="I77" s="78" t="s">
        <v>253</v>
      </c>
      <c r="J77" t="s">
        <v>51</v>
      </c>
      <c r="K77" t="s">
        <v>152</v>
      </c>
      <c r="L77" t="s">
        <v>155</v>
      </c>
      <c r="M77" s="30"/>
      <c r="N77" s="30" t="s">
        <v>160</v>
      </c>
      <c r="O77" s="30"/>
      <c r="P77" s="64"/>
      <c r="Q77" s="65">
        <f t="shared" ca="1" si="12"/>
        <v>0</v>
      </c>
      <c r="R77" s="65">
        <f t="shared" ca="1" si="13"/>
        <v>0</v>
      </c>
      <c r="S77" s="65">
        <f t="shared" ca="1" si="14"/>
        <v>0</v>
      </c>
      <c r="T77" s="64"/>
      <c r="U77" s="64"/>
      <c r="W77" s="2"/>
      <c r="Y77" s="46"/>
      <c r="Z77" s="1"/>
    </row>
    <row r="78" spans="1:28" x14ac:dyDescent="0.25">
      <c r="A78" s="84" t="str">
        <f t="shared" si="11"/>
        <v/>
      </c>
      <c r="B78" s="2">
        <v>42736</v>
      </c>
      <c r="D78" s="46" t="s">
        <v>158</v>
      </c>
      <c r="E78" s="1" t="s">
        <v>115</v>
      </c>
      <c r="F78" t="s">
        <v>32</v>
      </c>
      <c r="G78" t="s">
        <v>29</v>
      </c>
      <c r="H78">
        <v>377</v>
      </c>
      <c r="I78" s="78" t="s">
        <v>253</v>
      </c>
      <c r="J78" t="s">
        <v>51</v>
      </c>
      <c r="K78" t="s">
        <v>153</v>
      </c>
      <c r="L78" t="s">
        <v>155</v>
      </c>
      <c r="M78" s="30"/>
      <c r="N78" s="30" t="s">
        <v>160</v>
      </c>
      <c r="O78" s="30"/>
      <c r="P78" s="64"/>
      <c r="Q78" s="65">
        <f t="shared" ca="1" si="12"/>
        <v>0</v>
      </c>
      <c r="R78" s="65">
        <f t="shared" ca="1" si="13"/>
        <v>0</v>
      </c>
      <c r="S78" s="65">
        <f t="shared" ca="1" si="14"/>
        <v>0</v>
      </c>
      <c r="T78" s="64"/>
      <c r="U78" s="64"/>
      <c r="W78" s="2"/>
      <c r="Y78" s="46"/>
      <c r="Z78" s="1"/>
    </row>
    <row r="79" spans="1:28" x14ac:dyDescent="0.25">
      <c r="A79" s="84">
        <f t="shared" si="11"/>
        <v>42796</v>
      </c>
      <c r="B79" s="2">
        <v>42736</v>
      </c>
      <c r="D79" s="46" t="s">
        <v>159</v>
      </c>
      <c r="E79" s="1" t="s">
        <v>116</v>
      </c>
      <c r="F79" t="s">
        <v>32</v>
      </c>
      <c r="G79" t="s">
        <v>29</v>
      </c>
      <c r="H79">
        <v>359</v>
      </c>
      <c r="J79" t="s">
        <v>52</v>
      </c>
      <c r="K79" t="s">
        <v>154</v>
      </c>
      <c r="L79" t="s">
        <v>155</v>
      </c>
      <c r="M79" s="30"/>
      <c r="N79" s="30"/>
      <c r="O79" s="30"/>
      <c r="P79" s="64"/>
      <c r="Q79" s="65">
        <f t="shared" ca="1" si="12"/>
        <v>1</v>
      </c>
      <c r="R79" s="65">
        <f t="shared" ca="1" si="13"/>
        <v>0</v>
      </c>
      <c r="S79" s="65">
        <f t="shared" ca="1" si="14"/>
        <v>0</v>
      </c>
      <c r="T79" s="64"/>
      <c r="U79" s="64"/>
      <c r="W79" s="2"/>
      <c r="Y79" s="46"/>
      <c r="Z79" s="1"/>
    </row>
    <row r="80" spans="1:28" x14ac:dyDescent="0.25">
      <c r="A80" s="84" t="str">
        <f t="shared" si="11"/>
        <v/>
      </c>
      <c r="B80" s="2">
        <v>42737</v>
      </c>
      <c r="C80">
        <v>5</v>
      </c>
      <c r="D80" s="46" t="s">
        <v>137</v>
      </c>
      <c r="E80" s="1" t="s">
        <v>115</v>
      </c>
      <c r="F80" t="s">
        <v>37</v>
      </c>
      <c r="G80" t="s">
        <v>38</v>
      </c>
      <c r="H80">
        <v>321</v>
      </c>
      <c r="I80" s="78" t="s">
        <v>253</v>
      </c>
      <c r="J80" t="s">
        <v>51</v>
      </c>
      <c r="K80" t="s">
        <v>168</v>
      </c>
      <c r="L80" t="s">
        <v>155</v>
      </c>
      <c r="M80" s="30" t="s">
        <v>216</v>
      </c>
      <c r="N80" s="30"/>
      <c r="O80" s="30"/>
      <c r="P80" s="64"/>
      <c r="Q80" s="65">
        <f t="shared" ca="1" si="12"/>
        <v>0</v>
      </c>
      <c r="R80" s="65">
        <f t="shared" ca="1" si="13"/>
        <v>0</v>
      </c>
      <c r="S80" s="65">
        <f t="shared" ca="1" si="14"/>
        <v>0</v>
      </c>
      <c r="T80" s="64"/>
      <c r="U80" s="64"/>
      <c r="W80" s="2"/>
      <c r="Y80" s="46"/>
      <c r="Z80" s="1"/>
    </row>
    <row r="81" spans="1:26" x14ac:dyDescent="0.25">
      <c r="A81" s="84" t="str">
        <f t="shared" si="11"/>
        <v/>
      </c>
      <c r="B81" s="2">
        <v>42737</v>
      </c>
      <c r="D81" s="46" t="s">
        <v>139</v>
      </c>
      <c r="E81" s="1" t="s">
        <v>115</v>
      </c>
      <c r="F81" t="s">
        <v>37</v>
      </c>
      <c r="G81" t="s">
        <v>38</v>
      </c>
      <c r="H81">
        <v>321</v>
      </c>
      <c r="I81" s="78" t="s">
        <v>253</v>
      </c>
      <c r="J81" t="s">
        <v>51</v>
      </c>
      <c r="K81" t="s">
        <v>169</v>
      </c>
      <c r="L81" t="s">
        <v>155</v>
      </c>
      <c r="M81" s="30" t="s">
        <v>216</v>
      </c>
      <c r="N81" s="30"/>
      <c r="O81" s="30"/>
      <c r="P81" s="64"/>
      <c r="Q81" s="65">
        <f t="shared" ca="1" si="12"/>
        <v>0</v>
      </c>
      <c r="R81" s="65">
        <f t="shared" ca="1" si="13"/>
        <v>0</v>
      </c>
      <c r="S81" s="65">
        <f t="shared" ca="1" si="14"/>
        <v>0</v>
      </c>
      <c r="T81" s="64"/>
      <c r="U81" s="64"/>
      <c r="W81" s="2"/>
      <c r="Y81" s="46"/>
      <c r="Z81" s="1"/>
    </row>
    <row r="82" spans="1:26" x14ac:dyDescent="0.25">
      <c r="A82" s="84" t="str">
        <f t="shared" si="11"/>
        <v/>
      </c>
      <c r="B82" s="2">
        <v>42737</v>
      </c>
      <c r="D82" s="46" t="s">
        <v>137</v>
      </c>
      <c r="E82" s="1" t="s">
        <v>116</v>
      </c>
      <c r="F82" t="s">
        <v>37</v>
      </c>
      <c r="G82" t="s">
        <v>38</v>
      </c>
      <c r="H82">
        <v>331</v>
      </c>
      <c r="I82" t="s">
        <v>228</v>
      </c>
      <c r="J82" t="s">
        <v>52</v>
      </c>
      <c r="K82" t="s">
        <v>170</v>
      </c>
      <c r="L82" t="s">
        <v>155</v>
      </c>
      <c r="M82" s="30" t="s">
        <v>217</v>
      </c>
      <c r="N82" s="79" t="s">
        <v>257</v>
      </c>
      <c r="O82" s="30"/>
      <c r="P82" s="64"/>
      <c r="Q82" s="65">
        <f t="shared" ca="1" si="12"/>
        <v>0</v>
      </c>
      <c r="R82" s="65">
        <f t="shared" ca="1" si="13"/>
        <v>0</v>
      </c>
      <c r="S82" s="65">
        <f t="shared" ca="1" si="14"/>
        <v>0</v>
      </c>
      <c r="T82" s="64"/>
      <c r="U82" s="64"/>
      <c r="W82" s="2"/>
      <c r="Y82" s="46"/>
      <c r="Z82" s="1"/>
    </row>
    <row r="83" spans="1:26" x14ac:dyDescent="0.25">
      <c r="A83" s="84" t="str">
        <f t="shared" si="11"/>
        <v/>
      </c>
      <c r="B83" s="2">
        <v>42737</v>
      </c>
      <c r="D83" s="46" t="s">
        <v>138</v>
      </c>
      <c r="E83" s="1" t="s">
        <v>115</v>
      </c>
      <c r="F83" t="s">
        <v>37</v>
      </c>
      <c r="G83" t="s">
        <v>38</v>
      </c>
      <c r="H83">
        <v>331</v>
      </c>
      <c r="I83" s="78" t="s">
        <v>253</v>
      </c>
      <c r="J83" t="s">
        <v>52</v>
      </c>
      <c r="K83" t="s">
        <v>171</v>
      </c>
      <c r="L83" t="s">
        <v>155</v>
      </c>
      <c r="M83" s="30" t="s">
        <v>217</v>
      </c>
      <c r="N83" s="30"/>
      <c r="O83" s="30"/>
      <c r="P83" s="64"/>
      <c r="Q83" s="65">
        <f t="shared" ca="1" si="12"/>
        <v>0</v>
      </c>
      <c r="R83" s="65">
        <f t="shared" ca="1" si="13"/>
        <v>0</v>
      </c>
      <c r="S83" s="65">
        <f t="shared" ca="1" si="14"/>
        <v>0</v>
      </c>
      <c r="T83" s="64"/>
      <c r="U83" s="64"/>
      <c r="W83" s="2"/>
      <c r="Y83" s="46"/>
      <c r="Z83" s="1"/>
    </row>
    <row r="84" spans="1:26" x14ac:dyDescent="0.25">
      <c r="A84" s="84">
        <f t="shared" si="11"/>
        <v>42797</v>
      </c>
      <c r="B84" s="2">
        <v>42737</v>
      </c>
      <c r="D84" s="46" t="s">
        <v>139</v>
      </c>
      <c r="E84" s="1" t="s">
        <v>116</v>
      </c>
      <c r="F84" t="s">
        <v>37</v>
      </c>
      <c r="G84" t="s">
        <v>38</v>
      </c>
      <c r="H84">
        <v>331</v>
      </c>
      <c r="J84" t="s">
        <v>52</v>
      </c>
      <c r="K84" t="s">
        <v>172</v>
      </c>
      <c r="L84" t="s">
        <v>155</v>
      </c>
      <c r="M84" s="30" t="s">
        <v>217</v>
      </c>
      <c r="N84" s="77" t="s">
        <v>255</v>
      </c>
      <c r="O84" s="30"/>
      <c r="P84" s="64"/>
      <c r="Q84" s="65">
        <f ca="1">IF(ISBLANK(B84),"",IF(AND(OR(E84="+",E84="Homo",E84="homo"),B84&lt;TODAY()-$Q$24,ISBLANK(I84)),1,0))</f>
        <v>1</v>
      </c>
      <c r="R84" s="65">
        <f t="shared" ca="1" si="13"/>
        <v>0</v>
      </c>
      <c r="S84" s="65">
        <f t="shared" ca="1" si="14"/>
        <v>0</v>
      </c>
      <c r="T84" s="64"/>
      <c r="U84" s="64"/>
      <c r="W84" s="2"/>
      <c r="Y84" s="46"/>
      <c r="Z84" s="1"/>
    </row>
    <row r="85" spans="1:26" x14ac:dyDescent="0.25">
      <c r="A85" s="84" t="str">
        <f t="shared" si="11"/>
        <v/>
      </c>
      <c r="B85" s="2">
        <v>42752</v>
      </c>
      <c r="C85">
        <v>1</v>
      </c>
      <c r="D85" s="46" t="s">
        <v>175</v>
      </c>
      <c r="E85" s="1" t="s">
        <v>115</v>
      </c>
      <c r="F85" t="s">
        <v>31</v>
      </c>
      <c r="G85" t="s">
        <v>29</v>
      </c>
      <c r="H85">
        <v>348</v>
      </c>
      <c r="I85" t="s">
        <v>113</v>
      </c>
      <c r="J85" t="s">
        <v>52</v>
      </c>
      <c r="K85" t="s">
        <v>173</v>
      </c>
      <c r="L85" t="s">
        <v>167</v>
      </c>
      <c r="M85" s="30"/>
      <c r="N85" s="30"/>
      <c r="O85" s="30"/>
      <c r="P85" s="64"/>
      <c r="Q85" s="65">
        <f ca="1">IF(ISBLANK(B85),"",IF(AND(OR(E85="+",E85="Homo",E85="homo"),B85&lt;TODAY()-$Q$24,ISBLANK(I85)),1,0))</f>
        <v>0</v>
      </c>
      <c r="R85" s="65">
        <f t="shared" ref="R85" ca="1" si="15">IF(ISBLANK(B85),"",IF(AND(OR(E85="-",E85="WT",E85="wt",E85="Wt"),B85&lt;TODAY()-$Q$24,ISBLANK(I85)),1,0))</f>
        <v>0</v>
      </c>
      <c r="S85" s="65">
        <f t="shared" ref="S85" ca="1" si="16">IF(ISBLANK(B85),"",IF(AND(NOT(OR(E85="-",E85="WT",E85="wt",E85="Wt",E85="+",E85="Homo",E85="homo")),B85&lt;TODAY()-$Q$24,ISBLANK(I85)),1,0))</f>
        <v>0</v>
      </c>
      <c r="T85" s="64"/>
      <c r="U85" s="64"/>
      <c r="W85" s="2"/>
      <c r="Y85" s="46"/>
      <c r="Z85" s="1"/>
    </row>
    <row r="86" spans="1:26" x14ac:dyDescent="0.25">
      <c r="A86" s="84" t="str">
        <f t="shared" si="11"/>
        <v/>
      </c>
      <c r="B86" s="2">
        <v>42760</v>
      </c>
      <c r="C86">
        <v>1</v>
      </c>
      <c r="D86" s="46" t="s">
        <v>176</v>
      </c>
      <c r="E86" s="1"/>
      <c r="F86" t="s">
        <v>32</v>
      </c>
      <c r="G86" t="s">
        <v>29</v>
      </c>
      <c r="H86">
        <v>349</v>
      </c>
      <c r="I86" t="s">
        <v>225</v>
      </c>
      <c r="J86" t="s">
        <v>51</v>
      </c>
      <c r="K86" t="s">
        <v>174</v>
      </c>
      <c r="L86" t="s">
        <v>167</v>
      </c>
      <c r="M86" s="30"/>
      <c r="N86" s="30"/>
      <c r="O86" s="30"/>
      <c r="P86" s="64"/>
      <c r="Q86" s="65">
        <f t="shared" ref="Q86:Q149" ca="1" si="17">IF(ISBLANK(B86),"",IF(AND(OR(E86="+",E86="Homo",E86="homo"),B86&lt;TODAY()-$Q$24,ISBLANK(I86)),1,0))</f>
        <v>0</v>
      </c>
      <c r="R86" s="65">
        <f t="shared" ref="R86:R149" ca="1" si="18">IF(ISBLANK(B86),"",IF(AND(OR(E86="-",E86="WT",E86="wt",E86="Wt"),B86&lt;TODAY()-$Q$24,ISBLANK(I86)),1,0))</f>
        <v>0</v>
      </c>
      <c r="S86" s="65">
        <f t="shared" ref="S86:S149" ca="1" si="19">IF(ISBLANK(B86),"",IF(AND(NOT(OR(E86="-",E86="WT",E86="wt",E86="Wt",E86="+",E86="Homo",E86="homo")),B86&lt;TODAY()-$Q$24,ISBLANK(I86)),1,0))</f>
        <v>0</v>
      </c>
      <c r="T86" s="64"/>
      <c r="U86" s="64"/>
      <c r="W86" s="2"/>
      <c r="Y86" s="46"/>
      <c r="Z86" s="1"/>
    </row>
    <row r="87" spans="1:26" x14ac:dyDescent="0.25">
      <c r="A87" s="84" t="str">
        <f t="shared" si="11"/>
        <v/>
      </c>
      <c r="B87" s="2">
        <v>42781</v>
      </c>
      <c r="C87">
        <v>4</v>
      </c>
      <c r="D87" s="46" t="s">
        <v>206</v>
      </c>
      <c r="E87" s="1" t="s">
        <v>116</v>
      </c>
      <c r="F87" t="s">
        <v>146</v>
      </c>
      <c r="G87" t="s">
        <v>145</v>
      </c>
      <c r="H87">
        <v>341</v>
      </c>
      <c r="I87" t="s">
        <v>228</v>
      </c>
      <c r="J87" t="s">
        <v>51</v>
      </c>
      <c r="K87" t="s">
        <v>264</v>
      </c>
      <c r="L87" t="s">
        <v>134</v>
      </c>
      <c r="M87" s="30"/>
      <c r="N87" s="30" t="s">
        <v>274</v>
      </c>
      <c r="O87" s="30"/>
      <c r="P87" s="64"/>
      <c r="Q87" s="65">
        <f ca="1">IF(ISBLANK(B87),"",IF(AND(OR(E87="+",E87="Homo",E87="homo"),B87&lt;TODAY()-$Q$24,ISBLANK(I87)),1,0))</f>
        <v>0</v>
      </c>
      <c r="R87" s="65">
        <f t="shared" ca="1" si="18"/>
        <v>0</v>
      </c>
      <c r="S87" s="65">
        <f t="shared" ca="1" si="19"/>
        <v>0</v>
      </c>
      <c r="T87" s="64"/>
      <c r="U87" s="64"/>
      <c r="W87" s="2"/>
      <c r="Y87" s="46"/>
      <c r="Z87" s="1"/>
    </row>
    <row r="88" spans="1:26" x14ac:dyDescent="0.25">
      <c r="A88" s="84">
        <f t="shared" si="11"/>
        <v>42841</v>
      </c>
      <c r="B88" s="2">
        <v>42781</v>
      </c>
      <c r="D88" s="46" t="s">
        <v>207</v>
      </c>
      <c r="E88" s="1" t="s">
        <v>115</v>
      </c>
      <c r="F88" t="s">
        <v>146</v>
      </c>
      <c r="G88" t="s">
        <v>145</v>
      </c>
      <c r="H88">
        <v>341</v>
      </c>
      <c r="J88" t="s">
        <v>51</v>
      </c>
      <c r="K88" t="s">
        <v>197</v>
      </c>
      <c r="L88" t="s">
        <v>134</v>
      </c>
      <c r="M88" s="30"/>
      <c r="N88" s="30"/>
      <c r="O88" s="30"/>
      <c r="P88" s="64"/>
      <c r="Q88" s="65">
        <f t="shared" ca="1" si="17"/>
        <v>0</v>
      </c>
      <c r="R88" s="65">
        <f t="shared" ca="1" si="18"/>
        <v>1</v>
      </c>
      <c r="S88" s="65">
        <f t="shared" ca="1" si="19"/>
        <v>0</v>
      </c>
      <c r="T88" s="64"/>
      <c r="U88" s="64"/>
      <c r="W88" s="2"/>
      <c r="Y88" s="46"/>
      <c r="Z88" s="1"/>
    </row>
    <row r="89" spans="1:26" x14ac:dyDescent="0.25">
      <c r="A89" s="84">
        <f t="shared" ref="A89:A152" si="20">IF(AND(ISBLANK(I89), NOT((ISBLANK(B89)))),B89+60,"")</f>
        <v>42841</v>
      </c>
      <c r="B89" s="2">
        <v>42781</v>
      </c>
      <c r="D89" s="46" t="s">
        <v>208</v>
      </c>
      <c r="E89" s="1" t="s">
        <v>115</v>
      </c>
      <c r="F89" t="s">
        <v>146</v>
      </c>
      <c r="G89" t="s">
        <v>145</v>
      </c>
      <c r="H89">
        <v>341</v>
      </c>
      <c r="J89" t="s">
        <v>51</v>
      </c>
      <c r="K89" t="s">
        <v>198</v>
      </c>
      <c r="L89" t="s">
        <v>134</v>
      </c>
      <c r="M89" s="30"/>
      <c r="N89" s="30"/>
      <c r="O89" s="30"/>
      <c r="P89" s="64"/>
      <c r="Q89" s="65">
        <f t="shared" ca="1" si="17"/>
        <v>0</v>
      </c>
      <c r="R89" s="65">
        <f t="shared" ca="1" si="18"/>
        <v>1</v>
      </c>
      <c r="S89" s="65">
        <f t="shared" ca="1" si="19"/>
        <v>0</v>
      </c>
      <c r="T89" s="64"/>
      <c r="U89" s="64"/>
      <c r="W89" s="2"/>
      <c r="Y89" s="46"/>
      <c r="Z89" s="1"/>
    </row>
    <row r="90" spans="1:26" x14ac:dyDescent="0.25">
      <c r="A90" s="84" t="str">
        <f t="shared" ref="A90" si="21">IF(AND(ISBLANK(I90), NOT((ISBLANK(B90)))),B90+60,"")</f>
        <v/>
      </c>
      <c r="B90" s="2">
        <v>42781</v>
      </c>
      <c r="D90" s="46" t="s">
        <v>209</v>
      </c>
      <c r="E90" s="1" t="s">
        <v>116</v>
      </c>
      <c r="F90" t="s">
        <v>146</v>
      </c>
      <c r="G90" t="s">
        <v>145</v>
      </c>
      <c r="H90">
        <v>341</v>
      </c>
      <c r="I90" t="s">
        <v>228</v>
      </c>
      <c r="J90" t="s">
        <v>51</v>
      </c>
      <c r="K90" t="s">
        <v>199</v>
      </c>
      <c r="L90" t="s">
        <v>134</v>
      </c>
      <c r="M90" s="30"/>
      <c r="N90" s="30" t="s">
        <v>275</v>
      </c>
      <c r="O90" s="30"/>
      <c r="P90" s="64"/>
      <c r="Q90" s="65">
        <f t="shared" ca="1" si="17"/>
        <v>0</v>
      </c>
      <c r="R90" s="65">
        <f t="shared" ca="1" si="18"/>
        <v>0</v>
      </c>
      <c r="S90" s="65">
        <f t="shared" ca="1" si="19"/>
        <v>0</v>
      </c>
      <c r="T90" s="64"/>
      <c r="U90" s="64"/>
      <c r="W90" s="2"/>
      <c r="Y90" s="46"/>
      <c r="Z90" s="1"/>
    </row>
    <row r="91" spans="1:26" x14ac:dyDescent="0.25">
      <c r="A91" s="84">
        <f t="shared" si="20"/>
        <v>42833</v>
      </c>
      <c r="B91" s="2">
        <v>42773</v>
      </c>
      <c r="C91">
        <v>6</v>
      </c>
      <c r="D91" s="46" t="s">
        <v>210</v>
      </c>
      <c r="E91" s="1" t="s">
        <v>115</v>
      </c>
      <c r="F91" t="s">
        <v>147</v>
      </c>
      <c r="G91" t="s">
        <v>145</v>
      </c>
      <c r="H91">
        <v>341</v>
      </c>
      <c r="J91" t="s">
        <v>51</v>
      </c>
      <c r="K91" t="s">
        <v>201</v>
      </c>
      <c r="L91" t="s">
        <v>134</v>
      </c>
      <c r="M91" s="30"/>
      <c r="N91" s="30"/>
      <c r="O91" s="30"/>
      <c r="P91" s="64"/>
      <c r="Q91" s="65">
        <f t="shared" ca="1" si="17"/>
        <v>0</v>
      </c>
      <c r="R91" s="65">
        <f t="shared" ca="1" si="18"/>
        <v>1</v>
      </c>
      <c r="S91" s="65">
        <f t="shared" ca="1" si="19"/>
        <v>0</v>
      </c>
      <c r="T91" s="64"/>
      <c r="U91" s="64"/>
      <c r="W91" s="2"/>
      <c r="Y91" s="46"/>
      <c r="Z91" s="1"/>
    </row>
    <row r="92" spans="1:26" x14ac:dyDescent="0.25">
      <c r="A92" s="84">
        <f t="shared" si="20"/>
        <v>42833</v>
      </c>
      <c r="B92" s="2">
        <v>42773</v>
      </c>
      <c r="D92" s="46" t="s">
        <v>211</v>
      </c>
      <c r="E92" s="1" t="s">
        <v>115</v>
      </c>
      <c r="F92" t="s">
        <v>147</v>
      </c>
      <c r="G92" t="s">
        <v>145</v>
      </c>
      <c r="H92">
        <v>352</v>
      </c>
      <c r="J92" t="s">
        <v>52</v>
      </c>
      <c r="K92" t="s">
        <v>200</v>
      </c>
      <c r="L92" t="s">
        <v>134</v>
      </c>
      <c r="M92" s="30"/>
      <c r="N92" s="30"/>
      <c r="O92" s="30"/>
      <c r="P92" s="64"/>
      <c r="Q92" s="65">
        <f t="shared" ca="1" si="17"/>
        <v>0</v>
      </c>
      <c r="R92" s="65">
        <f t="shared" ca="1" si="18"/>
        <v>1</v>
      </c>
      <c r="S92" s="65">
        <f t="shared" ca="1" si="19"/>
        <v>0</v>
      </c>
      <c r="T92" s="64"/>
      <c r="U92" s="64"/>
      <c r="W92" s="2"/>
      <c r="Y92" s="46"/>
      <c r="Z92" s="1"/>
    </row>
    <row r="93" spans="1:26" x14ac:dyDescent="0.25">
      <c r="A93" s="84" t="str">
        <f t="shared" si="20"/>
        <v/>
      </c>
      <c r="B93" s="2">
        <v>42773</v>
      </c>
      <c r="D93" s="46" t="s">
        <v>215</v>
      </c>
      <c r="E93" s="1" t="s">
        <v>116</v>
      </c>
      <c r="F93" t="s">
        <v>147</v>
      </c>
      <c r="G93" t="s">
        <v>145</v>
      </c>
      <c r="H93">
        <v>352</v>
      </c>
      <c r="I93" t="s">
        <v>226</v>
      </c>
      <c r="J93" t="s">
        <v>52</v>
      </c>
      <c r="K93" t="s">
        <v>202</v>
      </c>
      <c r="L93" t="s">
        <v>134</v>
      </c>
      <c r="M93" s="30" t="s">
        <v>227</v>
      </c>
      <c r="N93" s="30" t="s">
        <v>113</v>
      </c>
      <c r="O93" s="30"/>
      <c r="P93" s="64"/>
      <c r="Q93" s="65">
        <f t="shared" ca="1" si="17"/>
        <v>0</v>
      </c>
      <c r="R93" s="65">
        <f t="shared" ca="1" si="18"/>
        <v>0</v>
      </c>
      <c r="S93" s="65">
        <f t="shared" ca="1" si="19"/>
        <v>0</v>
      </c>
      <c r="T93" s="64"/>
      <c r="U93" s="64"/>
      <c r="W93" s="2"/>
      <c r="Y93" s="46"/>
      <c r="Z93" s="1"/>
    </row>
    <row r="94" spans="1:26" x14ac:dyDescent="0.25">
      <c r="A94" s="84">
        <f t="shared" si="20"/>
        <v>42833</v>
      </c>
      <c r="B94" s="2">
        <v>42773</v>
      </c>
      <c r="D94" s="46" t="s">
        <v>212</v>
      </c>
      <c r="E94" s="1" t="s">
        <v>115</v>
      </c>
      <c r="F94" t="s">
        <v>147</v>
      </c>
      <c r="G94" t="s">
        <v>145</v>
      </c>
      <c r="H94">
        <v>352</v>
      </c>
      <c r="J94" t="s">
        <v>52</v>
      </c>
      <c r="K94" t="s">
        <v>203</v>
      </c>
      <c r="L94" t="s">
        <v>134</v>
      </c>
      <c r="M94" s="30"/>
      <c r="N94" s="30"/>
      <c r="O94" s="30"/>
      <c r="P94" s="64"/>
      <c r="Q94" s="65">
        <f t="shared" ca="1" si="17"/>
        <v>0</v>
      </c>
      <c r="R94" s="65">
        <f t="shared" ca="1" si="18"/>
        <v>1</v>
      </c>
      <c r="S94" s="65">
        <f t="shared" ca="1" si="19"/>
        <v>0</v>
      </c>
      <c r="T94" s="64"/>
      <c r="U94" s="64"/>
      <c r="W94" s="2"/>
      <c r="Z94" s="1"/>
    </row>
    <row r="95" spans="1:26" x14ac:dyDescent="0.25">
      <c r="A95" s="84">
        <f t="shared" si="20"/>
        <v>42833</v>
      </c>
      <c r="B95" s="2">
        <v>42773</v>
      </c>
      <c r="D95" s="46" t="s">
        <v>213</v>
      </c>
      <c r="E95" s="1" t="s">
        <v>115</v>
      </c>
      <c r="F95" t="s">
        <v>147</v>
      </c>
      <c r="G95" t="s">
        <v>145</v>
      </c>
      <c r="H95">
        <v>352</v>
      </c>
      <c r="J95" t="s">
        <v>52</v>
      </c>
      <c r="K95" t="s">
        <v>204</v>
      </c>
      <c r="L95" t="s">
        <v>134</v>
      </c>
      <c r="M95" s="30"/>
      <c r="N95" s="30"/>
      <c r="O95" s="30"/>
      <c r="P95" s="64"/>
      <c r="Q95" s="65">
        <f t="shared" ca="1" si="17"/>
        <v>0</v>
      </c>
      <c r="R95" s="65">
        <f t="shared" ca="1" si="18"/>
        <v>1</v>
      </c>
      <c r="S95" s="65">
        <f t="shared" ca="1" si="19"/>
        <v>0</v>
      </c>
      <c r="T95" s="64"/>
      <c r="U95" s="64"/>
      <c r="W95" s="2"/>
      <c r="Z95" s="1"/>
    </row>
    <row r="96" spans="1:26" x14ac:dyDescent="0.25">
      <c r="A96" s="84">
        <f t="shared" si="20"/>
        <v>42833</v>
      </c>
      <c r="B96" s="2">
        <v>42773</v>
      </c>
      <c r="D96" s="46" t="s">
        <v>214</v>
      </c>
      <c r="E96" s="1" t="s">
        <v>116</v>
      </c>
      <c r="F96" t="s">
        <v>147</v>
      </c>
      <c r="G96" t="s">
        <v>145</v>
      </c>
      <c r="H96">
        <v>352</v>
      </c>
      <c r="J96" t="s">
        <v>52</v>
      </c>
      <c r="K96" t="s">
        <v>205</v>
      </c>
      <c r="L96" t="s">
        <v>134</v>
      </c>
      <c r="M96" s="30"/>
      <c r="N96" s="30"/>
      <c r="O96" s="30"/>
      <c r="P96" s="64"/>
      <c r="Q96" s="65">
        <f t="shared" ca="1" si="17"/>
        <v>1</v>
      </c>
      <c r="R96" s="65">
        <f t="shared" ca="1" si="18"/>
        <v>0</v>
      </c>
      <c r="S96" s="65">
        <f t="shared" ca="1" si="19"/>
        <v>0</v>
      </c>
      <c r="T96" s="64"/>
      <c r="U96" s="64"/>
      <c r="W96" s="2"/>
      <c r="Z96" s="1"/>
    </row>
    <row r="97" spans="1:26" x14ac:dyDescent="0.25">
      <c r="A97" s="84">
        <f t="shared" si="20"/>
        <v>42857</v>
      </c>
      <c r="B97" s="2">
        <v>42797</v>
      </c>
      <c r="C97">
        <v>7</v>
      </c>
      <c r="D97" s="46" t="s">
        <v>235</v>
      </c>
      <c r="E97" s="1" t="s">
        <v>115</v>
      </c>
      <c r="F97" t="s">
        <v>147</v>
      </c>
      <c r="G97" t="s">
        <v>145</v>
      </c>
      <c r="H97" t="s">
        <v>247</v>
      </c>
      <c r="J97" t="s">
        <v>51</v>
      </c>
      <c r="K97" t="s">
        <v>234</v>
      </c>
      <c r="M97" s="30"/>
      <c r="N97" s="30"/>
      <c r="O97" s="30"/>
      <c r="P97" s="64"/>
      <c r="Q97" s="65">
        <f t="shared" ref="Q97:Q108" ca="1" si="22">IF(ISBLANK(B97),"",IF(AND(OR(E97="+",E97="Homo",E97="homo"),B97&lt;TODAY()-$Q$24,ISBLANK(I97)),1,0))</f>
        <v>0</v>
      </c>
      <c r="R97" s="65">
        <f t="shared" ref="R97:R108" ca="1" si="23">IF(ISBLANK(B97),"",IF(AND(OR(E97="-",E97="WT",E97="wt",E97="Wt"),B97&lt;TODAY()-$Q$24,ISBLANK(I97)),1,0))</f>
        <v>1</v>
      </c>
      <c r="S97" s="65">
        <f t="shared" ref="S97:S108" ca="1" si="24">IF(ISBLANK(B97),"",IF(AND(NOT(OR(E97="-",E97="WT",E97="wt",E97="Wt",E97="+",E97="Homo",E97="homo")),B97&lt;TODAY()-$Q$24,ISBLANK(I97)),1,0))</f>
        <v>0</v>
      </c>
      <c r="T97" s="64"/>
      <c r="U97" s="64"/>
      <c r="W97" s="2"/>
      <c r="Z97" s="1"/>
    </row>
    <row r="98" spans="1:26" x14ac:dyDescent="0.25">
      <c r="A98" s="84">
        <f t="shared" si="20"/>
        <v>42857</v>
      </c>
      <c r="B98" s="2">
        <v>42797</v>
      </c>
      <c r="D98" s="46" t="s">
        <v>236</v>
      </c>
      <c r="E98" s="1" t="s">
        <v>115</v>
      </c>
      <c r="F98" t="s">
        <v>147</v>
      </c>
      <c r="G98" t="s">
        <v>145</v>
      </c>
      <c r="H98" t="s">
        <v>247</v>
      </c>
      <c r="J98" t="s">
        <v>51</v>
      </c>
      <c r="K98" t="s">
        <v>234</v>
      </c>
      <c r="M98" s="30"/>
      <c r="N98" s="30"/>
      <c r="O98" s="30"/>
      <c r="P98" s="64"/>
      <c r="Q98" s="65">
        <f t="shared" ca="1" si="22"/>
        <v>0</v>
      </c>
      <c r="R98" s="65">
        <f t="shared" ca="1" si="23"/>
        <v>1</v>
      </c>
      <c r="S98" s="65">
        <f t="shared" ca="1" si="24"/>
        <v>0</v>
      </c>
      <c r="T98" s="64"/>
      <c r="U98" s="64"/>
      <c r="W98" s="2"/>
      <c r="Z98" s="1"/>
    </row>
    <row r="99" spans="1:26" x14ac:dyDescent="0.25">
      <c r="A99" s="84">
        <f t="shared" si="20"/>
        <v>42857</v>
      </c>
      <c r="B99" s="2">
        <v>42797</v>
      </c>
      <c r="D99" s="46" t="s">
        <v>237</v>
      </c>
      <c r="E99" s="1" t="s">
        <v>115</v>
      </c>
      <c r="F99" t="s">
        <v>147</v>
      </c>
      <c r="G99" t="s">
        <v>145</v>
      </c>
      <c r="H99" t="s">
        <v>247</v>
      </c>
      <c r="J99" t="s">
        <v>51</v>
      </c>
      <c r="K99" t="s">
        <v>234</v>
      </c>
      <c r="M99" s="30"/>
      <c r="N99" s="30"/>
      <c r="O99" s="30"/>
      <c r="P99" s="64"/>
      <c r="Q99" s="65">
        <f t="shared" ca="1" si="22"/>
        <v>0</v>
      </c>
      <c r="R99" s="65">
        <f t="shared" ca="1" si="23"/>
        <v>1</v>
      </c>
      <c r="S99" s="65">
        <f t="shared" ca="1" si="24"/>
        <v>0</v>
      </c>
      <c r="T99" s="64"/>
      <c r="U99" s="64"/>
      <c r="W99" s="2"/>
      <c r="Z99" s="1"/>
    </row>
    <row r="100" spans="1:26" x14ac:dyDescent="0.25">
      <c r="A100" s="84">
        <f t="shared" si="20"/>
        <v>42857</v>
      </c>
      <c r="B100" s="2">
        <v>42797</v>
      </c>
      <c r="D100" s="46" t="s">
        <v>242</v>
      </c>
      <c r="E100" s="1" t="s">
        <v>116</v>
      </c>
      <c r="F100" t="s">
        <v>147</v>
      </c>
      <c r="G100" t="s">
        <v>145</v>
      </c>
      <c r="H100" t="s">
        <v>248</v>
      </c>
      <c r="J100" t="s">
        <v>52</v>
      </c>
      <c r="K100" t="s">
        <v>234</v>
      </c>
      <c r="M100" s="30"/>
      <c r="N100" s="30"/>
      <c r="O100" s="30"/>
      <c r="P100" s="64"/>
      <c r="Q100" s="65">
        <f t="shared" ca="1" si="22"/>
        <v>1</v>
      </c>
      <c r="R100" s="65">
        <f t="shared" ca="1" si="23"/>
        <v>0</v>
      </c>
      <c r="S100" s="65">
        <f t="shared" ca="1" si="24"/>
        <v>0</v>
      </c>
      <c r="T100" s="64"/>
      <c r="U100" s="64"/>
      <c r="W100" s="2"/>
      <c r="Z100" s="1"/>
    </row>
    <row r="101" spans="1:26" x14ac:dyDescent="0.25">
      <c r="A101" s="84">
        <f t="shared" si="20"/>
        <v>42857</v>
      </c>
      <c r="B101" s="2">
        <v>42797</v>
      </c>
      <c r="D101" s="46" t="s">
        <v>243</v>
      </c>
      <c r="E101" s="1" t="s">
        <v>116</v>
      </c>
      <c r="F101" t="s">
        <v>147</v>
      </c>
      <c r="G101" t="s">
        <v>145</v>
      </c>
      <c r="H101" t="s">
        <v>248</v>
      </c>
      <c r="J101" t="s">
        <v>52</v>
      </c>
      <c r="K101" t="s">
        <v>234</v>
      </c>
      <c r="M101" s="30"/>
      <c r="N101" s="30"/>
      <c r="O101" s="30"/>
      <c r="P101" s="64"/>
      <c r="Q101" s="65">
        <f t="shared" ca="1" si="22"/>
        <v>1</v>
      </c>
      <c r="R101" s="65">
        <f t="shared" ca="1" si="23"/>
        <v>0</v>
      </c>
      <c r="S101" s="65">
        <f t="shared" ca="1" si="24"/>
        <v>0</v>
      </c>
      <c r="T101" s="64"/>
      <c r="U101" s="64"/>
      <c r="W101" s="2"/>
      <c r="Z101" s="1"/>
    </row>
    <row r="102" spans="1:26" x14ac:dyDescent="0.25">
      <c r="A102" s="84">
        <f t="shared" si="20"/>
        <v>42857</v>
      </c>
      <c r="B102" s="2">
        <v>42797</v>
      </c>
      <c r="D102" s="46" t="s">
        <v>244</v>
      </c>
      <c r="E102" s="1" t="s">
        <v>115</v>
      </c>
      <c r="F102" t="s">
        <v>147</v>
      </c>
      <c r="G102" t="s">
        <v>145</v>
      </c>
      <c r="H102" t="s">
        <v>248</v>
      </c>
      <c r="J102" t="s">
        <v>52</v>
      </c>
      <c r="K102" t="s">
        <v>234</v>
      </c>
      <c r="M102" s="30"/>
      <c r="N102" s="30"/>
      <c r="O102" s="30"/>
      <c r="P102" s="64"/>
      <c r="Q102" s="65">
        <f t="shared" ca="1" si="22"/>
        <v>0</v>
      </c>
      <c r="R102" s="65">
        <f t="shared" ca="1" si="23"/>
        <v>1</v>
      </c>
      <c r="S102" s="65">
        <f t="shared" ca="1" si="24"/>
        <v>0</v>
      </c>
      <c r="T102" s="64"/>
      <c r="U102" s="64"/>
      <c r="W102" s="2"/>
      <c r="Z102" s="1"/>
    </row>
    <row r="103" spans="1:26" x14ac:dyDescent="0.25">
      <c r="A103" s="84">
        <f t="shared" si="20"/>
        <v>42857</v>
      </c>
      <c r="B103" s="2">
        <v>42797</v>
      </c>
      <c r="D103" s="46" t="s">
        <v>245</v>
      </c>
      <c r="E103" s="1" t="s">
        <v>115</v>
      </c>
      <c r="F103" t="s">
        <v>147</v>
      </c>
      <c r="G103" t="s">
        <v>145</v>
      </c>
      <c r="H103" t="s">
        <v>248</v>
      </c>
      <c r="J103" t="s">
        <v>52</v>
      </c>
      <c r="K103" t="s">
        <v>234</v>
      </c>
      <c r="M103" s="30"/>
      <c r="N103" s="30"/>
      <c r="O103" s="30"/>
      <c r="P103" s="64"/>
      <c r="Q103" s="65">
        <f t="shared" ca="1" si="22"/>
        <v>0</v>
      </c>
      <c r="R103" s="65">
        <f t="shared" ca="1" si="23"/>
        <v>1</v>
      </c>
      <c r="S103" s="65">
        <f t="shared" ca="1" si="24"/>
        <v>0</v>
      </c>
      <c r="T103" s="64"/>
      <c r="U103" s="64"/>
      <c r="W103" s="2"/>
      <c r="Z103" s="1"/>
    </row>
    <row r="104" spans="1:26" x14ac:dyDescent="0.25">
      <c r="A104" s="84">
        <f t="shared" si="20"/>
        <v>42863</v>
      </c>
      <c r="B104" s="2">
        <v>42803</v>
      </c>
      <c r="C104">
        <v>5</v>
      </c>
      <c r="D104" s="46" t="s">
        <v>238</v>
      </c>
      <c r="E104" s="1" t="s">
        <v>116</v>
      </c>
      <c r="F104" t="s">
        <v>146</v>
      </c>
      <c r="G104" t="s">
        <v>145</v>
      </c>
      <c r="H104" t="s">
        <v>249</v>
      </c>
      <c r="J104" t="s">
        <v>51</v>
      </c>
      <c r="K104" t="s">
        <v>234</v>
      </c>
      <c r="M104" s="30"/>
      <c r="N104" s="30"/>
      <c r="O104" s="30"/>
      <c r="P104" s="64"/>
      <c r="Q104" s="65">
        <f t="shared" ca="1" si="22"/>
        <v>1</v>
      </c>
      <c r="R104" s="65">
        <f t="shared" ca="1" si="23"/>
        <v>0</v>
      </c>
      <c r="S104" s="65">
        <f t="shared" ca="1" si="24"/>
        <v>0</v>
      </c>
      <c r="T104" s="64"/>
      <c r="U104" s="64"/>
      <c r="W104" s="2"/>
      <c r="Z104" s="1"/>
    </row>
    <row r="105" spans="1:26" x14ac:dyDescent="0.25">
      <c r="A105" s="84">
        <f t="shared" si="20"/>
        <v>42863</v>
      </c>
      <c r="B105" s="2">
        <v>42803</v>
      </c>
      <c r="D105" s="46" t="s">
        <v>239</v>
      </c>
      <c r="E105" s="1" t="s">
        <v>115</v>
      </c>
      <c r="F105" t="s">
        <v>146</v>
      </c>
      <c r="G105" t="s">
        <v>145</v>
      </c>
      <c r="H105" t="s">
        <v>249</v>
      </c>
      <c r="J105" t="s">
        <v>51</v>
      </c>
      <c r="K105" t="s">
        <v>234</v>
      </c>
      <c r="M105" s="30"/>
      <c r="N105" s="30"/>
      <c r="O105" s="30"/>
      <c r="P105" s="64"/>
      <c r="Q105" s="65">
        <f t="shared" ca="1" si="22"/>
        <v>0</v>
      </c>
      <c r="R105" s="65">
        <f t="shared" ca="1" si="23"/>
        <v>1</v>
      </c>
      <c r="S105" s="65">
        <f t="shared" ca="1" si="24"/>
        <v>0</v>
      </c>
      <c r="T105" s="64"/>
      <c r="U105" s="64"/>
      <c r="W105" s="2"/>
      <c r="Z105" s="1"/>
    </row>
    <row r="106" spans="1:26" x14ac:dyDescent="0.25">
      <c r="A106" s="84">
        <f t="shared" si="20"/>
        <v>42863</v>
      </c>
      <c r="B106" s="2">
        <v>42803</v>
      </c>
      <c r="D106" s="46" t="s">
        <v>240</v>
      </c>
      <c r="E106" s="1" t="s">
        <v>115</v>
      </c>
      <c r="F106" t="s">
        <v>146</v>
      </c>
      <c r="G106" t="s">
        <v>145</v>
      </c>
      <c r="H106" t="s">
        <v>249</v>
      </c>
      <c r="J106" t="s">
        <v>51</v>
      </c>
      <c r="K106" t="s">
        <v>234</v>
      </c>
      <c r="M106" s="30"/>
      <c r="N106" s="30"/>
      <c r="O106" s="30"/>
      <c r="P106" s="64"/>
      <c r="Q106" s="65">
        <f t="shared" ca="1" si="22"/>
        <v>0</v>
      </c>
      <c r="R106" s="65">
        <f t="shared" ca="1" si="23"/>
        <v>1</v>
      </c>
      <c r="S106" s="65">
        <f t="shared" ca="1" si="24"/>
        <v>0</v>
      </c>
      <c r="T106" s="64"/>
      <c r="U106" s="64"/>
      <c r="W106" s="2"/>
      <c r="Z106" s="1"/>
    </row>
    <row r="107" spans="1:26" x14ac:dyDescent="0.25">
      <c r="A107" s="84">
        <f t="shared" si="20"/>
        <v>42863</v>
      </c>
      <c r="B107" s="2">
        <v>42803</v>
      </c>
      <c r="D107" s="46" t="s">
        <v>241</v>
      </c>
      <c r="E107" s="1" t="s">
        <v>116</v>
      </c>
      <c r="F107" t="s">
        <v>146</v>
      </c>
      <c r="G107" t="s">
        <v>145</v>
      </c>
      <c r="H107" t="s">
        <v>249</v>
      </c>
      <c r="J107" t="s">
        <v>51</v>
      </c>
      <c r="K107" t="s">
        <v>234</v>
      </c>
      <c r="M107" s="30"/>
      <c r="N107" s="30"/>
      <c r="O107" s="30"/>
      <c r="P107" s="64"/>
      <c r="Q107" s="65">
        <f t="shared" ca="1" si="22"/>
        <v>1</v>
      </c>
      <c r="R107" s="65">
        <f t="shared" ca="1" si="23"/>
        <v>0</v>
      </c>
      <c r="S107" s="65">
        <f t="shared" ca="1" si="24"/>
        <v>0</v>
      </c>
      <c r="T107" s="64"/>
      <c r="U107" s="64"/>
      <c r="W107" s="2"/>
      <c r="Z107" s="1"/>
    </row>
    <row r="108" spans="1:26" x14ac:dyDescent="0.25">
      <c r="A108" s="84">
        <f t="shared" si="20"/>
        <v>42863</v>
      </c>
      <c r="B108" s="2">
        <v>42803</v>
      </c>
      <c r="D108" s="46" t="s">
        <v>246</v>
      </c>
      <c r="E108" s="1" t="s">
        <v>116</v>
      </c>
      <c r="F108" t="s">
        <v>146</v>
      </c>
      <c r="G108" t="s">
        <v>145</v>
      </c>
      <c r="H108" t="s">
        <v>248</v>
      </c>
      <c r="J108" t="s">
        <v>52</v>
      </c>
      <c r="K108" t="s">
        <v>234</v>
      </c>
      <c r="M108" s="30"/>
      <c r="N108" s="30"/>
      <c r="O108" s="30"/>
      <c r="P108" s="64"/>
      <c r="Q108" s="65">
        <f t="shared" ca="1" si="22"/>
        <v>1</v>
      </c>
      <c r="R108" s="65">
        <f t="shared" ca="1" si="23"/>
        <v>0</v>
      </c>
      <c r="S108" s="65">
        <f t="shared" ca="1" si="24"/>
        <v>0</v>
      </c>
      <c r="T108" s="64"/>
      <c r="U108" s="64"/>
      <c r="W108" s="2"/>
      <c r="Z108" s="1"/>
    </row>
    <row r="109" spans="1:26" x14ac:dyDescent="0.25">
      <c r="A109" s="84">
        <f t="shared" ref="A109:A126" si="25">IF(AND(ISBLANK(I109), NOT((ISBLANK(B109)))),B109+60,"")</f>
        <v>42866</v>
      </c>
      <c r="B109" s="2">
        <v>42806</v>
      </c>
      <c r="C109">
        <v>5</v>
      </c>
      <c r="D109" s="46" t="s">
        <v>276</v>
      </c>
      <c r="E109" s="1"/>
      <c r="F109" t="s">
        <v>178</v>
      </c>
      <c r="G109" t="s">
        <v>38</v>
      </c>
      <c r="H109" t="s">
        <v>288</v>
      </c>
      <c r="J109" t="s">
        <v>51</v>
      </c>
      <c r="K109" t="s">
        <v>264</v>
      </c>
      <c r="M109" s="30"/>
      <c r="N109" s="30" t="s">
        <v>291</v>
      </c>
      <c r="O109" s="30"/>
      <c r="P109" s="64"/>
      <c r="Q109" s="65">
        <f t="shared" ca="1" si="17"/>
        <v>0</v>
      </c>
      <c r="R109" s="65">
        <f t="shared" ca="1" si="18"/>
        <v>0</v>
      </c>
      <c r="S109" s="65">
        <f t="shared" ca="1" si="19"/>
        <v>1</v>
      </c>
      <c r="T109" s="64"/>
      <c r="U109" s="64"/>
      <c r="W109" s="2"/>
      <c r="Z109" s="1"/>
    </row>
    <row r="110" spans="1:26" x14ac:dyDescent="0.25">
      <c r="A110" s="84">
        <f t="shared" si="25"/>
        <v>42866</v>
      </c>
      <c r="B110" s="2">
        <v>42806</v>
      </c>
      <c r="D110" s="46" t="s">
        <v>277</v>
      </c>
      <c r="E110" s="1"/>
      <c r="F110" t="s">
        <v>178</v>
      </c>
      <c r="G110" t="s">
        <v>38</v>
      </c>
      <c r="H110" t="s">
        <v>288</v>
      </c>
      <c r="J110" t="s">
        <v>51</v>
      </c>
      <c r="K110" t="s">
        <v>200</v>
      </c>
      <c r="M110" s="30"/>
      <c r="N110" s="30" t="s">
        <v>291</v>
      </c>
      <c r="O110" s="30"/>
      <c r="P110" s="64"/>
      <c r="Q110" s="65">
        <f t="shared" ca="1" si="17"/>
        <v>0</v>
      </c>
      <c r="R110" s="65">
        <f t="shared" ca="1" si="18"/>
        <v>0</v>
      </c>
      <c r="S110" s="65">
        <f t="shared" ca="1" si="19"/>
        <v>1</v>
      </c>
      <c r="T110" s="64"/>
      <c r="U110" s="64"/>
      <c r="W110" s="2"/>
      <c r="Z110" s="1"/>
    </row>
    <row r="111" spans="1:26" x14ac:dyDescent="0.25">
      <c r="A111" s="84">
        <f t="shared" si="25"/>
        <v>42866</v>
      </c>
      <c r="B111" s="2">
        <v>42806</v>
      </c>
      <c r="D111" s="46" t="s">
        <v>278</v>
      </c>
      <c r="E111" s="1"/>
      <c r="F111" t="s">
        <v>178</v>
      </c>
      <c r="G111" t="s">
        <v>38</v>
      </c>
      <c r="H111" t="s">
        <v>288</v>
      </c>
      <c r="J111" t="s">
        <v>51</v>
      </c>
      <c r="K111" t="s">
        <v>292</v>
      </c>
      <c r="M111" s="30"/>
      <c r="N111" s="30" t="s">
        <v>291</v>
      </c>
      <c r="O111" s="30"/>
      <c r="P111" s="64"/>
      <c r="Q111" s="65">
        <f t="shared" ca="1" si="17"/>
        <v>0</v>
      </c>
      <c r="R111" s="65">
        <f t="shared" ca="1" si="18"/>
        <v>0</v>
      </c>
      <c r="S111" s="65">
        <f t="shared" ca="1" si="19"/>
        <v>1</v>
      </c>
      <c r="T111" s="64"/>
      <c r="U111" s="64"/>
      <c r="W111" s="2"/>
      <c r="Z111" s="1"/>
    </row>
    <row r="112" spans="1:26" x14ac:dyDescent="0.25">
      <c r="A112" s="84">
        <f t="shared" si="25"/>
        <v>42866</v>
      </c>
      <c r="B112" s="2">
        <v>42806</v>
      </c>
      <c r="D112" s="46" t="s">
        <v>279</v>
      </c>
      <c r="E112" s="1"/>
      <c r="F112" t="s">
        <v>178</v>
      </c>
      <c r="G112" t="s">
        <v>38</v>
      </c>
      <c r="H112" t="s">
        <v>288</v>
      </c>
      <c r="J112" t="s">
        <v>51</v>
      </c>
      <c r="K112" t="s">
        <v>293</v>
      </c>
      <c r="M112" s="30"/>
      <c r="N112" s="30" t="s">
        <v>291</v>
      </c>
      <c r="O112" s="30"/>
      <c r="P112" s="64"/>
      <c r="Q112" s="65">
        <f t="shared" ca="1" si="17"/>
        <v>0</v>
      </c>
      <c r="R112" s="65">
        <f t="shared" ca="1" si="18"/>
        <v>0</v>
      </c>
      <c r="S112" s="65">
        <f t="shared" ca="1" si="19"/>
        <v>1</v>
      </c>
      <c r="T112" s="64"/>
      <c r="U112" s="64"/>
      <c r="W112" s="2"/>
      <c r="Z112" s="1"/>
    </row>
    <row r="113" spans="1:26" x14ac:dyDescent="0.25">
      <c r="A113" s="84">
        <f t="shared" si="25"/>
        <v>42870</v>
      </c>
      <c r="B113" s="2">
        <v>42810</v>
      </c>
      <c r="C113">
        <v>7</v>
      </c>
      <c r="D113" s="46" t="s">
        <v>280</v>
      </c>
      <c r="E113" s="1"/>
      <c r="F113" t="s">
        <v>222</v>
      </c>
      <c r="G113" t="s">
        <v>38</v>
      </c>
      <c r="H113" t="s">
        <v>288</v>
      </c>
      <c r="J113" t="s">
        <v>51</v>
      </c>
      <c r="K113" t="s">
        <v>294</v>
      </c>
      <c r="M113" s="30"/>
      <c r="N113" s="30" t="s">
        <v>291</v>
      </c>
      <c r="O113" s="30"/>
      <c r="P113" s="64"/>
      <c r="Q113" s="65">
        <f t="shared" ca="1" si="17"/>
        <v>0</v>
      </c>
      <c r="R113" s="65">
        <f t="shared" ca="1" si="18"/>
        <v>0</v>
      </c>
      <c r="S113" s="65">
        <f t="shared" ca="1" si="19"/>
        <v>1</v>
      </c>
      <c r="T113" s="64"/>
      <c r="U113" s="64"/>
      <c r="W113" s="2"/>
      <c r="Z113" s="1"/>
    </row>
    <row r="114" spans="1:26" x14ac:dyDescent="0.25">
      <c r="A114" s="84">
        <f t="shared" si="25"/>
        <v>42870</v>
      </c>
      <c r="B114" s="2">
        <v>42810</v>
      </c>
      <c r="D114" s="46" t="s">
        <v>281</v>
      </c>
      <c r="E114" s="1"/>
      <c r="F114" t="s">
        <v>222</v>
      </c>
      <c r="G114" t="s">
        <v>38</v>
      </c>
      <c r="H114" t="s">
        <v>289</v>
      </c>
      <c r="J114" t="s">
        <v>51</v>
      </c>
      <c r="K114" t="s">
        <v>295</v>
      </c>
      <c r="M114" s="30"/>
      <c r="N114" s="30" t="s">
        <v>291</v>
      </c>
      <c r="O114" s="30"/>
      <c r="P114" s="64"/>
      <c r="Q114" s="65">
        <f t="shared" ca="1" si="17"/>
        <v>0</v>
      </c>
      <c r="R114" s="65">
        <f t="shared" ca="1" si="18"/>
        <v>0</v>
      </c>
      <c r="S114" s="65">
        <f t="shared" ca="1" si="19"/>
        <v>1</v>
      </c>
      <c r="T114" s="64"/>
      <c r="U114" s="64"/>
      <c r="W114" s="2"/>
      <c r="Z114" s="1"/>
    </row>
    <row r="115" spans="1:26" x14ac:dyDescent="0.25">
      <c r="A115" s="84">
        <f t="shared" si="25"/>
        <v>42870</v>
      </c>
      <c r="B115" s="2">
        <v>42810</v>
      </c>
      <c r="D115" s="46" t="s">
        <v>282</v>
      </c>
      <c r="E115" s="1"/>
      <c r="F115" t="s">
        <v>222</v>
      </c>
      <c r="G115" t="s">
        <v>38</v>
      </c>
      <c r="H115" t="s">
        <v>289</v>
      </c>
      <c r="J115" t="s">
        <v>51</v>
      </c>
      <c r="K115" t="s">
        <v>296</v>
      </c>
      <c r="M115" s="30"/>
      <c r="N115" s="30" t="s">
        <v>291</v>
      </c>
      <c r="O115" s="30"/>
      <c r="P115" s="64"/>
      <c r="Q115" s="65">
        <f t="shared" ca="1" si="17"/>
        <v>0</v>
      </c>
      <c r="R115" s="65">
        <f t="shared" ca="1" si="18"/>
        <v>0</v>
      </c>
      <c r="S115" s="65">
        <f t="shared" ca="1" si="19"/>
        <v>1</v>
      </c>
      <c r="T115" s="64"/>
      <c r="U115" s="64"/>
      <c r="W115" s="2"/>
      <c r="Z115" s="1"/>
    </row>
    <row r="116" spans="1:26" x14ac:dyDescent="0.25">
      <c r="A116" s="84">
        <f t="shared" si="25"/>
        <v>42870</v>
      </c>
      <c r="B116" s="2">
        <v>42810</v>
      </c>
      <c r="D116" s="46" t="s">
        <v>283</v>
      </c>
      <c r="E116" s="1"/>
      <c r="F116" t="s">
        <v>222</v>
      </c>
      <c r="G116" t="s">
        <v>38</v>
      </c>
      <c r="H116" t="s">
        <v>289</v>
      </c>
      <c r="J116" t="s">
        <v>51</v>
      </c>
      <c r="K116" t="s">
        <v>297</v>
      </c>
      <c r="M116" s="30"/>
      <c r="N116" s="30" t="s">
        <v>291</v>
      </c>
      <c r="O116" s="30"/>
      <c r="P116" s="64"/>
      <c r="Q116" s="65">
        <f t="shared" ca="1" si="17"/>
        <v>0</v>
      </c>
      <c r="R116" s="65">
        <f t="shared" ca="1" si="18"/>
        <v>0</v>
      </c>
      <c r="S116" s="65">
        <f t="shared" ca="1" si="19"/>
        <v>1</v>
      </c>
      <c r="T116" s="64"/>
      <c r="U116" s="64"/>
      <c r="W116" s="2"/>
      <c r="Z116" s="1"/>
    </row>
    <row r="117" spans="1:26" x14ac:dyDescent="0.25">
      <c r="A117" s="84">
        <f t="shared" si="25"/>
        <v>42870</v>
      </c>
      <c r="B117" s="2">
        <v>42810</v>
      </c>
      <c r="D117" s="46" t="s">
        <v>284</v>
      </c>
      <c r="E117" s="1"/>
      <c r="F117" t="s">
        <v>222</v>
      </c>
      <c r="G117" t="s">
        <v>38</v>
      </c>
      <c r="H117" t="s">
        <v>289</v>
      </c>
      <c r="J117" t="s">
        <v>51</v>
      </c>
      <c r="K117" t="s">
        <v>197</v>
      </c>
      <c r="M117" s="30"/>
      <c r="N117" s="30" t="s">
        <v>291</v>
      </c>
      <c r="O117" s="30"/>
      <c r="P117" s="64"/>
      <c r="Q117" s="65">
        <f t="shared" ca="1" si="17"/>
        <v>0</v>
      </c>
      <c r="R117" s="65">
        <f t="shared" ca="1" si="18"/>
        <v>0</v>
      </c>
      <c r="S117" s="65">
        <f t="shared" ca="1" si="19"/>
        <v>1</v>
      </c>
      <c r="T117" s="64"/>
      <c r="U117" s="64"/>
      <c r="W117" s="2"/>
      <c r="Z117" s="1"/>
    </row>
    <row r="118" spans="1:26" x14ac:dyDescent="0.25">
      <c r="A118" s="84">
        <f t="shared" si="25"/>
        <v>42870</v>
      </c>
      <c r="B118" s="2">
        <v>42810</v>
      </c>
      <c r="D118" s="46" t="s">
        <v>285</v>
      </c>
      <c r="E118" s="1"/>
      <c r="F118" t="s">
        <v>222</v>
      </c>
      <c r="G118" t="s">
        <v>38</v>
      </c>
      <c r="H118" s="89" t="s">
        <v>290</v>
      </c>
      <c r="J118" t="s">
        <v>52</v>
      </c>
      <c r="K118" t="s">
        <v>202</v>
      </c>
      <c r="M118" s="30"/>
      <c r="N118" s="30" t="s">
        <v>291</v>
      </c>
      <c r="O118" s="30"/>
      <c r="P118" s="64"/>
      <c r="Q118" s="65">
        <f t="shared" ca="1" si="17"/>
        <v>0</v>
      </c>
      <c r="R118" s="65">
        <f t="shared" ca="1" si="18"/>
        <v>0</v>
      </c>
      <c r="S118" s="65">
        <f t="shared" ca="1" si="19"/>
        <v>1</v>
      </c>
      <c r="T118" s="64"/>
      <c r="U118" s="64"/>
      <c r="W118" s="2"/>
      <c r="Z118" s="1"/>
    </row>
    <row r="119" spans="1:26" x14ac:dyDescent="0.25">
      <c r="A119" s="84">
        <f t="shared" si="25"/>
        <v>42870</v>
      </c>
      <c r="B119" s="2">
        <v>42810</v>
      </c>
      <c r="D119" s="46" t="s">
        <v>286</v>
      </c>
      <c r="E119" s="1"/>
      <c r="F119" t="s">
        <v>222</v>
      </c>
      <c r="G119" t="s">
        <v>38</v>
      </c>
      <c r="H119" s="89" t="s">
        <v>290</v>
      </c>
      <c r="J119" t="s">
        <v>52</v>
      </c>
      <c r="K119" t="s">
        <v>298</v>
      </c>
      <c r="M119" s="30"/>
      <c r="N119" s="30" t="s">
        <v>291</v>
      </c>
      <c r="O119" s="30"/>
      <c r="P119" s="64"/>
      <c r="Q119" s="65">
        <f t="shared" ca="1" si="17"/>
        <v>0</v>
      </c>
      <c r="R119" s="65">
        <f t="shared" ca="1" si="18"/>
        <v>0</v>
      </c>
      <c r="S119" s="65">
        <f t="shared" ca="1" si="19"/>
        <v>1</v>
      </c>
      <c r="T119" s="64"/>
      <c r="U119" s="64"/>
      <c r="W119" s="2"/>
      <c r="Z119" s="1"/>
    </row>
    <row r="120" spans="1:26" x14ac:dyDescent="0.25">
      <c r="A120" s="84">
        <f t="shared" si="25"/>
        <v>42870</v>
      </c>
      <c r="B120" s="2">
        <v>42810</v>
      </c>
      <c r="D120" s="46" t="s">
        <v>287</v>
      </c>
      <c r="E120" s="1"/>
      <c r="F120" t="s">
        <v>222</v>
      </c>
      <c r="G120" t="s">
        <v>38</v>
      </c>
      <c r="H120" s="89" t="s">
        <v>290</v>
      </c>
      <c r="J120" t="s">
        <v>52</v>
      </c>
      <c r="K120" t="s">
        <v>299</v>
      </c>
      <c r="M120" s="30"/>
      <c r="N120" s="30" t="s">
        <v>291</v>
      </c>
      <c r="O120" s="30"/>
      <c r="P120" s="64"/>
      <c r="Q120" s="65">
        <f t="shared" ca="1" si="17"/>
        <v>0</v>
      </c>
      <c r="R120" s="65">
        <f t="shared" ca="1" si="18"/>
        <v>0</v>
      </c>
      <c r="S120" s="65">
        <f t="shared" ca="1" si="19"/>
        <v>1</v>
      </c>
      <c r="T120" s="64"/>
      <c r="U120" s="64"/>
      <c r="W120" s="2"/>
      <c r="Z120" s="1"/>
    </row>
    <row r="121" spans="1:26" x14ac:dyDescent="0.25">
      <c r="A121" s="84">
        <f t="shared" si="25"/>
        <v>42872</v>
      </c>
      <c r="B121" s="2">
        <v>42812</v>
      </c>
      <c r="C121">
        <v>5</v>
      </c>
      <c r="D121" s="46"/>
      <c r="E121" s="1"/>
      <c r="F121" t="s">
        <v>179</v>
      </c>
      <c r="G121" t="s">
        <v>29</v>
      </c>
      <c r="M121" s="30"/>
      <c r="N121" s="30"/>
      <c r="O121" s="30"/>
      <c r="P121" s="64"/>
      <c r="Q121" s="65">
        <f t="shared" ca="1" si="17"/>
        <v>0</v>
      </c>
      <c r="R121" s="65">
        <f t="shared" ca="1" si="18"/>
        <v>0</v>
      </c>
      <c r="S121" s="65">
        <f t="shared" ca="1" si="19"/>
        <v>1</v>
      </c>
      <c r="T121" s="64"/>
      <c r="U121" s="64"/>
      <c r="W121" s="2"/>
      <c r="Z121" s="1"/>
    </row>
    <row r="122" spans="1:26" x14ac:dyDescent="0.25">
      <c r="A122" s="84">
        <f t="shared" si="25"/>
        <v>42872</v>
      </c>
      <c r="B122" s="2">
        <v>42812</v>
      </c>
      <c r="D122" s="46"/>
      <c r="E122" s="1"/>
      <c r="F122" t="s">
        <v>179</v>
      </c>
      <c r="G122" t="s">
        <v>29</v>
      </c>
      <c r="M122" s="30"/>
      <c r="N122" s="30"/>
      <c r="O122" s="30"/>
      <c r="P122" s="64"/>
      <c r="Q122" s="65">
        <f t="shared" ca="1" si="17"/>
        <v>0</v>
      </c>
      <c r="R122" s="65">
        <f t="shared" ca="1" si="18"/>
        <v>0</v>
      </c>
      <c r="S122" s="65">
        <f t="shared" ca="1" si="19"/>
        <v>1</v>
      </c>
      <c r="T122" s="64"/>
      <c r="U122" s="64"/>
      <c r="W122" s="2"/>
      <c r="Z122" s="1"/>
    </row>
    <row r="123" spans="1:26" x14ac:dyDescent="0.25">
      <c r="A123" s="84">
        <f t="shared" si="25"/>
        <v>42872</v>
      </c>
      <c r="B123" s="2">
        <v>42812</v>
      </c>
      <c r="D123" s="46"/>
      <c r="E123" s="1"/>
      <c r="F123" t="s">
        <v>179</v>
      </c>
      <c r="G123" t="s">
        <v>29</v>
      </c>
      <c r="M123" s="30"/>
      <c r="N123" s="30"/>
      <c r="O123" s="30"/>
      <c r="P123" s="64"/>
      <c r="Q123" s="65">
        <f t="shared" ca="1" si="17"/>
        <v>0</v>
      </c>
      <c r="R123" s="65">
        <f t="shared" ca="1" si="18"/>
        <v>0</v>
      </c>
      <c r="S123" s="65">
        <f t="shared" ca="1" si="19"/>
        <v>1</v>
      </c>
      <c r="T123" s="64"/>
      <c r="U123" s="64"/>
      <c r="W123" s="2"/>
      <c r="Z123" s="1"/>
    </row>
    <row r="124" spans="1:26" x14ac:dyDescent="0.25">
      <c r="A124" s="84">
        <f t="shared" si="25"/>
        <v>42872</v>
      </c>
      <c r="B124" s="2">
        <v>42812</v>
      </c>
      <c r="D124" s="46"/>
      <c r="E124" s="1"/>
      <c r="F124" t="s">
        <v>179</v>
      </c>
      <c r="G124" t="s">
        <v>29</v>
      </c>
      <c r="M124" s="30"/>
      <c r="N124" s="30"/>
      <c r="O124" s="30"/>
      <c r="P124" s="64"/>
      <c r="Q124" s="65">
        <f t="shared" ca="1" si="17"/>
        <v>0</v>
      </c>
      <c r="R124" s="65">
        <f t="shared" ca="1" si="18"/>
        <v>0</v>
      </c>
      <c r="S124" s="65">
        <f t="shared" ca="1" si="19"/>
        <v>1</v>
      </c>
      <c r="T124" s="64"/>
      <c r="U124" s="64"/>
      <c r="W124" s="2"/>
      <c r="Z124" s="1"/>
    </row>
    <row r="125" spans="1:26" x14ac:dyDescent="0.25">
      <c r="A125" s="84">
        <f t="shared" si="25"/>
        <v>42872</v>
      </c>
      <c r="B125" s="2">
        <v>42812</v>
      </c>
      <c r="D125" s="46"/>
      <c r="E125" s="1"/>
      <c r="F125" t="s">
        <v>179</v>
      </c>
      <c r="G125" t="s">
        <v>29</v>
      </c>
      <c r="M125" s="30"/>
      <c r="N125" s="30"/>
      <c r="O125" s="30"/>
      <c r="P125" s="64"/>
      <c r="Q125" s="65">
        <f t="shared" ca="1" si="17"/>
        <v>0</v>
      </c>
      <c r="R125" s="65">
        <f t="shared" ca="1" si="18"/>
        <v>0</v>
      </c>
      <c r="S125" s="65">
        <f t="shared" ca="1" si="19"/>
        <v>1</v>
      </c>
      <c r="T125" s="64"/>
      <c r="U125" s="64"/>
      <c r="W125" s="2"/>
      <c r="Z125" s="1"/>
    </row>
    <row r="126" spans="1:26" x14ac:dyDescent="0.25">
      <c r="A126" s="84">
        <f t="shared" si="25"/>
        <v>42884</v>
      </c>
      <c r="B126" s="2">
        <v>42824</v>
      </c>
      <c r="C126">
        <v>7</v>
      </c>
      <c r="D126" s="46"/>
      <c r="E126" s="1"/>
      <c r="F126" t="s">
        <v>146</v>
      </c>
      <c r="G126" t="s">
        <v>145</v>
      </c>
      <c r="M126" s="30"/>
      <c r="N126" s="30"/>
      <c r="O126" s="30"/>
      <c r="P126" s="64"/>
      <c r="Q126" s="65">
        <f t="shared" ca="1" si="17"/>
        <v>0</v>
      </c>
      <c r="R126" s="65">
        <f t="shared" ca="1" si="18"/>
        <v>0</v>
      </c>
      <c r="S126" s="65">
        <f t="shared" ca="1" si="19"/>
        <v>1</v>
      </c>
      <c r="T126" s="64"/>
      <c r="U126" s="64"/>
      <c r="W126" s="2"/>
      <c r="Z126" s="1"/>
    </row>
    <row r="127" spans="1:26" x14ac:dyDescent="0.25">
      <c r="A127" s="84">
        <f t="shared" si="20"/>
        <v>42884</v>
      </c>
      <c r="B127" s="2">
        <v>42824</v>
      </c>
      <c r="D127" s="46"/>
      <c r="E127" s="1"/>
      <c r="F127" t="s">
        <v>146</v>
      </c>
      <c r="G127" t="s">
        <v>145</v>
      </c>
      <c r="M127" s="30"/>
      <c r="N127" s="30"/>
      <c r="O127" s="30"/>
      <c r="P127" s="64"/>
      <c r="Q127" s="65">
        <f t="shared" ca="1" si="17"/>
        <v>0</v>
      </c>
      <c r="R127" s="65">
        <f t="shared" ca="1" si="18"/>
        <v>0</v>
      </c>
      <c r="S127" s="65">
        <f t="shared" ca="1" si="19"/>
        <v>1</v>
      </c>
      <c r="T127" s="64"/>
      <c r="U127" s="64"/>
      <c r="W127" s="2"/>
      <c r="Z127" s="1"/>
    </row>
    <row r="128" spans="1:26" x14ac:dyDescent="0.25">
      <c r="A128" s="84">
        <f t="shared" si="20"/>
        <v>42884</v>
      </c>
      <c r="B128" s="2">
        <v>42824</v>
      </c>
      <c r="D128" s="46"/>
      <c r="E128" s="1"/>
      <c r="F128" t="s">
        <v>146</v>
      </c>
      <c r="G128" t="s">
        <v>145</v>
      </c>
      <c r="M128" s="30"/>
      <c r="N128" s="30"/>
      <c r="O128" s="30"/>
      <c r="P128" s="64"/>
      <c r="Q128" s="65">
        <f t="shared" ca="1" si="17"/>
        <v>0</v>
      </c>
      <c r="R128" s="65">
        <f t="shared" ca="1" si="18"/>
        <v>0</v>
      </c>
      <c r="S128" s="65">
        <f t="shared" ca="1" si="19"/>
        <v>1</v>
      </c>
      <c r="T128" s="64"/>
      <c r="U128" s="64"/>
      <c r="W128" s="2"/>
      <c r="Z128" s="1"/>
    </row>
    <row r="129" spans="1:26" x14ac:dyDescent="0.25">
      <c r="A129" s="84">
        <f t="shared" si="20"/>
        <v>42884</v>
      </c>
      <c r="B129" s="2">
        <v>42824</v>
      </c>
      <c r="D129" s="46"/>
      <c r="E129" s="1"/>
      <c r="F129" t="s">
        <v>146</v>
      </c>
      <c r="G129" t="s">
        <v>145</v>
      </c>
      <c r="M129" s="30"/>
      <c r="N129" s="30"/>
      <c r="O129" s="30"/>
      <c r="P129" s="64"/>
      <c r="Q129" s="65">
        <f t="shared" ca="1" si="17"/>
        <v>0</v>
      </c>
      <c r="R129" s="65">
        <f t="shared" ca="1" si="18"/>
        <v>0</v>
      </c>
      <c r="S129" s="65">
        <f t="shared" ca="1" si="19"/>
        <v>1</v>
      </c>
      <c r="T129" s="64"/>
      <c r="U129" s="64"/>
      <c r="W129" s="2"/>
      <c r="Z129" s="1"/>
    </row>
    <row r="130" spans="1:26" x14ac:dyDescent="0.25">
      <c r="A130" s="84">
        <f t="shared" si="20"/>
        <v>42884</v>
      </c>
      <c r="B130" s="2">
        <v>42824</v>
      </c>
      <c r="D130" s="46"/>
      <c r="E130" s="1"/>
      <c r="F130" t="s">
        <v>146</v>
      </c>
      <c r="G130" t="s">
        <v>145</v>
      </c>
      <c r="M130" s="30"/>
      <c r="N130" s="30"/>
      <c r="O130" s="30"/>
      <c r="P130" s="64"/>
      <c r="Q130" s="65">
        <f t="shared" ca="1" si="17"/>
        <v>0</v>
      </c>
      <c r="R130" s="65">
        <f t="shared" ca="1" si="18"/>
        <v>0</v>
      </c>
      <c r="S130" s="65">
        <f t="shared" ca="1" si="19"/>
        <v>1</v>
      </c>
      <c r="T130" s="64"/>
      <c r="U130" s="64"/>
      <c r="W130" s="2"/>
      <c r="Z130" s="1"/>
    </row>
    <row r="131" spans="1:26" x14ac:dyDescent="0.25">
      <c r="A131" s="84">
        <f t="shared" si="20"/>
        <v>42884</v>
      </c>
      <c r="B131" s="2">
        <v>42824</v>
      </c>
      <c r="D131" s="46"/>
      <c r="E131" s="1"/>
      <c r="F131" t="s">
        <v>146</v>
      </c>
      <c r="G131" t="s">
        <v>145</v>
      </c>
      <c r="M131" s="30"/>
      <c r="N131" s="30"/>
      <c r="O131" s="30"/>
      <c r="P131" s="64"/>
      <c r="Q131" s="65">
        <f t="shared" ca="1" si="17"/>
        <v>0</v>
      </c>
      <c r="R131" s="65">
        <f t="shared" ca="1" si="18"/>
        <v>0</v>
      </c>
      <c r="S131" s="65">
        <f t="shared" ca="1" si="19"/>
        <v>1</v>
      </c>
      <c r="T131" s="64"/>
      <c r="U131" s="64"/>
      <c r="W131" s="2"/>
      <c r="Z131" s="1"/>
    </row>
    <row r="132" spans="1:26" x14ac:dyDescent="0.25">
      <c r="A132" s="84">
        <f t="shared" si="20"/>
        <v>42884</v>
      </c>
      <c r="B132" s="2">
        <v>42824</v>
      </c>
      <c r="D132" s="46"/>
      <c r="E132" s="1"/>
      <c r="F132" t="s">
        <v>146</v>
      </c>
      <c r="G132" t="s">
        <v>145</v>
      </c>
      <c r="M132" s="30"/>
      <c r="N132" s="30"/>
      <c r="O132" s="30"/>
      <c r="P132" s="64"/>
      <c r="Q132" s="65">
        <f t="shared" ca="1" si="17"/>
        <v>0</v>
      </c>
      <c r="R132" s="65">
        <f t="shared" ca="1" si="18"/>
        <v>0</v>
      </c>
      <c r="S132" s="65">
        <f t="shared" ca="1" si="19"/>
        <v>1</v>
      </c>
      <c r="T132" s="64"/>
      <c r="U132" s="64"/>
      <c r="W132" s="2"/>
      <c r="Z132" s="1"/>
    </row>
    <row r="133" spans="1:26" x14ac:dyDescent="0.25">
      <c r="A133" s="84" t="str">
        <f t="shared" si="20"/>
        <v/>
      </c>
      <c r="B133" s="2"/>
      <c r="D133" s="46"/>
      <c r="E133" s="1"/>
      <c r="M133" s="30"/>
      <c r="N133" s="30"/>
      <c r="O133" s="30"/>
      <c r="P133" s="64"/>
      <c r="Q133" s="65" t="str">
        <f t="shared" ca="1" si="17"/>
        <v/>
      </c>
      <c r="R133" s="65" t="str">
        <f t="shared" ca="1" si="18"/>
        <v/>
      </c>
      <c r="S133" s="65" t="str">
        <f t="shared" ca="1" si="19"/>
        <v/>
      </c>
      <c r="T133" s="64"/>
      <c r="U133" s="64"/>
      <c r="W133" s="2"/>
      <c r="Z133" s="1"/>
    </row>
    <row r="134" spans="1:26" x14ac:dyDescent="0.25">
      <c r="A134" s="84" t="str">
        <f t="shared" si="20"/>
        <v/>
      </c>
      <c r="B134" s="2"/>
      <c r="D134" s="46"/>
      <c r="E134" s="1"/>
      <c r="M134" s="30"/>
      <c r="N134" s="30"/>
      <c r="O134" s="30"/>
      <c r="P134" s="64"/>
      <c r="Q134" s="65" t="str">
        <f t="shared" ca="1" si="17"/>
        <v/>
      </c>
      <c r="R134" s="65" t="str">
        <f t="shared" ca="1" si="18"/>
        <v/>
      </c>
      <c r="S134" s="65" t="str">
        <f t="shared" ca="1" si="19"/>
        <v/>
      </c>
      <c r="T134" s="64"/>
      <c r="U134" s="64"/>
      <c r="W134" s="2"/>
      <c r="Z134" s="1"/>
    </row>
    <row r="135" spans="1:26" x14ac:dyDescent="0.25">
      <c r="A135" s="84" t="str">
        <f t="shared" si="20"/>
        <v/>
      </c>
      <c r="B135" s="2"/>
      <c r="D135" s="46"/>
      <c r="E135" s="1"/>
      <c r="M135" s="30"/>
      <c r="N135" s="30"/>
      <c r="O135" s="30"/>
      <c r="P135" s="64"/>
      <c r="Q135" s="65" t="str">
        <f t="shared" ca="1" si="17"/>
        <v/>
      </c>
      <c r="R135" s="65" t="str">
        <f t="shared" ca="1" si="18"/>
        <v/>
      </c>
      <c r="S135" s="65" t="str">
        <f t="shared" ca="1" si="19"/>
        <v/>
      </c>
      <c r="T135" s="64"/>
      <c r="U135" s="64"/>
      <c r="W135" s="2"/>
      <c r="Z135" s="1"/>
    </row>
    <row r="136" spans="1:26" x14ac:dyDescent="0.25">
      <c r="A136" s="84" t="str">
        <f t="shared" si="20"/>
        <v/>
      </c>
      <c r="B136" s="2"/>
      <c r="D136" s="46"/>
      <c r="E136" s="1"/>
      <c r="M136" s="30"/>
      <c r="N136" s="30"/>
      <c r="O136" s="30"/>
      <c r="P136" s="64"/>
      <c r="Q136" s="65" t="str">
        <f t="shared" ca="1" si="17"/>
        <v/>
      </c>
      <c r="R136" s="65" t="str">
        <f t="shared" ca="1" si="18"/>
        <v/>
      </c>
      <c r="S136" s="65" t="str">
        <f t="shared" ca="1" si="19"/>
        <v/>
      </c>
      <c r="T136" s="64"/>
      <c r="U136" s="64"/>
      <c r="W136" s="2"/>
      <c r="Z136" s="1"/>
    </row>
    <row r="137" spans="1:26" x14ac:dyDescent="0.25">
      <c r="A137" s="84" t="str">
        <f t="shared" si="20"/>
        <v/>
      </c>
      <c r="B137" s="2"/>
      <c r="D137" s="46"/>
      <c r="E137" s="1"/>
      <c r="M137" s="30"/>
      <c r="N137" s="30"/>
      <c r="O137" s="30"/>
      <c r="P137" s="64"/>
      <c r="Q137" s="65" t="str">
        <f t="shared" ca="1" si="17"/>
        <v/>
      </c>
      <c r="R137" s="65" t="str">
        <f t="shared" ca="1" si="18"/>
        <v/>
      </c>
      <c r="S137" s="65" t="str">
        <f t="shared" ca="1" si="19"/>
        <v/>
      </c>
      <c r="T137" s="64"/>
      <c r="U137" s="64"/>
      <c r="W137" s="2"/>
      <c r="Z137" s="1"/>
    </row>
    <row r="138" spans="1:26" x14ac:dyDescent="0.25">
      <c r="A138" s="84" t="str">
        <f t="shared" si="20"/>
        <v/>
      </c>
      <c r="B138" s="2"/>
      <c r="D138" s="46"/>
      <c r="E138" s="1"/>
      <c r="M138" s="30"/>
      <c r="N138" s="30"/>
      <c r="O138" s="30"/>
      <c r="P138" s="64"/>
      <c r="Q138" s="65" t="str">
        <f t="shared" ca="1" si="17"/>
        <v/>
      </c>
      <c r="R138" s="65" t="str">
        <f t="shared" ca="1" si="18"/>
        <v/>
      </c>
      <c r="S138" s="65" t="str">
        <f t="shared" ca="1" si="19"/>
        <v/>
      </c>
      <c r="T138" s="64"/>
      <c r="U138" s="64"/>
      <c r="W138" s="2"/>
      <c r="Z138" s="1"/>
    </row>
    <row r="139" spans="1:26" x14ac:dyDescent="0.25">
      <c r="A139" s="84" t="str">
        <f t="shared" si="20"/>
        <v/>
      </c>
      <c r="B139" s="2"/>
      <c r="D139" s="46"/>
      <c r="E139" s="1"/>
      <c r="M139" s="30"/>
      <c r="N139" s="30"/>
      <c r="O139" s="30"/>
      <c r="P139" s="64"/>
      <c r="Q139" s="65" t="str">
        <f t="shared" ca="1" si="17"/>
        <v/>
      </c>
      <c r="R139" s="65" t="str">
        <f t="shared" ca="1" si="18"/>
        <v/>
      </c>
      <c r="S139" s="65" t="str">
        <f t="shared" ca="1" si="19"/>
        <v/>
      </c>
      <c r="T139" s="64"/>
      <c r="U139" s="64"/>
      <c r="W139" s="2"/>
      <c r="Z139" s="1"/>
    </row>
    <row r="140" spans="1:26" x14ac:dyDescent="0.25">
      <c r="A140" s="84" t="str">
        <f t="shared" si="20"/>
        <v/>
      </c>
      <c r="B140" s="2"/>
      <c r="D140" s="46"/>
      <c r="E140" s="1"/>
      <c r="M140" s="30"/>
      <c r="N140" s="30"/>
      <c r="O140" s="30"/>
      <c r="P140" s="64"/>
      <c r="Q140" s="65" t="str">
        <f t="shared" ca="1" si="17"/>
        <v/>
      </c>
      <c r="R140" s="65" t="str">
        <f t="shared" ca="1" si="18"/>
        <v/>
      </c>
      <c r="S140" s="65" t="str">
        <f t="shared" ca="1" si="19"/>
        <v/>
      </c>
      <c r="T140" s="64"/>
      <c r="U140" s="64"/>
      <c r="W140" s="2"/>
      <c r="Z140" s="1"/>
    </row>
    <row r="141" spans="1:26" x14ac:dyDescent="0.25">
      <c r="A141" s="84" t="str">
        <f t="shared" si="20"/>
        <v/>
      </c>
      <c r="B141" s="2"/>
      <c r="D141" s="46"/>
      <c r="E141" s="1"/>
      <c r="M141" s="30"/>
      <c r="N141" s="30"/>
      <c r="O141" s="30"/>
      <c r="P141" s="64"/>
      <c r="Q141" s="65" t="str">
        <f t="shared" ca="1" si="17"/>
        <v/>
      </c>
      <c r="R141" s="65" t="str">
        <f t="shared" ca="1" si="18"/>
        <v/>
      </c>
      <c r="S141" s="65" t="str">
        <f t="shared" ca="1" si="19"/>
        <v/>
      </c>
      <c r="T141" s="64"/>
      <c r="U141" s="64"/>
      <c r="W141" s="2"/>
      <c r="Z141" s="1"/>
    </row>
    <row r="142" spans="1:26" x14ac:dyDescent="0.25">
      <c r="A142" s="84" t="str">
        <f t="shared" si="20"/>
        <v/>
      </c>
      <c r="B142" s="2"/>
      <c r="D142" s="46"/>
      <c r="E142" s="1"/>
      <c r="M142" s="30"/>
      <c r="N142" s="30"/>
      <c r="O142" s="30"/>
      <c r="P142" s="64"/>
      <c r="Q142" s="65" t="str">
        <f t="shared" ca="1" si="17"/>
        <v/>
      </c>
      <c r="R142" s="65" t="str">
        <f t="shared" ca="1" si="18"/>
        <v/>
      </c>
      <c r="S142" s="65" t="str">
        <f t="shared" ca="1" si="19"/>
        <v/>
      </c>
      <c r="T142" s="64"/>
      <c r="U142" s="64"/>
      <c r="W142" s="2"/>
      <c r="Z142" s="1"/>
    </row>
    <row r="143" spans="1:26" x14ac:dyDescent="0.25">
      <c r="A143" s="84" t="str">
        <f t="shared" si="20"/>
        <v/>
      </c>
      <c r="B143" s="2"/>
      <c r="D143" s="46"/>
      <c r="E143" s="1"/>
      <c r="M143" s="30"/>
      <c r="N143" s="30"/>
      <c r="O143" s="30"/>
      <c r="P143" s="64"/>
      <c r="Q143" s="65" t="str">
        <f t="shared" ca="1" si="17"/>
        <v/>
      </c>
      <c r="R143" s="65" t="str">
        <f t="shared" ca="1" si="18"/>
        <v/>
      </c>
      <c r="S143" s="65" t="str">
        <f t="shared" ca="1" si="19"/>
        <v/>
      </c>
      <c r="T143" s="64"/>
      <c r="U143" s="64"/>
      <c r="W143" s="2"/>
      <c r="Z143" s="1"/>
    </row>
    <row r="144" spans="1:26" x14ac:dyDescent="0.25">
      <c r="A144" s="84" t="str">
        <f t="shared" si="20"/>
        <v/>
      </c>
      <c r="B144" s="2"/>
      <c r="D144" s="46"/>
      <c r="E144" s="1"/>
      <c r="M144" s="30"/>
      <c r="N144" s="30"/>
      <c r="O144" s="30"/>
      <c r="P144" s="64"/>
      <c r="Q144" s="65" t="str">
        <f t="shared" ca="1" si="17"/>
        <v/>
      </c>
      <c r="R144" s="65" t="str">
        <f t="shared" ca="1" si="18"/>
        <v/>
      </c>
      <c r="S144" s="65" t="str">
        <f t="shared" ca="1" si="19"/>
        <v/>
      </c>
      <c r="T144" s="64"/>
      <c r="U144" s="64"/>
      <c r="W144" s="2"/>
      <c r="Z144" s="1"/>
    </row>
    <row r="145" spans="1:26" x14ac:dyDescent="0.25">
      <c r="A145" s="84" t="str">
        <f t="shared" si="20"/>
        <v/>
      </c>
      <c r="B145" s="2"/>
      <c r="D145" s="46"/>
      <c r="E145" s="1"/>
      <c r="M145" s="30"/>
      <c r="N145" s="30"/>
      <c r="O145" s="30"/>
      <c r="P145" s="64"/>
      <c r="Q145" s="65" t="str">
        <f t="shared" ca="1" si="17"/>
        <v/>
      </c>
      <c r="R145" s="65" t="str">
        <f t="shared" ca="1" si="18"/>
        <v/>
      </c>
      <c r="S145" s="65" t="str">
        <f t="shared" ca="1" si="19"/>
        <v/>
      </c>
      <c r="T145" s="64"/>
      <c r="U145" s="64"/>
      <c r="W145" s="2"/>
      <c r="Z145" s="1"/>
    </row>
    <row r="146" spans="1:26" x14ac:dyDescent="0.25">
      <c r="A146" s="84" t="str">
        <f t="shared" si="20"/>
        <v/>
      </c>
      <c r="B146" s="2"/>
      <c r="D146" s="46"/>
      <c r="E146" s="1"/>
      <c r="M146" s="30"/>
      <c r="N146" s="30"/>
      <c r="O146" s="30"/>
      <c r="P146" s="64"/>
      <c r="Q146" s="65" t="str">
        <f t="shared" ca="1" si="17"/>
        <v/>
      </c>
      <c r="R146" s="65" t="str">
        <f t="shared" ca="1" si="18"/>
        <v/>
      </c>
      <c r="S146" s="65" t="str">
        <f t="shared" ca="1" si="19"/>
        <v/>
      </c>
      <c r="T146" s="64"/>
      <c r="U146" s="64"/>
      <c r="W146" s="2"/>
      <c r="Z146" s="1"/>
    </row>
    <row r="147" spans="1:26" x14ac:dyDescent="0.25">
      <c r="A147" s="84" t="str">
        <f t="shared" si="20"/>
        <v/>
      </c>
      <c r="B147" s="2"/>
      <c r="D147" s="46"/>
      <c r="E147" s="1"/>
      <c r="M147" s="30"/>
      <c r="N147" s="30"/>
      <c r="O147" s="30"/>
      <c r="P147" s="64"/>
      <c r="Q147" s="65" t="str">
        <f t="shared" ca="1" si="17"/>
        <v/>
      </c>
      <c r="R147" s="65" t="str">
        <f t="shared" ca="1" si="18"/>
        <v/>
      </c>
      <c r="S147" s="65" t="str">
        <f t="shared" ca="1" si="19"/>
        <v/>
      </c>
      <c r="T147" s="64"/>
      <c r="U147" s="64"/>
      <c r="W147" s="2"/>
      <c r="Z147" s="1"/>
    </row>
    <row r="148" spans="1:26" x14ac:dyDescent="0.25">
      <c r="A148" s="84" t="str">
        <f t="shared" si="20"/>
        <v/>
      </c>
      <c r="B148" s="2"/>
      <c r="D148" s="46"/>
      <c r="E148" s="1"/>
      <c r="M148" s="30"/>
      <c r="N148" s="30"/>
      <c r="O148" s="30"/>
      <c r="P148" s="64"/>
      <c r="Q148" s="65" t="str">
        <f t="shared" ca="1" si="17"/>
        <v/>
      </c>
      <c r="R148" s="65" t="str">
        <f t="shared" ca="1" si="18"/>
        <v/>
      </c>
      <c r="S148" s="65" t="str">
        <f t="shared" ca="1" si="19"/>
        <v/>
      </c>
      <c r="T148" s="64"/>
      <c r="U148" s="64"/>
      <c r="W148" s="2"/>
      <c r="Z148" s="1"/>
    </row>
    <row r="149" spans="1:26" x14ac:dyDescent="0.25">
      <c r="A149" s="84" t="str">
        <f t="shared" si="20"/>
        <v/>
      </c>
      <c r="B149" s="2"/>
      <c r="D149" s="46"/>
      <c r="E149" s="1"/>
      <c r="M149" s="30"/>
      <c r="N149" s="30"/>
      <c r="O149" s="30"/>
      <c r="P149" s="64"/>
      <c r="Q149" s="65" t="str">
        <f t="shared" ca="1" si="17"/>
        <v/>
      </c>
      <c r="R149" s="65" t="str">
        <f t="shared" ca="1" si="18"/>
        <v/>
      </c>
      <c r="S149" s="65" t="str">
        <f t="shared" ca="1" si="19"/>
        <v/>
      </c>
      <c r="T149" s="64"/>
      <c r="U149" s="64"/>
      <c r="W149" s="2"/>
      <c r="Z149" s="1"/>
    </row>
    <row r="150" spans="1:26" x14ac:dyDescent="0.25">
      <c r="A150" s="84" t="str">
        <f t="shared" si="20"/>
        <v/>
      </c>
      <c r="B150" s="2"/>
      <c r="D150" s="46"/>
      <c r="E150" s="1"/>
      <c r="M150" s="30"/>
      <c r="N150" s="30"/>
      <c r="O150" s="30"/>
      <c r="P150" s="64"/>
      <c r="Q150" s="65" t="str">
        <f t="shared" ref="Q150:Q213" ca="1" si="26">IF(ISBLANK(B150),"",IF(AND(OR(E150="+",E150="Homo",E150="homo"),B150&lt;TODAY()-$Q$24,ISBLANK(I150)),1,0))</f>
        <v/>
      </c>
      <c r="R150" s="65" t="str">
        <f t="shared" ref="R150:R213" ca="1" si="27">IF(ISBLANK(B150),"",IF(AND(OR(E150="-",E150="WT",E150="wt",E150="Wt"),B150&lt;TODAY()-$Q$24,ISBLANK(I150)),1,0))</f>
        <v/>
      </c>
      <c r="S150" s="65" t="str">
        <f t="shared" ref="S150:S213" ca="1" si="28">IF(ISBLANK(B150),"",IF(AND(NOT(OR(E150="-",E150="WT",E150="wt",E150="Wt",E150="+",E150="Homo",E150="homo")),B150&lt;TODAY()-$Q$24,ISBLANK(I150)),1,0))</f>
        <v/>
      </c>
      <c r="T150" s="64"/>
      <c r="U150" s="64"/>
      <c r="W150" s="2"/>
      <c r="Z150" s="1"/>
    </row>
    <row r="151" spans="1:26" x14ac:dyDescent="0.25">
      <c r="A151" s="84" t="str">
        <f t="shared" si="20"/>
        <v/>
      </c>
      <c r="B151" s="2"/>
      <c r="D151" s="46"/>
      <c r="E151" s="1"/>
      <c r="M151" s="30"/>
      <c r="N151" s="30"/>
      <c r="O151" s="30"/>
      <c r="P151" s="64"/>
      <c r="Q151" s="65" t="str">
        <f t="shared" ca="1" si="26"/>
        <v/>
      </c>
      <c r="R151" s="65" t="str">
        <f t="shared" ca="1" si="27"/>
        <v/>
      </c>
      <c r="S151" s="65" t="str">
        <f t="shared" ca="1" si="28"/>
        <v/>
      </c>
      <c r="T151" s="64"/>
      <c r="U151" s="64"/>
      <c r="W151" s="2"/>
      <c r="Z151" s="1"/>
    </row>
    <row r="152" spans="1:26" x14ac:dyDescent="0.25">
      <c r="A152" s="84" t="str">
        <f t="shared" si="20"/>
        <v/>
      </c>
      <c r="B152" s="2"/>
      <c r="D152" s="46"/>
      <c r="E152" s="1"/>
      <c r="M152" s="30"/>
      <c r="N152" s="30"/>
      <c r="O152" s="30"/>
      <c r="P152" s="64"/>
      <c r="Q152" s="65" t="str">
        <f t="shared" ca="1" si="26"/>
        <v/>
      </c>
      <c r="R152" s="65" t="str">
        <f t="shared" ca="1" si="27"/>
        <v/>
      </c>
      <c r="S152" s="65" t="str">
        <f t="shared" ca="1" si="28"/>
        <v/>
      </c>
      <c r="T152" s="64"/>
      <c r="U152" s="64"/>
      <c r="W152" s="2"/>
      <c r="Z152" s="1"/>
    </row>
    <row r="153" spans="1:26" x14ac:dyDescent="0.25">
      <c r="A153" s="84" t="str">
        <f t="shared" ref="A153:A216" si="29">IF(AND(ISBLANK(I153), NOT((ISBLANK(B153)))),B153+60,"")</f>
        <v/>
      </c>
      <c r="B153" s="2"/>
      <c r="D153" s="46"/>
      <c r="E153" s="1"/>
      <c r="M153" s="30"/>
      <c r="N153" s="30"/>
      <c r="O153" s="30"/>
      <c r="P153" s="64"/>
      <c r="Q153" s="65" t="str">
        <f t="shared" ca="1" si="26"/>
        <v/>
      </c>
      <c r="R153" s="65" t="str">
        <f t="shared" ca="1" si="27"/>
        <v/>
      </c>
      <c r="S153" s="65" t="str">
        <f t="shared" ca="1" si="28"/>
        <v/>
      </c>
      <c r="T153" s="64"/>
      <c r="U153" s="64"/>
      <c r="W153" s="2"/>
      <c r="Z153" s="1"/>
    </row>
    <row r="154" spans="1:26" x14ac:dyDescent="0.25">
      <c r="A154" s="84" t="str">
        <f t="shared" si="29"/>
        <v/>
      </c>
      <c r="B154" s="2"/>
      <c r="D154" s="46"/>
      <c r="E154" s="1"/>
      <c r="M154" s="30"/>
      <c r="N154" s="30"/>
      <c r="O154" s="30"/>
      <c r="P154" s="64"/>
      <c r="Q154" s="65" t="str">
        <f t="shared" ca="1" si="26"/>
        <v/>
      </c>
      <c r="R154" s="65" t="str">
        <f t="shared" ca="1" si="27"/>
        <v/>
      </c>
      <c r="S154" s="65" t="str">
        <f t="shared" ca="1" si="28"/>
        <v/>
      </c>
      <c r="T154" s="64"/>
      <c r="U154" s="64"/>
      <c r="W154" s="2"/>
      <c r="Z154" s="1"/>
    </row>
    <row r="155" spans="1:26" x14ac:dyDescent="0.25">
      <c r="A155" s="84" t="str">
        <f t="shared" si="29"/>
        <v/>
      </c>
      <c r="B155" s="2"/>
      <c r="D155" s="46"/>
      <c r="E155" s="1"/>
      <c r="M155" s="30"/>
      <c r="N155" s="30"/>
      <c r="O155" s="30"/>
      <c r="P155" s="64"/>
      <c r="Q155" s="65" t="str">
        <f t="shared" ca="1" si="26"/>
        <v/>
      </c>
      <c r="R155" s="65" t="str">
        <f t="shared" ca="1" si="27"/>
        <v/>
      </c>
      <c r="S155" s="65" t="str">
        <f t="shared" ca="1" si="28"/>
        <v/>
      </c>
      <c r="T155" s="64"/>
      <c r="U155" s="64"/>
      <c r="W155" s="2"/>
      <c r="Z155" s="1"/>
    </row>
    <row r="156" spans="1:26" x14ac:dyDescent="0.25">
      <c r="A156" s="84" t="str">
        <f t="shared" si="29"/>
        <v/>
      </c>
      <c r="B156" s="2"/>
      <c r="D156" s="46"/>
      <c r="E156" s="1"/>
      <c r="M156" s="30"/>
      <c r="N156" s="30"/>
      <c r="O156" s="30"/>
      <c r="P156" s="64"/>
      <c r="Q156" s="65" t="str">
        <f t="shared" ca="1" si="26"/>
        <v/>
      </c>
      <c r="R156" s="65" t="str">
        <f t="shared" ca="1" si="27"/>
        <v/>
      </c>
      <c r="S156" s="65" t="str">
        <f t="shared" ca="1" si="28"/>
        <v/>
      </c>
      <c r="T156" s="64"/>
      <c r="U156" s="64"/>
      <c r="W156" s="2"/>
      <c r="Z156" s="1"/>
    </row>
    <row r="157" spans="1:26" x14ac:dyDescent="0.25">
      <c r="A157" s="84" t="str">
        <f t="shared" si="29"/>
        <v/>
      </c>
      <c r="B157" s="2"/>
      <c r="D157" s="46"/>
      <c r="E157" s="1"/>
      <c r="M157" s="30"/>
      <c r="N157" s="30"/>
      <c r="O157" s="30"/>
      <c r="P157" s="64"/>
      <c r="Q157" s="65" t="str">
        <f t="shared" ca="1" si="26"/>
        <v/>
      </c>
      <c r="R157" s="65" t="str">
        <f t="shared" ca="1" si="27"/>
        <v/>
      </c>
      <c r="S157" s="65" t="str">
        <f t="shared" ca="1" si="28"/>
        <v/>
      </c>
      <c r="T157" s="64"/>
      <c r="U157" s="64"/>
      <c r="W157" s="2"/>
      <c r="Z157" s="1"/>
    </row>
    <row r="158" spans="1:26" x14ac:dyDescent="0.25">
      <c r="A158" s="84" t="str">
        <f t="shared" si="29"/>
        <v/>
      </c>
      <c r="B158" s="2"/>
      <c r="D158" s="46"/>
      <c r="E158" s="1"/>
      <c r="M158" s="30"/>
      <c r="N158" s="30"/>
      <c r="O158" s="30"/>
      <c r="P158" s="64"/>
      <c r="Q158" s="65" t="str">
        <f t="shared" ca="1" si="26"/>
        <v/>
      </c>
      <c r="R158" s="65" t="str">
        <f t="shared" ca="1" si="27"/>
        <v/>
      </c>
      <c r="S158" s="65" t="str">
        <f t="shared" ca="1" si="28"/>
        <v/>
      </c>
      <c r="T158" s="64"/>
      <c r="U158" s="64"/>
      <c r="W158" s="2"/>
      <c r="Z158" s="1"/>
    </row>
    <row r="159" spans="1:26" x14ac:dyDescent="0.25">
      <c r="A159" s="84" t="str">
        <f t="shared" si="29"/>
        <v/>
      </c>
      <c r="B159" s="2"/>
      <c r="D159" s="46"/>
      <c r="E159" s="1"/>
      <c r="M159" s="30"/>
      <c r="N159" s="30"/>
      <c r="O159" s="30"/>
      <c r="P159" s="64"/>
      <c r="Q159" s="65" t="str">
        <f t="shared" ca="1" si="26"/>
        <v/>
      </c>
      <c r="R159" s="65" t="str">
        <f t="shared" ca="1" si="27"/>
        <v/>
      </c>
      <c r="S159" s="65" t="str">
        <f t="shared" ca="1" si="28"/>
        <v/>
      </c>
      <c r="T159" s="64"/>
      <c r="U159" s="64"/>
      <c r="W159" s="2"/>
      <c r="Z159" s="1"/>
    </row>
    <row r="160" spans="1:26" x14ac:dyDescent="0.25">
      <c r="A160" s="84" t="str">
        <f t="shared" si="29"/>
        <v/>
      </c>
      <c r="B160" s="2"/>
      <c r="D160" s="46"/>
      <c r="E160" s="1"/>
      <c r="M160" s="30"/>
      <c r="N160" s="30"/>
      <c r="O160" s="30"/>
      <c r="P160" s="64"/>
      <c r="Q160" s="65" t="str">
        <f t="shared" ca="1" si="26"/>
        <v/>
      </c>
      <c r="R160" s="65" t="str">
        <f t="shared" ca="1" si="27"/>
        <v/>
      </c>
      <c r="S160" s="65" t="str">
        <f t="shared" ca="1" si="28"/>
        <v/>
      </c>
      <c r="T160" s="64"/>
      <c r="U160" s="64"/>
      <c r="W160" s="2"/>
      <c r="Z160" s="1"/>
    </row>
    <row r="161" spans="1:26" x14ac:dyDescent="0.25">
      <c r="A161" s="84" t="str">
        <f t="shared" si="29"/>
        <v/>
      </c>
      <c r="B161" s="2"/>
      <c r="D161" s="46"/>
      <c r="E161" s="1"/>
      <c r="M161" s="30"/>
      <c r="N161" s="30"/>
      <c r="O161" s="30"/>
      <c r="P161" s="64"/>
      <c r="Q161" s="65" t="str">
        <f t="shared" ca="1" si="26"/>
        <v/>
      </c>
      <c r="R161" s="65" t="str">
        <f t="shared" ca="1" si="27"/>
        <v/>
      </c>
      <c r="S161" s="65" t="str">
        <f t="shared" ca="1" si="28"/>
        <v/>
      </c>
      <c r="T161" s="64"/>
      <c r="U161" s="64"/>
      <c r="W161" s="2"/>
      <c r="Z161" s="1"/>
    </row>
    <row r="162" spans="1:26" x14ac:dyDescent="0.25">
      <c r="A162" s="84" t="str">
        <f t="shared" si="29"/>
        <v/>
      </c>
      <c r="B162" s="2"/>
      <c r="D162" s="46"/>
      <c r="E162" s="1"/>
      <c r="M162" s="30"/>
      <c r="N162" s="30"/>
      <c r="O162" s="30"/>
      <c r="P162" s="64"/>
      <c r="Q162" s="65" t="str">
        <f t="shared" ca="1" si="26"/>
        <v/>
      </c>
      <c r="R162" s="65" t="str">
        <f t="shared" ca="1" si="27"/>
        <v/>
      </c>
      <c r="S162" s="65" t="str">
        <f t="shared" ca="1" si="28"/>
        <v/>
      </c>
      <c r="T162" s="64"/>
      <c r="U162" s="64"/>
      <c r="W162" s="2"/>
      <c r="Z162" s="1"/>
    </row>
    <row r="163" spans="1:26" x14ac:dyDescent="0.25">
      <c r="A163" s="84" t="str">
        <f t="shared" si="29"/>
        <v/>
      </c>
      <c r="B163" s="2"/>
      <c r="D163" s="46"/>
      <c r="E163" s="1"/>
      <c r="M163" s="30"/>
      <c r="N163" s="30"/>
      <c r="O163" s="30"/>
      <c r="P163" s="64"/>
      <c r="Q163" s="65" t="str">
        <f t="shared" ca="1" si="26"/>
        <v/>
      </c>
      <c r="R163" s="65" t="str">
        <f t="shared" ca="1" si="27"/>
        <v/>
      </c>
      <c r="S163" s="65" t="str">
        <f t="shared" ca="1" si="28"/>
        <v/>
      </c>
      <c r="T163" s="64"/>
      <c r="U163" s="64"/>
      <c r="W163" s="2"/>
      <c r="Z163" s="1"/>
    </row>
    <row r="164" spans="1:26" x14ac:dyDescent="0.25">
      <c r="A164" s="84" t="str">
        <f t="shared" si="29"/>
        <v/>
      </c>
      <c r="B164" s="2"/>
      <c r="D164" s="46"/>
      <c r="E164" s="1"/>
      <c r="M164" s="30"/>
      <c r="N164" s="30"/>
      <c r="O164" s="30"/>
      <c r="P164" s="64"/>
      <c r="Q164" s="65" t="str">
        <f t="shared" ca="1" si="26"/>
        <v/>
      </c>
      <c r="R164" s="65" t="str">
        <f t="shared" ca="1" si="27"/>
        <v/>
      </c>
      <c r="S164" s="65" t="str">
        <f t="shared" ca="1" si="28"/>
        <v/>
      </c>
      <c r="T164" s="64"/>
      <c r="U164" s="64"/>
      <c r="W164" s="2"/>
      <c r="Z164" s="1"/>
    </row>
    <row r="165" spans="1:26" x14ac:dyDescent="0.25">
      <c r="A165" s="84" t="str">
        <f t="shared" si="29"/>
        <v/>
      </c>
      <c r="B165" s="2"/>
      <c r="D165" s="46"/>
      <c r="E165" s="1"/>
      <c r="M165" s="30"/>
      <c r="N165" s="30"/>
      <c r="O165" s="30"/>
      <c r="P165" s="64"/>
      <c r="Q165" s="65" t="str">
        <f t="shared" ca="1" si="26"/>
        <v/>
      </c>
      <c r="R165" s="65" t="str">
        <f t="shared" ca="1" si="27"/>
        <v/>
      </c>
      <c r="S165" s="65" t="str">
        <f t="shared" ca="1" si="28"/>
        <v/>
      </c>
      <c r="T165" s="64"/>
      <c r="U165" s="64"/>
      <c r="W165" s="2"/>
      <c r="Z165" s="1"/>
    </row>
    <row r="166" spans="1:26" x14ac:dyDescent="0.25">
      <c r="A166" s="84" t="str">
        <f t="shared" si="29"/>
        <v/>
      </c>
      <c r="B166" s="2"/>
      <c r="D166" s="46"/>
      <c r="E166" s="1"/>
      <c r="M166" s="30"/>
      <c r="N166" s="30"/>
      <c r="O166" s="30"/>
      <c r="P166" s="64"/>
      <c r="Q166" s="65" t="str">
        <f t="shared" ca="1" si="26"/>
        <v/>
      </c>
      <c r="R166" s="65" t="str">
        <f t="shared" ca="1" si="27"/>
        <v/>
      </c>
      <c r="S166" s="65" t="str">
        <f t="shared" ca="1" si="28"/>
        <v/>
      </c>
      <c r="T166" s="64"/>
      <c r="U166" s="64"/>
      <c r="W166" s="2"/>
      <c r="Z166" s="1"/>
    </row>
    <row r="167" spans="1:26" x14ac:dyDescent="0.25">
      <c r="A167" s="84" t="str">
        <f t="shared" si="29"/>
        <v/>
      </c>
      <c r="B167" s="2"/>
      <c r="D167" s="46"/>
      <c r="E167" s="1"/>
      <c r="M167" s="30"/>
      <c r="N167" s="30"/>
      <c r="O167" s="30"/>
      <c r="P167" s="64"/>
      <c r="Q167" s="65" t="str">
        <f t="shared" ca="1" si="26"/>
        <v/>
      </c>
      <c r="R167" s="65" t="str">
        <f t="shared" ca="1" si="27"/>
        <v/>
      </c>
      <c r="S167" s="65" t="str">
        <f t="shared" ca="1" si="28"/>
        <v/>
      </c>
      <c r="T167" s="64"/>
      <c r="U167" s="64"/>
      <c r="W167" s="2"/>
      <c r="Z167" s="1"/>
    </row>
    <row r="168" spans="1:26" x14ac:dyDescent="0.25">
      <c r="A168" s="84" t="str">
        <f t="shared" si="29"/>
        <v/>
      </c>
      <c r="B168" s="2"/>
      <c r="D168" s="46"/>
      <c r="E168" s="1"/>
      <c r="M168" s="30"/>
      <c r="N168" s="30"/>
      <c r="O168" s="30"/>
      <c r="P168" s="64"/>
      <c r="Q168" s="65" t="str">
        <f t="shared" ca="1" si="26"/>
        <v/>
      </c>
      <c r="R168" s="65" t="str">
        <f t="shared" ca="1" si="27"/>
        <v/>
      </c>
      <c r="S168" s="65" t="str">
        <f t="shared" ca="1" si="28"/>
        <v/>
      </c>
      <c r="T168" s="64"/>
      <c r="U168" s="64"/>
      <c r="W168" s="2"/>
      <c r="Z168" s="1"/>
    </row>
    <row r="169" spans="1:26" x14ac:dyDescent="0.25">
      <c r="A169" s="84" t="str">
        <f t="shared" si="29"/>
        <v/>
      </c>
      <c r="B169" s="2"/>
      <c r="D169" s="46"/>
      <c r="E169" s="1"/>
      <c r="M169" s="30"/>
      <c r="N169" s="30"/>
      <c r="O169" s="30"/>
      <c r="P169" s="64"/>
      <c r="Q169" s="65" t="str">
        <f t="shared" ca="1" si="26"/>
        <v/>
      </c>
      <c r="R169" s="65" t="str">
        <f t="shared" ca="1" si="27"/>
        <v/>
      </c>
      <c r="S169" s="65" t="str">
        <f t="shared" ca="1" si="28"/>
        <v/>
      </c>
      <c r="T169" s="64"/>
      <c r="U169" s="64"/>
      <c r="W169" s="2"/>
      <c r="Z169" s="1"/>
    </row>
    <row r="170" spans="1:26" x14ac:dyDescent="0.25">
      <c r="A170" s="84" t="str">
        <f t="shared" si="29"/>
        <v/>
      </c>
      <c r="B170" s="2"/>
      <c r="D170" s="46"/>
      <c r="E170" s="1"/>
      <c r="M170" s="30"/>
      <c r="N170" s="30"/>
      <c r="O170" s="30"/>
      <c r="P170" s="64"/>
      <c r="Q170" s="65" t="str">
        <f t="shared" ca="1" si="26"/>
        <v/>
      </c>
      <c r="R170" s="65" t="str">
        <f t="shared" ca="1" si="27"/>
        <v/>
      </c>
      <c r="S170" s="65" t="str">
        <f t="shared" ca="1" si="28"/>
        <v/>
      </c>
      <c r="T170" s="64"/>
      <c r="U170" s="64"/>
      <c r="W170" s="2"/>
      <c r="Z170" s="1"/>
    </row>
    <row r="171" spans="1:26" x14ac:dyDescent="0.25">
      <c r="A171" s="84" t="str">
        <f t="shared" si="29"/>
        <v/>
      </c>
      <c r="B171" s="2"/>
      <c r="D171" s="46"/>
      <c r="E171" s="1"/>
      <c r="M171" s="30"/>
      <c r="N171" s="30"/>
      <c r="O171" s="30"/>
      <c r="P171" s="64"/>
      <c r="Q171" s="65" t="str">
        <f t="shared" ca="1" si="26"/>
        <v/>
      </c>
      <c r="R171" s="65" t="str">
        <f t="shared" ca="1" si="27"/>
        <v/>
      </c>
      <c r="S171" s="65" t="str">
        <f t="shared" ca="1" si="28"/>
        <v/>
      </c>
      <c r="T171" s="64"/>
      <c r="U171" s="64"/>
      <c r="W171" s="2"/>
      <c r="Z171" s="1"/>
    </row>
    <row r="172" spans="1:26" x14ac:dyDescent="0.25">
      <c r="A172" s="84" t="str">
        <f t="shared" si="29"/>
        <v/>
      </c>
      <c r="B172" s="2"/>
      <c r="D172" s="46"/>
      <c r="E172" s="1"/>
      <c r="M172" s="30"/>
      <c r="N172" s="30"/>
      <c r="O172" s="30"/>
      <c r="P172" s="64"/>
      <c r="Q172" s="65" t="str">
        <f t="shared" ca="1" si="26"/>
        <v/>
      </c>
      <c r="R172" s="65" t="str">
        <f t="shared" ca="1" si="27"/>
        <v/>
      </c>
      <c r="S172" s="65" t="str">
        <f t="shared" ca="1" si="28"/>
        <v/>
      </c>
      <c r="T172" s="64"/>
      <c r="U172" s="64"/>
      <c r="W172" s="2"/>
      <c r="Z172" s="1"/>
    </row>
    <row r="173" spans="1:26" x14ac:dyDescent="0.25">
      <c r="A173" s="84" t="str">
        <f t="shared" si="29"/>
        <v/>
      </c>
      <c r="B173" s="2"/>
      <c r="D173" s="46"/>
      <c r="E173" s="1"/>
      <c r="M173" s="30"/>
      <c r="N173" s="30"/>
      <c r="O173" s="30"/>
      <c r="P173" s="64"/>
      <c r="Q173" s="65" t="str">
        <f t="shared" ca="1" si="26"/>
        <v/>
      </c>
      <c r="R173" s="65" t="str">
        <f t="shared" ca="1" si="27"/>
        <v/>
      </c>
      <c r="S173" s="65" t="str">
        <f t="shared" ca="1" si="28"/>
        <v/>
      </c>
      <c r="T173" s="64"/>
      <c r="U173" s="64"/>
      <c r="W173" s="2"/>
      <c r="Z173" s="1"/>
    </row>
    <row r="174" spans="1:26" x14ac:dyDescent="0.25">
      <c r="A174" s="84" t="str">
        <f t="shared" si="29"/>
        <v/>
      </c>
      <c r="B174" s="2"/>
      <c r="D174" s="46"/>
      <c r="E174" s="1"/>
      <c r="M174" s="30"/>
      <c r="N174" s="30"/>
      <c r="O174" s="30"/>
      <c r="P174" s="64"/>
      <c r="Q174" s="65" t="str">
        <f t="shared" ca="1" si="26"/>
        <v/>
      </c>
      <c r="R174" s="65" t="str">
        <f t="shared" ca="1" si="27"/>
        <v/>
      </c>
      <c r="S174" s="65" t="str">
        <f t="shared" ca="1" si="28"/>
        <v/>
      </c>
      <c r="T174" s="64"/>
      <c r="U174" s="64"/>
      <c r="W174" s="2"/>
      <c r="Z174" s="1"/>
    </row>
    <row r="175" spans="1:26" x14ac:dyDescent="0.25">
      <c r="A175" s="84" t="str">
        <f t="shared" si="29"/>
        <v/>
      </c>
      <c r="B175" s="2"/>
      <c r="D175" s="46"/>
      <c r="E175" s="1"/>
      <c r="M175" s="30"/>
      <c r="N175" s="30"/>
      <c r="O175" s="30"/>
      <c r="P175" s="64"/>
      <c r="Q175" s="65" t="str">
        <f t="shared" ca="1" si="26"/>
        <v/>
      </c>
      <c r="R175" s="65" t="str">
        <f t="shared" ca="1" si="27"/>
        <v/>
      </c>
      <c r="S175" s="65" t="str">
        <f t="shared" ca="1" si="28"/>
        <v/>
      </c>
      <c r="T175" s="64"/>
      <c r="U175" s="64"/>
      <c r="W175" s="2"/>
      <c r="Z175" s="1"/>
    </row>
    <row r="176" spans="1:26" x14ac:dyDescent="0.25">
      <c r="A176" s="84" t="str">
        <f t="shared" si="29"/>
        <v/>
      </c>
      <c r="B176" s="2"/>
      <c r="D176" s="46"/>
      <c r="E176" s="1"/>
      <c r="M176" s="30"/>
      <c r="N176" s="30"/>
      <c r="O176" s="30"/>
      <c r="P176" s="64"/>
      <c r="Q176" s="65" t="str">
        <f t="shared" ca="1" si="26"/>
        <v/>
      </c>
      <c r="R176" s="65" t="str">
        <f t="shared" ca="1" si="27"/>
        <v/>
      </c>
      <c r="S176" s="65" t="str">
        <f t="shared" ca="1" si="28"/>
        <v/>
      </c>
      <c r="T176" s="64"/>
      <c r="U176" s="64"/>
      <c r="W176" s="2"/>
      <c r="Z176" s="1"/>
    </row>
    <row r="177" spans="1:26" x14ac:dyDescent="0.25">
      <c r="A177" s="84" t="str">
        <f t="shared" si="29"/>
        <v/>
      </c>
      <c r="B177" s="2"/>
      <c r="D177" s="46"/>
      <c r="E177" s="1"/>
      <c r="M177" s="30"/>
      <c r="N177" s="30"/>
      <c r="O177" s="30"/>
      <c r="P177" s="64"/>
      <c r="Q177" s="65" t="str">
        <f t="shared" ca="1" si="26"/>
        <v/>
      </c>
      <c r="R177" s="65" t="str">
        <f t="shared" ca="1" si="27"/>
        <v/>
      </c>
      <c r="S177" s="65" t="str">
        <f t="shared" ca="1" si="28"/>
        <v/>
      </c>
      <c r="T177" s="64"/>
      <c r="U177" s="64"/>
      <c r="W177" s="2"/>
      <c r="Z177" s="1"/>
    </row>
    <row r="178" spans="1:26" x14ac:dyDescent="0.25">
      <c r="A178" s="84" t="str">
        <f t="shared" si="29"/>
        <v/>
      </c>
      <c r="B178" s="2"/>
      <c r="D178" s="46"/>
      <c r="E178" s="1"/>
      <c r="M178" s="30"/>
      <c r="N178" s="30"/>
      <c r="O178" s="30"/>
      <c r="P178" s="64"/>
      <c r="Q178" s="65" t="str">
        <f t="shared" ca="1" si="26"/>
        <v/>
      </c>
      <c r="R178" s="65" t="str">
        <f t="shared" ca="1" si="27"/>
        <v/>
      </c>
      <c r="S178" s="65" t="str">
        <f t="shared" ca="1" si="28"/>
        <v/>
      </c>
      <c r="T178" s="64"/>
      <c r="U178" s="64"/>
      <c r="W178" s="2"/>
      <c r="Z178" s="1"/>
    </row>
    <row r="179" spans="1:26" x14ac:dyDescent="0.25">
      <c r="A179" s="84" t="str">
        <f t="shared" si="29"/>
        <v/>
      </c>
      <c r="B179" s="2"/>
      <c r="D179" s="46"/>
      <c r="E179" s="1"/>
      <c r="M179" s="30"/>
      <c r="N179" s="30"/>
      <c r="O179" s="30"/>
      <c r="P179" s="64"/>
      <c r="Q179" s="65" t="str">
        <f t="shared" ca="1" si="26"/>
        <v/>
      </c>
      <c r="R179" s="65" t="str">
        <f t="shared" ca="1" si="27"/>
        <v/>
      </c>
      <c r="S179" s="65" t="str">
        <f t="shared" ca="1" si="28"/>
        <v/>
      </c>
      <c r="T179" s="64"/>
      <c r="U179" s="64"/>
      <c r="W179" s="2"/>
      <c r="Z179" s="1"/>
    </row>
    <row r="180" spans="1:26" x14ac:dyDescent="0.25">
      <c r="A180" s="84" t="str">
        <f t="shared" si="29"/>
        <v/>
      </c>
      <c r="B180" s="2"/>
      <c r="D180" s="46"/>
      <c r="E180" s="1"/>
      <c r="M180" s="30"/>
      <c r="N180" s="30"/>
      <c r="O180" s="30"/>
      <c r="P180" s="64"/>
      <c r="Q180" s="65" t="str">
        <f t="shared" ca="1" si="26"/>
        <v/>
      </c>
      <c r="R180" s="65" t="str">
        <f t="shared" ca="1" si="27"/>
        <v/>
      </c>
      <c r="S180" s="65" t="str">
        <f t="shared" ca="1" si="28"/>
        <v/>
      </c>
      <c r="T180" s="64"/>
      <c r="U180" s="64"/>
      <c r="W180" s="2"/>
      <c r="Z180" s="1"/>
    </row>
    <row r="181" spans="1:26" x14ac:dyDescent="0.25">
      <c r="A181" s="84" t="str">
        <f t="shared" si="29"/>
        <v/>
      </c>
      <c r="B181" s="2"/>
      <c r="D181" s="46"/>
      <c r="E181" s="1"/>
      <c r="M181" s="30"/>
      <c r="N181" s="30"/>
      <c r="O181" s="30"/>
      <c r="P181" s="64"/>
      <c r="Q181" s="65" t="str">
        <f t="shared" ca="1" si="26"/>
        <v/>
      </c>
      <c r="R181" s="65" t="str">
        <f t="shared" ca="1" si="27"/>
        <v/>
      </c>
      <c r="S181" s="65" t="str">
        <f t="shared" ca="1" si="28"/>
        <v/>
      </c>
      <c r="T181" s="64"/>
      <c r="U181" s="64"/>
      <c r="W181" s="2"/>
      <c r="Z181" s="1"/>
    </row>
    <row r="182" spans="1:26" x14ac:dyDescent="0.25">
      <c r="A182" s="84" t="str">
        <f t="shared" si="29"/>
        <v/>
      </c>
      <c r="B182" s="2"/>
      <c r="D182" s="46"/>
      <c r="E182" s="1"/>
      <c r="M182" s="30"/>
      <c r="N182" s="30"/>
      <c r="O182" s="30"/>
      <c r="P182" s="64"/>
      <c r="Q182" s="65" t="str">
        <f t="shared" ca="1" si="26"/>
        <v/>
      </c>
      <c r="R182" s="65" t="str">
        <f t="shared" ca="1" si="27"/>
        <v/>
      </c>
      <c r="S182" s="65" t="str">
        <f t="shared" ca="1" si="28"/>
        <v/>
      </c>
      <c r="T182" s="64"/>
      <c r="U182" s="64"/>
      <c r="W182" s="2"/>
      <c r="Z182" s="1"/>
    </row>
    <row r="183" spans="1:26" x14ac:dyDescent="0.25">
      <c r="A183" s="84" t="str">
        <f t="shared" si="29"/>
        <v/>
      </c>
      <c r="B183" s="2"/>
      <c r="D183" s="46"/>
      <c r="E183" s="1"/>
      <c r="M183" s="30"/>
      <c r="N183" s="30"/>
      <c r="O183" s="30"/>
      <c r="P183" s="64"/>
      <c r="Q183" s="65" t="str">
        <f t="shared" ca="1" si="26"/>
        <v/>
      </c>
      <c r="R183" s="65" t="str">
        <f t="shared" ca="1" si="27"/>
        <v/>
      </c>
      <c r="S183" s="65" t="str">
        <f t="shared" ca="1" si="28"/>
        <v/>
      </c>
      <c r="T183" s="64"/>
      <c r="U183" s="64"/>
      <c r="W183" s="2"/>
      <c r="Z183" s="1"/>
    </row>
    <row r="184" spans="1:26" x14ac:dyDescent="0.25">
      <c r="A184" s="84" t="str">
        <f t="shared" si="29"/>
        <v/>
      </c>
      <c r="B184" s="2"/>
      <c r="D184" s="46"/>
      <c r="E184" s="1"/>
      <c r="M184" s="30"/>
      <c r="N184" s="30"/>
      <c r="O184" s="30"/>
      <c r="P184" s="64"/>
      <c r="Q184" s="65" t="str">
        <f t="shared" ca="1" si="26"/>
        <v/>
      </c>
      <c r="R184" s="65" t="str">
        <f t="shared" ca="1" si="27"/>
        <v/>
      </c>
      <c r="S184" s="65" t="str">
        <f t="shared" ca="1" si="28"/>
        <v/>
      </c>
      <c r="T184" s="64"/>
      <c r="U184" s="64"/>
      <c r="W184" s="2"/>
      <c r="Z184" s="1"/>
    </row>
    <row r="185" spans="1:26" x14ac:dyDescent="0.25">
      <c r="A185" s="84" t="str">
        <f t="shared" si="29"/>
        <v/>
      </c>
      <c r="B185" s="2"/>
      <c r="D185" s="46"/>
      <c r="E185" s="1"/>
      <c r="M185" s="30"/>
      <c r="N185" s="30"/>
      <c r="O185" s="30"/>
      <c r="P185" s="64"/>
      <c r="Q185" s="65" t="str">
        <f t="shared" ca="1" si="26"/>
        <v/>
      </c>
      <c r="R185" s="65" t="str">
        <f t="shared" ca="1" si="27"/>
        <v/>
      </c>
      <c r="S185" s="65" t="str">
        <f t="shared" ca="1" si="28"/>
        <v/>
      </c>
      <c r="T185" s="64"/>
      <c r="U185" s="64"/>
      <c r="W185" s="2"/>
      <c r="Z185" s="1"/>
    </row>
    <row r="186" spans="1:26" x14ac:dyDescent="0.25">
      <c r="A186" s="84" t="str">
        <f t="shared" si="29"/>
        <v/>
      </c>
      <c r="B186" s="2"/>
      <c r="D186" s="46"/>
      <c r="E186" s="1"/>
      <c r="M186" s="30"/>
      <c r="N186" s="30"/>
      <c r="O186" s="30"/>
      <c r="P186" s="64"/>
      <c r="Q186" s="65" t="str">
        <f t="shared" ca="1" si="26"/>
        <v/>
      </c>
      <c r="R186" s="65" t="str">
        <f t="shared" ca="1" si="27"/>
        <v/>
      </c>
      <c r="S186" s="65" t="str">
        <f t="shared" ca="1" si="28"/>
        <v/>
      </c>
      <c r="T186" s="64"/>
      <c r="U186" s="64"/>
      <c r="W186" s="2"/>
      <c r="Z186" s="1"/>
    </row>
    <row r="187" spans="1:26" x14ac:dyDescent="0.25">
      <c r="A187" s="84" t="str">
        <f t="shared" si="29"/>
        <v/>
      </c>
      <c r="B187" s="2"/>
      <c r="D187" s="46"/>
      <c r="E187" s="1"/>
      <c r="M187" s="30"/>
      <c r="N187" s="30"/>
      <c r="O187" s="30"/>
      <c r="P187" s="64"/>
      <c r="Q187" s="65" t="str">
        <f t="shared" ca="1" si="26"/>
        <v/>
      </c>
      <c r="R187" s="65" t="str">
        <f t="shared" ca="1" si="27"/>
        <v/>
      </c>
      <c r="S187" s="65" t="str">
        <f t="shared" ca="1" si="28"/>
        <v/>
      </c>
      <c r="T187" s="64"/>
      <c r="U187" s="64"/>
      <c r="W187" s="2"/>
      <c r="Z187" s="1"/>
    </row>
    <row r="188" spans="1:26" x14ac:dyDescent="0.25">
      <c r="A188" s="84" t="str">
        <f t="shared" si="29"/>
        <v/>
      </c>
      <c r="B188" s="2"/>
      <c r="D188" s="46"/>
      <c r="E188" s="1"/>
      <c r="M188" s="30"/>
      <c r="N188" s="30"/>
      <c r="O188" s="30"/>
      <c r="P188" s="64"/>
      <c r="Q188" s="65" t="str">
        <f t="shared" ca="1" si="26"/>
        <v/>
      </c>
      <c r="R188" s="65" t="str">
        <f t="shared" ca="1" si="27"/>
        <v/>
      </c>
      <c r="S188" s="65" t="str">
        <f t="shared" ca="1" si="28"/>
        <v/>
      </c>
      <c r="T188" s="64"/>
      <c r="U188" s="64"/>
      <c r="W188" s="2"/>
      <c r="Z188" s="1"/>
    </row>
    <row r="189" spans="1:26" x14ac:dyDescent="0.25">
      <c r="A189" s="84" t="str">
        <f t="shared" si="29"/>
        <v/>
      </c>
      <c r="B189" s="2"/>
      <c r="D189" s="46"/>
      <c r="E189" s="1"/>
      <c r="M189" s="30"/>
      <c r="N189" s="30"/>
      <c r="O189" s="30"/>
      <c r="P189" s="64"/>
      <c r="Q189" s="65" t="str">
        <f t="shared" ca="1" si="26"/>
        <v/>
      </c>
      <c r="R189" s="65" t="str">
        <f t="shared" ca="1" si="27"/>
        <v/>
      </c>
      <c r="S189" s="65" t="str">
        <f t="shared" ca="1" si="28"/>
        <v/>
      </c>
      <c r="T189" s="64"/>
      <c r="U189" s="64"/>
      <c r="W189" s="2"/>
      <c r="Z189" s="1"/>
    </row>
    <row r="190" spans="1:26" x14ac:dyDescent="0.25">
      <c r="A190" s="84" t="str">
        <f t="shared" si="29"/>
        <v/>
      </c>
      <c r="B190" s="2"/>
      <c r="D190" s="46"/>
      <c r="E190" s="1"/>
      <c r="M190" s="30"/>
      <c r="N190" s="30"/>
      <c r="O190" s="30"/>
      <c r="P190" s="64"/>
      <c r="Q190" s="65" t="str">
        <f t="shared" ca="1" si="26"/>
        <v/>
      </c>
      <c r="R190" s="65" t="str">
        <f t="shared" ca="1" si="27"/>
        <v/>
      </c>
      <c r="S190" s="65" t="str">
        <f t="shared" ca="1" si="28"/>
        <v/>
      </c>
      <c r="T190" s="64"/>
      <c r="U190" s="64"/>
      <c r="W190" s="2"/>
      <c r="Z190" s="1"/>
    </row>
    <row r="191" spans="1:26" x14ac:dyDescent="0.25">
      <c r="A191" s="84" t="str">
        <f t="shared" si="29"/>
        <v/>
      </c>
      <c r="B191" s="2"/>
      <c r="D191" s="46"/>
      <c r="E191" s="1"/>
      <c r="M191" s="30"/>
      <c r="N191" s="30"/>
      <c r="O191" s="30"/>
      <c r="P191" s="64"/>
      <c r="Q191" s="65" t="str">
        <f t="shared" ca="1" si="26"/>
        <v/>
      </c>
      <c r="R191" s="65" t="str">
        <f t="shared" ca="1" si="27"/>
        <v/>
      </c>
      <c r="S191" s="65" t="str">
        <f t="shared" ca="1" si="28"/>
        <v/>
      </c>
      <c r="T191" s="64"/>
      <c r="U191" s="64"/>
      <c r="W191" s="2"/>
      <c r="Z191" s="1"/>
    </row>
    <row r="192" spans="1:26" x14ac:dyDescent="0.25">
      <c r="A192" s="84" t="str">
        <f t="shared" si="29"/>
        <v/>
      </c>
      <c r="B192" s="2"/>
      <c r="D192" s="46"/>
      <c r="E192" s="1"/>
      <c r="M192" s="30"/>
      <c r="N192" s="30"/>
      <c r="O192" s="30"/>
      <c r="P192" s="64"/>
      <c r="Q192" s="65" t="str">
        <f t="shared" ca="1" si="26"/>
        <v/>
      </c>
      <c r="R192" s="65" t="str">
        <f t="shared" ca="1" si="27"/>
        <v/>
      </c>
      <c r="S192" s="65" t="str">
        <f t="shared" ca="1" si="28"/>
        <v/>
      </c>
      <c r="T192" s="64"/>
      <c r="U192" s="64"/>
      <c r="W192" s="2"/>
      <c r="Z192" s="1"/>
    </row>
    <row r="193" spans="1:26" x14ac:dyDescent="0.25">
      <c r="A193" s="84" t="str">
        <f t="shared" si="29"/>
        <v/>
      </c>
      <c r="B193" s="2"/>
      <c r="D193" s="46"/>
      <c r="E193" s="1"/>
      <c r="M193" s="30"/>
      <c r="N193" s="30"/>
      <c r="O193" s="30"/>
      <c r="P193" s="64"/>
      <c r="Q193" s="65" t="str">
        <f t="shared" ca="1" si="26"/>
        <v/>
      </c>
      <c r="R193" s="65" t="str">
        <f t="shared" ca="1" si="27"/>
        <v/>
      </c>
      <c r="S193" s="65" t="str">
        <f t="shared" ca="1" si="28"/>
        <v/>
      </c>
      <c r="T193" s="64"/>
      <c r="U193" s="64"/>
      <c r="W193" s="2"/>
      <c r="Z193" s="1"/>
    </row>
    <row r="194" spans="1:26" x14ac:dyDescent="0.25">
      <c r="A194" s="84" t="str">
        <f t="shared" si="29"/>
        <v/>
      </c>
      <c r="B194" s="2"/>
      <c r="D194" s="46"/>
      <c r="E194" s="1"/>
      <c r="M194" s="30"/>
      <c r="N194" s="30"/>
      <c r="O194" s="30"/>
      <c r="P194" s="64"/>
      <c r="Q194" s="65" t="str">
        <f t="shared" ca="1" si="26"/>
        <v/>
      </c>
      <c r="R194" s="65" t="str">
        <f t="shared" ca="1" si="27"/>
        <v/>
      </c>
      <c r="S194" s="65" t="str">
        <f t="shared" ca="1" si="28"/>
        <v/>
      </c>
      <c r="T194" s="64"/>
      <c r="U194" s="64"/>
      <c r="W194" s="2"/>
      <c r="Z194" s="1"/>
    </row>
    <row r="195" spans="1:26" x14ac:dyDescent="0.25">
      <c r="A195" s="84" t="str">
        <f t="shared" si="29"/>
        <v/>
      </c>
      <c r="B195" s="2"/>
      <c r="D195" s="46"/>
      <c r="E195" s="1"/>
      <c r="M195" s="30"/>
      <c r="N195" s="30"/>
      <c r="O195" s="30"/>
      <c r="P195" s="64"/>
      <c r="Q195" s="65" t="str">
        <f t="shared" ca="1" si="26"/>
        <v/>
      </c>
      <c r="R195" s="65" t="str">
        <f t="shared" ca="1" si="27"/>
        <v/>
      </c>
      <c r="S195" s="65" t="str">
        <f t="shared" ca="1" si="28"/>
        <v/>
      </c>
      <c r="T195" s="64"/>
      <c r="U195" s="64"/>
      <c r="W195" s="2"/>
      <c r="Z195" s="1"/>
    </row>
    <row r="196" spans="1:26" x14ac:dyDescent="0.25">
      <c r="A196" s="84" t="str">
        <f t="shared" si="29"/>
        <v/>
      </c>
      <c r="B196" s="2"/>
      <c r="D196" s="46"/>
      <c r="E196" s="1"/>
      <c r="M196" s="30"/>
      <c r="N196" s="30"/>
      <c r="O196" s="30"/>
      <c r="P196" s="64"/>
      <c r="Q196" s="65" t="str">
        <f t="shared" ca="1" si="26"/>
        <v/>
      </c>
      <c r="R196" s="65" t="str">
        <f t="shared" ca="1" si="27"/>
        <v/>
      </c>
      <c r="S196" s="65" t="str">
        <f t="shared" ca="1" si="28"/>
        <v/>
      </c>
      <c r="T196" s="64"/>
      <c r="U196" s="64"/>
      <c r="W196" s="2"/>
      <c r="Z196" s="1"/>
    </row>
    <row r="197" spans="1:26" x14ac:dyDescent="0.25">
      <c r="A197" s="84" t="str">
        <f t="shared" si="29"/>
        <v/>
      </c>
      <c r="B197" s="2"/>
      <c r="D197" s="46"/>
      <c r="E197" s="1"/>
      <c r="M197" s="30"/>
      <c r="N197" s="30"/>
      <c r="O197" s="30"/>
      <c r="P197" s="64"/>
      <c r="Q197" s="65" t="str">
        <f t="shared" ca="1" si="26"/>
        <v/>
      </c>
      <c r="R197" s="65" t="str">
        <f t="shared" ca="1" si="27"/>
        <v/>
      </c>
      <c r="S197" s="65" t="str">
        <f t="shared" ca="1" si="28"/>
        <v/>
      </c>
      <c r="T197" s="64"/>
      <c r="U197" s="64"/>
      <c r="W197" s="2"/>
      <c r="Z197" s="1"/>
    </row>
    <row r="198" spans="1:26" x14ac:dyDescent="0.25">
      <c r="A198" s="84" t="str">
        <f t="shared" si="29"/>
        <v/>
      </c>
      <c r="B198" s="2"/>
      <c r="D198" s="46"/>
      <c r="E198" s="1"/>
      <c r="M198" s="30"/>
      <c r="N198" s="30"/>
      <c r="O198" s="30"/>
      <c r="P198" s="64"/>
      <c r="Q198" s="65" t="str">
        <f t="shared" ca="1" si="26"/>
        <v/>
      </c>
      <c r="R198" s="65" t="str">
        <f t="shared" ca="1" si="27"/>
        <v/>
      </c>
      <c r="S198" s="65" t="str">
        <f t="shared" ca="1" si="28"/>
        <v/>
      </c>
      <c r="T198" s="64"/>
      <c r="U198" s="64"/>
      <c r="W198" s="2"/>
      <c r="Z198" s="1"/>
    </row>
    <row r="199" spans="1:26" x14ac:dyDescent="0.25">
      <c r="A199" s="84" t="str">
        <f t="shared" si="29"/>
        <v/>
      </c>
      <c r="B199" s="2"/>
      <c r="D199" s="46"/>
      <c r="E199" s="1"/>
      <c r="M199" s="30"/>
      <c r="N199" s="30"/>
      <c r="O199" s="30"/>
      <c r="P199" s="64"/>
      <c r="Q199" s="65" t="str">
        <f t="shared" ca="1" si="26"/>
        <v/>
      </c>
      <c r="R199" s="65" t="str">
        <f t="shared" ca="1" si="27"/>
        <v/>
      </c>
      <c r="S199" s="65" t="str">
        <f t="shared" ca="1" si="28"/>
        <v/>
      </c>
      <c r="T199" s="64"/>
      <c r="U199" s="64"/>
      <c r="W199" s="2"/>
      <c r="Z199" s="1"/>
    </row>
    <row r="200" spans="1:26" x14ac:dyDescent="0.25">
      <c r="A200" s="84" t="str">
        <f t="shared" si="29"/>
        <v/>
      </c>
      <c r="B200" s="2"/>
      <c r="D200" s="46"/>
      <c r="E200" s="1"/>
      <c r="M200" s="30"/>
      <c r="N200" s="30"/>
      <c r="O200" s="30"/>
      <c r="P200" s="64"/>
      <c r="Q200" s="65" t="str">
        <f t="shared" ca="1" si="26"/>
        <v/>
      </c>
      <c r="R200" s="65" t="str">
        <f t="shared" ca="1" si="27"/>
        <v/>
      </c>
      <c r="S200" s="65" t="str">
        <f t="shared" ca="1" si="28"/>
        <v/>
      </c>
      <c r="T200" s="64"/>
      <c r="U200" s="64"/>
      <c r="W200" s="2"/>
      <c r="Z200" s="1"/>
    </row>
    <row r="201" spans="1:26" x14ac:dyDescent="0.25">
      <c r="A201" s="84" t="str">
        <f t="shared" si="29"/>
        <v/>
      </c>
      <c r="B201" s="2"/>
      <c r="D201" s="46"/>
      <c r="E201" s="1"/>
      <c r="M201" s="30"/>
      <c r="N201" s="30"/>
      <c r="O201" s="30"/>
      <c r="P201" s="64"/>
      <c r="Q201" s="65" t="str">
        <f t="shared" ca="1" si="26"/>
        <v/>
      </c>
      <c r="R201" s="65" t="str">
        <f t="shared" ca="1" si="27"/>
        <v/>
      </c>
      <c r="S201" s="65" t="str">
        <f t="shared" ca="1" si="28"/>
        <v/>
      </c>
      <c r="T201" s="64"/>
      <c r="U201" s="64"/>
      <c r="W201" s="2"/>
      <c r="Z201" s="1"/>
    </row>
    <row r="202" spans="1:26" x14ac:dyDescent="0.25">
      <c r="A202" s="84" t="str">
        <f t="shared" si="29"/>
        <v/>
      </c>
      <c r="B202" s="2"/>
      <c r="D202" s="46"/>
      <c r="E202" s="1"/>
      <c r="M202" s="30"/>
      <c r="N202" s="30"/>
      <c r="O202" s="30"/>
      <c r="P202" s="64"/>
      <c r="Q202" s="65" t="str">
        <f t="shared" ca="1" si="26"/>
        <v/>
      </c>
      <c r="R202" s="65" t="str">
        <f t="shared" ca="1" si="27"/>
        <v/>
      </c>
      <c r="S202" s="65" t="str">
        <f t="shared" ca="1" si="28"/>
        <v/>
      </c>
      <c r="T202" s="64"/>
      <c r="U202" s="64"/>
      <c r="W202" s="2"/>
      <c r="Z202" s="1"/>
    </row>
    <row r="203" spans="1:26" x14ac:dyDescent="0.25">
      <c r="A203" s="84" t="str">
        <f t="shared" si="29"/>
        <v/>
      </c>
      <c r="B203" s="2"/>
      <c r="D203" s="46"/>
      <c r="E203" s="1"/>
      <c r="M203" s="30"/>
      <c r="N203" s="30"/>
      <c r="O203" s="30"/>
      <c r="P203" s="64"/>
      <c r="Q203" s="65" t="str">
        <f t="shared" ca="1" si="26"/>
        <v/>
      </c>
      <c r="R203" s="65" t="str">
        <f t="shared" ca="1" si="27"/>
        <v/>
      </c>
      <c r="S203" s="65" t="str">
        <f t="shared" ca="1" si="28"/>
        <v/>
      </c>
      <c r="T203" s="64"/>
      <c r="U203" s="64"/>
      <c r="W203" s="2"/>
      <c r="Z203" s="1"/>
    </row>
    <row r="204" spans="1:26" x14ac:dyDescent="0.25">
      <c r="A204" s="84" t="str">
        <f t="shared" si="29"/>
        <v/>
      </c>
      <c r="B204" s="2"/>
      <c r="D204" s="46"/>
      <c r="E204" s="1"/>
      <c r="M204" s="30"/>
      <c r="N204" s="30"/>
      <c r="O204" s="30"/>
      <c r="P204" s="64"/>
      <c r="Q204" s="65" t="str">
        <f t="shared" ca="1" si="26"/>
        <v/>
      </c>
      <c r="R204" s="65" t="str">
        <f t="shared" ca="1" si="27"/>
        <v/>
      </c>
      <c r="S204" s="65" t="str">
        <f t="shared" ca="1" si="28"/>
        <v/>
      </c>
      <c r="T204" s="64"/>
      <c r="U204" s="64"/>
      <c r="W204" s="2"/>
      <c r="Z204" s="1"/>
    </row>
    <row r="205" spans="1:26" x14ac:dyDescent="0.25">
      <c r="A205" s="84" t="str">
        <f t="shared" si="29"/>
        <v/>
      </c>
      <c r="B205" s="2"/>
      <c r="D205" s="46"/>
      <c r="E205" s="1"/>
      <c r="M205" s="30"/>
      <c r="N205" s="30"/>
      <c r="O205" s="30"/>
      <c r="P205" s="64"/>
      <c r="Q205" s="65" t="str">
        <f t="shared" ca="1" si="26"/>
        <v/>
      </c>
      <c r="R205" s="65" t="str">
        <f t="shared" ca="1" si="27"/>
        <v/>
      </c>
      <c r="S205" s="65" t="str">
        <f t="shared" ca="1" si="28"/>
        <v/>
      </c>
      <c r="T205" s="64"/>
      <c r="U205" s="64"/>
      <c r="W205" s="2"/>
      <c r="Z205" s="1"/>
    </row>
    <row r="206" spans="1:26" x14ac:dyDescent="0.25">
      <c r="A206" s="84" t="str">
        <f t="shared" si="29"/>
        <v/>
      </c>
      <c r="B206" s="2"/>
      <c r="D206" s="46"/>
      <c r="E206" s="1"/>
      <c r="M206" s="30"/>
      <c r="N206" s="30"/>
      <c r="O206" s="30"/>
      <c r="P206" s="64"/>
      <c r="Q206" s="65" t="str">
        <f t="shared" ca="1" si="26"/>
        <v/>
      </c>
      <c r="R206" s="65" t="str">
        <f t="shared" ca="1" si="27"/>
        <v/>
      </c>
      <c r="S206" s="65" t="str">
        <f t="shared" ca="1" si="28"/>
        <v/>
      </c>
      <c r="T206" s="64"/>
      <c r="U206" s="64"/>
      <c r="W206" s="2"/>
      <c r="Z206" s="1"/>
    </row>
    <row r="207" spans="1:26" x14ac:dyDescent="0.25">
      <c r="A207" s="84" t="str">
        <f t="shared" si="29"/>
        <v/>
      </c>
      <c r="B207" s="2"/>
      <c r="D207" s="46"/>
      <c r="E207" s="1"/>
      <c r="M207" s="30"/>
      <c r="N207" s="30"/>
      <c r="O207" s="30"/>
      <c r="P207" s="64"/>
      <c r="Q207" s="65" t="str">
        <f t="shared" ca="1" si="26"/>
        <v/>
      </c>
      <c r="R207" s="65" t="str">
        <f t="shared" ca="1" si="27"/>
        <v/>
      </c>
      <c r="S207" s="65" t="str">
        <f t="shared" ca="1" si="28"/>
        <v/>
      </c>
      <c r="T207" s="64"/>
      <c r="U207" s="64"/>
      <c r="W207" s="2"/>
      <c r="Z207" s="1"/>
    </row>
    <row r="208" spans="1:26" x14ac:dyDescent="0.25">
      <c r="A208" s="84" t="str">
        <f t="shared" si="29"/>
        <v/>
      </c>
      <c r="B208" s="2"/>
      <c r="D208" s="46"/>
      <c r="E208" s="1"/>
      <c r="M208" s="30"/>
      <c r="N208" s="30"/>
      <c r="O208" s="30"/>
      <c r="P208" s="64"/>
      <c r="Q208" s="65" t="str">
        <f t="shared" ca="1" si="26"/>
        <v/>
      </c>
      <c r="R208" s="65" t="str">
        <f t="shared" ca="1" si="27"/>
        <v/>
      </c>
      <c r="S208" s="65" t="str">
        <f t="shared" ca="1" si="28"/>
        <v/>
      </c>
      <c r="T208" s="64"/>
      <c r="U208" s="64"/>
      <c r="W208" s="2"/>
      <c r="Z208" s="1"/>
    </row>
    <row r="209" spans="1:26" x14ac:dyDescent="0.25">
      <c r="A209" s="84" t="str">
        <f t="shared" si="29"/>
        <v/>
      </c>
      <c r="B209" s="2"/>
      <c r="D209" s="46"/>
      <c r="E209" s="1"/>
      <c r="M209" s="30"/>
      <c r="N209" s="30"/>
      <c r="O209" s="30"/>
      <c r="P209" s="64"/>
      <c r="Q209" s="65" t="str">
        <f t="shared" ca="1" si="26"/>
        <v/>
      </c>
      <c r="R209" s="65" t="str">
        <f t="shared" ca="1" si="27"/>
        <v/>
      </c>
      <c r="S209" s="65" t="str">
        <f t="shared" ca="1" si="28"/>
        <v/>
      </c>
      <c r="T209" s="64"/>
      <c r="U209" s="64"/>
      <c r="W209" s="2"/>
      <c r="Z209" s="1"/>
    </row>
    <row r="210" spans="1:26" x14ac:dyDescent="0.25">
      <c r="A210" s="84" t="str">
        <f t="shared" si="29"/>
        <v/>
      </c>
      <c r="B210" s="2"/>
      <c r="D210" s="46"/>
      <c r="E210" s="1"/>
      <c r="M210" s="30"/>
      <c r="N210" s="30"/>
      <c r="O210" s="30"/>
      <c r="P210" s="64"/>
      <c r="Q210" s="65" t="str">
        <f t="shared" ca="1" si="26"/>
        <v/>
      </c>
      <c r="R210" s="65" t="str">
        <f t="shared" ca="1" si="27"/>
        <v/>
      </c>
      <c r="S210" s="65" t="str">
        <f t="shared" ca="1" si="28"/>
        <v/>
      </c>
      <c r="T210" s="64"/>
      <c r="U210" s="64"/>
      <c r="W210" s="2"/>
      <c r="Z210" s="1"/>
    </row>
    <row r="211" spans="1:26" x14ac:dyDescent="0.25">
      <c r="A211" s="84" t="str">
        <f t="shared" si="29"/>
        <v/>
      </c>
      <c r="B211" s="2"/>
      <c r="D211" s="46"/>
      <c r="E211" s="1"/>
      <c r="M211" s="30"/>
      <c r="N211" s="30"/>
      <c r="O211" s="30"/>
      <c r="P211" s="64"/>
      <c r="Q211" s="65" t="str">
        <f t="shared" ca="1" si="26"/>
        <v/>
      </c>
      <c r="R211" s="65" t="str">
        <f t="shared" ca="1" si="27"/>
        <v/>
      </c>
      <c r="S211" s="65" t="str">
        <f t="shared" ca="1" si="28"/>
        <v/>
      </c>
      <c r="T211" s="64"/>
      <c r="U211" s="64"/>
      <c r="W211" s="2"/>
      <c r="Z211" s="1"/>
    </row>
    <row r="212" spans="1:26" x14ac:dyDescent="0.25">
      <c r="A212" s="84" t="str">
        <f t="shared" si="29"/>
        <v/>
      </c>
      <c r="B212" s="2"/>
      <c r="D212" s="46"/>
      <c r="E212" s="1"/>
      <c r="M212" s="30"/>
      <c r="N212" s="30"/>
      <c r="O212" s="30"/>
      <c r="P212" s="64"/>
      <c r="Q212" s="65" t="str">
        <f t="shared" ca="1" si="26"/>
        <v/>
      </c>
      <c r="R212" s="65" t="str">
        <f t="shared" ca="1" si="27"/>
        <v/>
      </c>
      <c r="S212" s="65" t="str">
        <f t="shared" ca="1" si="28"/>
        <v/>
      </c>
      <c r="T212" s="64"/>
      <c r="U212" s="64"/>
      <c r="W212" s="2"/>
      <c r="Z212" s="1"/>
    </row>
    <row r="213" spans="1:26" x14ac:dyDescent="0.25">
      <c r="A213" s="84" t="str">
        <f t="shared" si="29"/>
        <v/>
      </c>
      <c r="B213" s="2"/>
      <c r="D213" s="46"/>
      <c r="E213" s="1"/>
      <c r="M213" s="30"/>
      <c r="N213" s="30"/>
      <c r="O213" s="30"/>
      <c r="P213" s="64"/>
      <c r="Q213" s="65" t="str">
        <f t="shared" ca="1" si="26"/>
        <v/>
      </c>
      <c r="R213" s="65" t="str">
        <f t="shared" ca="1" si="27"/>
        <v/>
      </c>
      <c r="S213" s="65" t="str">
        <f t="shared" ca="1" si="28"/>
        <v/>
      </c>
      <c r="T213" s="64"/>
      <c r="U213" s="64"/>
      <c r="W213" s="2"/>
      <c r="Z213" s="1"/>
    </row>
    <row r="214" spans="1:26" x14ac:dyDescent="0.25">
      <c r="A214" s="84" t="str">
        <f t="shared" si="29"/>
        <v/>
      </c>
      <c r="B214" s="2"/>
      <c r="D214" s="46"/>
      <c r="E214" s="1"/>
      <c r="M214" s="30"/>
      <c r="N214" s="30"/>
      <c r="O214" s="30"/>
      <c r="P214" s="64"/>
      <c r="Q214" s="65" t="str">
        <f t="shared" ref="Q214:Q277" ca="1" si="30">IF(ISBLANK(B214),"",IF(AND(OR(E214="+",E214="Homo",E214="homo"),B214&lt;TODAY()-$Q$24,ISBLANK(I214)),1,0))</f>
        <v/>
      </c>
      <c r="R214" s="65" t="str">
        <f t="shared" ref="R214:R277" ca="1" si="31">IF(ISBLANK(B214),"",IF(AND(OR(E214="-",E214="WT",E214="wt",E214="Wt"),B214&lt;TODAY()-$Q$24,ISBLANK(I214)),1,0))</f>
        <v/>
      </c>
      <c r="S214" s="65" t="str">
        <f t="shared" ref="S214:S277" ca="1" si="32">IF(ISBLANK(B214),"",IF(AND(NOT(OR(E214="-",E214="WT",E214="wt",E214="Wt",E214="+",E214="Homo",E214="homo")),B214&lt;TODAY()-$Q$24,ISBLANK(I214)),1,0))</f>
        <v/>
      </c>
      <c r="T214" s="64"/>
      <c r="U214" s="64"/>
      <c r="W214" s="2"/>
      <c r="Z214" s="1"/>
    </row>
    <row r="215" spans="1:26" x14ac:dyDescent="0.25">
      <c r="A215" s="84" t="str">
        <f t="shared" si="29"/>
        <v/>
      </c>
      <c r="B215" s="2"/>
      <c r="D215" s="46"/>
      <c r="E215" s="1"/>
      <c r="M215" s="30"/>
      <c r="N215" s="30"/>
      <c r="O215" s="30"/>
      <c r="P215" s="64"/>
      <c r="Q215" s="65" t="str">
        <f t="shared" ca="1" si="30"/>
        <v/>
      </c>
      <c r="R215" s="65" t="str">
        <f t="shared" ca="1" si="31"/>
        <v/>
      </c>
      <c r="S215" s="65" t="str">
        <f t="shared" ca="1" si="32"/>
        <v/>
      </c>
      <c r="T215" s="64"/>
      <c r="U215" s="64"/>
      <c r="W215" s="2"/>
      <c r="Z215" s="1"/>
    </row>
    <row r="216" spans="1:26" x14ac:dyDescent="0.25">
      <c r="A216" s="84" t="str">
        <f t="shared" si="29"/>
        <v/>
      </c>
      <c r="B216" s="2"/>
      <c r="D216" s="46"/>
      <c r="E216" s="1"/>
      <c r="M216" s="30"/>
      <c r="N216" s="30"/>
      <c r="O216" s="30"/>
      <c r="P216" s="64"/>
      <c r="Q216" s="65" t="str">
        <f t="shared" ca="1" si="30"/>
        <v/>
      </c>
      <c r="R216" s="65" t="str">
        <f t="shared" ca="1" si="31"/>
        <v/>
      </c>
      <c r="S216" s="65" t="str">
        <f t="shared" ca="1" si="32"/>
        <v/>
      </c>
      <c r="T216" s="64"/>
      <c r="U216" s="64"/>
      <c r="W216" s="2"/>
      <c r="Z216" s="1"/>
    </row>
    <row r="217" spans="1:26" x14ac:dyDescent="0.25">
      <c r="A217" s="84" t="str">
        <f t="shared" ref="A217:A280" si="33">IF(AND(ISBLANK(I217), NOT((ISBLANK(B217)))),B217+60,"")</f>
        <v/>
      </c>
      <c r="B217" s="2"/>
      <c r="D217" s="46"/>
      <c r="E217" s="1"/>
      <c r="M217" s="30"/>
      <c r="N217" s="30"/>
      <c r="O217" s="30"/>
      <c r="P217" s="64"/>
      <c r="Q217" s="65" t="str">
        <f t="shared" ca="1" si="30"/>
        <v/>
      </c>
      <c r="R217" s="65" t="str">
        <f t="shared" ca="1" si="31"/>
        <v/>
      </c>
      <c r="S217" s="65" t="str">
        <f t="shared" ca="1" si="32"/>
        <v/>
      </c>
      <c r="T217" s="64"/>
      <c r="U217" s="64"/>
      <c r="W217" s="2"/>
      <c r="Z217" s="1"/>
    </row>
    <row r="218" spans="1:26" x14ac:dyDescent="0.25">
      <c r="A218" s="84" t="str">
        <f t="shared" si="33"/>
        <v/>
      </c>
      <c r="B218" s="2"/>
      <c r="D218" s="46"/>
      <c r="E218" s="1"/>
      <c r="M218" s="30"/>
      <c r="N218" s="30"/>
      <c r="O218" s="30"/>
      <c r="P218" s="64"/>
      <c r="Q218" s="65" t="str">
        <f t="shared" ca="1" si="30"/>
        <v/>
      </c>
      <c r="R218" s="65" t="str">
        <f t="shared" ca="1" si="31"/>
        <v/>
      </c>
      <c r="S218" s="65" t="str">
        <f t="shared" ca="1" si="32"/>
        <v/>
      </c>
      <c r="T218" s="64"/>
      <c r="U218" s="64"/>
      <c r="W218" s="2"/>
      <c r="Z218" s="1"/>
    </row>
    <row r="219" spans="1:26" x14ac:dyDescent="0.25">
      <c r="A219" s="84" t="str">
        <f t="shared" si="33"/>
        <v/>
      </c>
      <c r="B219" s="2"/>
      <c r="D219" s="46"/>
      <c r="E219" s="1"/>
      <c r="M219" s="30"/>
      <c r="N219" s="30"/>
      <c r="O219" s="30"/>
      <c r="P219" s="64"/>
      <c r="Q219" s="65" t="str">
        <f t="shared" ca="1" si="30"/>
        <v/>
      </c>
      <c r="R219" s="65" t="str">
        <f t="shared" ca="1" si="31"/>
        <v/>
      </c>
      <c r="S219" s="65" t="str">
        <f t="shared" ca="1" si="32"/>
        <v/>
      </c>
      <c r="T219" s="64"/>
      <c r="U219" s="64"/>
      <c r="W219" s="2"/>
      <c r="Z219" s="1"/>
    </row>
    <row r="220" spans="1:26" x14ac:dyDescent="0.25">
      <c r="A220" s="84" t="str">
        <f t="shared" si="33"/>
        <v/>
      </c>
      <c r="B220" s="2"/>
      <c r="D220" s="46"/>
      <c r="E220" s="1"/>
      <c r="M220" s="30"/>
      <c r="N220" s="30"/>
      <c r="O220" s="30"/>
      <c r="P220" s="64"/>
      <c r="Q220" s="65" t="str">
        <f t="shared" ca="1" si="30"/>
        <v/>
      </c>
      <c r="R220" s="65" t="str">
        <f t="shared" ca="1" si="31"/>
        <v/>
      </c>
      <c r="S220" s="65" t="str">
        <f t="shared" ca="1" si="32"/>
        <v/>
      </c>
      <c r="T220" s="64"/>
      <c r="U220" s="64"/>
      <c r="W220" s="2"/>
      <c r="Z220" s="1"/>
    </row>
    <row r="221" spans="1:26" x14ac:dyDescent="0.25">
      <c r="A221" s="84" t="str">
        <f t="shared" si="33"/>
        <v/>
      </c>
      <c r="B221" s="2"/>
      <c r="D221" s="46"/>
      <c r="E221" s="1"/>
      <c r="M221" s="30"/>
      <c r="N221" s="30"/>
      <c r="O221" s="30"/>
      <c r="P221" s="64"/>
      <c r="Q221" s="65" t="str">
        <f t="shared" ca="1" si="30"/>
        <v/>
      </c>
      <c r="R221" s="65" t="str">
        <f t="shared" ca="1" si="31"/>
        <v/>
      </c>
      <c r="S221" s="65" t="str">
        <f t="shared" ca="1" si="32"/>
        <v/>
      </c>
      <c r="T221" s="64"/>
      <c r="U221" s="64"/>
      <c r="W221" s="2"/>
      <c r="Z221" s="1"/>
    </row>
    <row r="222" spans="1:26" x14ac:dyDescent="0.25">
      <c r="A222" s="84" t="str">
        <f t="shared" si="33"/>
        <v/>
      </c>
      <c r="B222" s="2"/>
      <c r="D222" s="46"/>
      <c r="E222" s="1"/>
      <c r="M222" s="30"/>
      <c r="N222" s="30"/>
      <c r="O222" s="30"/>
      <c r="P222" s="64"/>
      <c r="Q222" s="65" t="str">
        <f t="shared" ca="1" si="30"/>
        <v/>
      </c>
      <c r="R222" s="65" t="str">
        <f t="shared" ca="1" si="31"/>
        <v/>
      </c>
      <c r="S222" s="65" t="str">
        <f t="shared" ca="1" si="32"/>
        <v/>
      </c>
      <c r="T222" s="64"/>
      <c r="U222" s="64"/>
      <c r="W222" s="2"/>
      <c r="Z222" s="1"/>
    </row>
    <row r="223" spans="1:26" x14ac:dyDescent="0.25">
      <c r="A223" s="84" t="str">
        <f t="shared" si="33"/>
        <v/>
      </c>
      <c r="B223" s="2"/>
      <c r="D223" s="46"/>
      <c r="E223" s="1"/>
      <c r="M223" s="30"/>
      <c r="N223" s="30"/>
      <c r="O223" s="30"/>
      <c r="P223" s="64"/>
      <c r="Q223" s="65" t="str">
        <f t="shared" ca="1" si="30"/>
        <v/>
      </c>
      <c r="R223" s="65" t="str">
        <f t="shared" ca="1" si="31"/>
        <v/>
      </c>
      <c r="S223" s="65" t="str">
        <f t="shared" ca="1" si="32"/>
        <v/>
      </c>
      <c r="T223" s="64"/>
      <c r="U223" s="64"/>
      <c r="W223" s="2"/>
      <c r="Z223" s="1"/>
    </row>
    <row r="224" spans="1:26" x14ac:dyDescent="0.25">
      <c r="A224" s="84" t="str">
        <f t="shared" si="33"/>
        <v/>
      </c>
      <c r="B224" s="2"/>
      <c r="D224" s="46"/>
      <c r="E224" s="1"/>
      <c r="M224" s="30"/>
      <c r="N224" s="30"/>
      <c r="O224" s="30"/>
      <c r="P224" s="64"/>
      <c r="Q224" s="65" t="str">
        <f t="shared" ca="1" si="30"/>
        <v/>
      </c>
      <c r="R224" s="65" t="str">
        <f t="shared" ca="1" si="31"/>
        <v/>
      </c>
      <c r="S224" s="65" t="str">
        <f t="shared" ca="1" si="32"/>
        <v/>
      </c>
      <c r="T224" s="64"/>
      <c r="U224" s="64"/>
      <c r="W224" s="2"/>
      <c r="Z224" s="1"/>
    </row>
    <row r="225" spans="1:26" x14ac:dyDescent="0.25">
      <c r="A225" s="84" t="str">
        <f t="shared" si="33"/>
        <v/>
      </c>
      <c r="B225" s="2"/>
      <c r="D225" s="46"/>
      <c r="E225" s="1"/>
      <c r="M225" s="30"/>
      <c r="N225" s="30"/>
      <c r="O225" s="30"/>
      <c r="P225" s="64"/>
      <c r="Q225" s="65" t="str">
        <f t="shared" ca="1" si="30"/>
        <v/>
      </c>
      <c r="R225" s="65" t="str">
        <f t="shared" ca="1" si="31"/>
        <v/>
      </c>
      <c r="S225" s="65" t="str">
        <f t="shared" ca="1" si="32"/>
        <v/>
      </c>
      <c r="T225" s="64"/>
      <c r="U225" s="64"/>
      <c r="W225" s="2"/>
      <c r="Z225" s="1"/>
    </row>
    <row r="226" spans="1:26" x14ac:dyDescent="0.25">
      <c r="A226" s="84" t="str">
        <f t="shared" si="33"/>
        <v/>
      </c>
      <c r="B226" s="2"/>
      <c r="D226" s="46"/>
      <c r="E226" s="1"/>
      <c r="M226" s="30"/>
      <c r="N226" s="30"/>
      <c r="O226" s="30"/>
      <c r="P226" s="64"/>
      <c r="Q226" s="65" t="str">
        <f t="shared" ca="1" si="30"/>
        <v/>
      </c>
      <c r="R226" s="65" t="str">
        <f t="shared" ca="1" si="31"/>
        <v/>
      </c>
      <c r="S226" s="65" t="str">
        <f t="shared" ca="1" si="32"/>
        <v/>
      </c>
      <c r="T226" s="64"/>
      <c r="U226" s="64"/>
      <c r="W226" s="2"/>
      <c r="Z226" s="1"/>
    </row>
    <row r="227" spans="1:26" x14ac:dyDescent="0.25">
      <c r="A227" s="84" t="str">
        <f t="shared" si="33"/>
        <v/>
      </c>
      <c r="B227" s="2"/>
      <c r="D227" s="46"/>
      <c r="E227" s="1"/>
      <c r="M227" s="30"/>
      <c r="N227" s="30"/>
      <c r="O227" s="30"/>
      <c r="P227" s="64"/>
      <c r="Q227" s="65" t="str">
        <f t="shared" ca="1" si="30"/>
        <v/>
      </c>
      <c r="R227" s="65" t="str">
        <f t="shared" ca="1" si="31"/>
        <v/>
      </c>
      <c r="S227" s="65" t="str">
        <f t="shared" ca="1" si="32"/>
        <v/>
      </c>
      <c r="T227" s="64"/>
      <c r="U227" s="64"/>
      <c r="W227" s="2"/>
      <c r="Z227" s="1"/>
    </row>
    <row r="228" spans="1:26" x14ac:dyDescent="0.25">
      <c r="A228" s="84" t="str">
        <f t="shared" si="33"/>
        <v/>
      </c>
      <c r="B228" s="2"/>
      <c r="D228" s="46"/>
      <c r="E228" s="1"/>
      <c r="M228" s="30"/>
      <c r="N228" s="30"/>
      <c r="O228" s="30"/>
      <c r="P228" s="64"/>
      <c r="Q228" s="65" t="str">
        <f t="shared" ca="1" si="30"/>
        <v/>
      </c>
      <c r="R228" s="65" t="str">
        <f t="shared" ca="1" si="31"/>
        <v/>
      </c>
      <c r="S228" s="65" t="str">
        <f t="shared" ca="1" si="32"/>
        <v/>
      </c>
      <c r="T228" s="64"/>
      <c r="U228" s="64"/>
      <c r="W228" s="2"/>
      <c r="Z228" s="1"/>
    </row>
    <row r="229" spans="1:26" x14ac:dyDescent="0.25">
      <c r="A229" s="84" t="str">
        <f t="shared" si="33"/>
        <v/>
      </c>
      <c r="B229" s="2"/>
      <c r="D229" s="46"/>
      <c r="E229" s="1"/>
      <c r="M229" s="30"/>
      <c r="N229" s="30"/>
      <c r="O229" s="30"/>
      <c r="P229" s="64"/>
      <c r="Q229" s="65" t="str">
        <f t="shared" ca="1" si="30"/>
        <v/>
      </c>
      <c r="R229" s="65" t="str">
        <f t="shared" ca="1" si="31"/>
        <v/>
      </c>
      <c r="S229" s="65" t="str">
        <f t="shared" ca="1" si="32"/>
        <v/>
      </c>
      <c r="T229" s="64"/>
      <c r="U229" s="64"/>
      <c r="W229" s="2"/>
      <c r="Z229" s="1"/>
    </row>
    <row r="230" spans="1:26" x14ac:dyDescent="0.25">
      <c r="A230" s="84" t="str">
        <f t="shared" si="33"/>
        <v/>
      </c>
      <c r="B230" s="2"/>
      <c r="D230" s="46"/>
      <c r="E230" s="1"/>
      <c r="M230" s="30"/>
      <c r="N230" s="30"/>
      <c r="O230" s="30"/>
      <c r="P230" s="64"/>
      <c r="Q230" s="65" t="str">
        <f t="shared" ca="1" si="30"/>
        <v/>
      </c>
      <c r="R230" s="65" t="str">
        <f t="shared" ca="1" si="31"/>
        <v/>
      </c>
      <c r="S230" s="65" t="str">
        <f t="shared" ca="1" si="32"/>
        <v/>
      </c>
      <c r="T230" s="64"/>
      <c r="U230" s="64"/>
      <c r="W230" s="2"/>
      <c r="Z230" s="1"/>
    </row>
    <row r="231" spans="1:26" x14ac:dyDescent="0.25">
      <c r="A231" s="84" t="str">
        <f t="shared" si="33"/>
        <v/>
      </c>
      <c r="B231" s="2"/>
      <c r="D231" s="46"/>
      <c r="E231" s="1"/>
      <c r="M231" s="30"/>
      <c r="N231" s="30"/>
      <c r="O231" s="30"/>
      <c r="P231" s="64"/>
      <c r="Q231" s="65" t="str">
        <f t="shared" ca="1" si="30"/>
        <v/>
      </c>
      <c r="R231" s="65" t="str">
        <f t="shared" ca="1" si="31"/>
        <v/>
      </c>
      <c r="S231" s="65" t="str">
        <f t="shared" ca="1" si="32"/>
        <v/>
      </c>
      <c r="T231" s="64"/>
      <c r="U231" s="64"/>
      <c r="W231" s="2"/>
      <c r="Z231" s="1"/>
    </row>
    <row r="232" spans="1:26" x14ac:dyDescent="0.25">
      <c r="A232" s="84" t="str">
        <f t="shared" si="33"/>
        <v/>
      </c>
      <c r="B232" s="2"/>
      <c r="D232" s="46"/>
      <c r="E232" s="1"/>
      <c r="M232" s="30"/>
      <c r="N232" s="30"/>
      <c r="O232" s="30"/>
      <c r="P232" s="64"/>
      <c r="Q232" s="65" t="str">
        <f t="shared" ca="1" si="30"/>
        <v/>
      </c>
      <c r="R232" s="65" t="str">
        <f t="shared" ca="1" si="31"/>
        <v/>
      </c>
      <c r="S232" s="65" t="str">
        <f t="shared" ca="1" si="32"/>
        <v/>
      </c>
      <c r="T232" s="64"/>
      <c r="U232" s="64"/>
      <c r="W232" s="2"/>
      <c r="Z232" s="1"/>
    </row>
    <row r="233" spans="1:26" x14ac:dyDescent="0.25">
      <c r="A233" s="84" t="str">
        <f t="shared" si="33"/>
        <v/>
      </c>
      <c r="B233" s="2"/>
      <c r="D233" s="46"/>
      <c r="E233" s="1"/>
      <c r="M233" s="30"/>
      <c r="N233" s="30"/>
      <c r="O233" s="30"/>
      <c r="P233" s="64"/>
      <c r="Q233" s="65" t="str">
        <f t="shared" ca="1" si="30"/>
        <v/>
      </c>
      <c r="R233" s="65" t="str">
        <f t="shared" ca="1" si="31"/>
        <v/>
      </c>
      <c r="S233" s="65" t="str">
        <f t="shared" ca="1" si="32"/>
        <v/>
      </c>
      <c r="T233" s="64"/>
      <c r="U233" s="64"/>
      <c r="W233" s="2"/>
      <c r="Z233" s="1"/>
    </row>
    <row r="234" spans="1:26" x14ac:dyDescent="0.25">
      <c r="A234" s="84" t="str">
        <f t="shared" si="33"/>
        <v/>
      </c>
      <c r="B234" s="2"/>
      <c r="D234" s="46"/>
      <c r="E234" s="1"/>
      <c r="M234" s="30"/>
      <c r="N234" s="30"/>
      <c r="O234" s="30"/>
      <c r="P234" s="64"/>
      <c r="Q234" s="65" t="str">
        <f t="shared" ca="1" si="30"/>
        <v/>
      </c>
      <c r="R234" s="65" t="str">
        <f t="shared" ca="1" si="31"/>
        <v/>
      </c>
      <c r="S234" s="65" t="str">
        <f t="shared" ca="1" si="32"/>
        <v/>
      </c>
      <c r="T234" s="64"/>
      <c r="U234" s="64"/>
      <c r="W234" s="2"/>
      <c r="Z234" s="1"/>
    </row>
    <row r="235" spans="1:26" x14ac:dyDescent="0.25">
      <c r="A235" s="84" t="str">
        <f t="shared" si="33"/>
        <v/>
      </c>
      <c r="B235" s="2"/>
      <c r="D235" s="46"/>
      <c r="E235" s="1"/>
      <c r="M235" s="30"/>
      <c r="N235" s="30"/>
      <c r="O235" s="30"/>
      <c r="P235" s="64"/>
      <c r="Q235" s="65" t="str">
        <f t="shared" ca="1" si="30"/>
        <v/>
      </c>
      <c r="R235" s="65" t="str">
        <f t="shared" ca="1" si="31"/>
        <v/>
      </c>
      <c r="S235" s="65" t="str">
        <f t="shared" ca="1" si="32"/>
        <v/>
      </c>
      <c r="T235" s="64"/>
      <c r="U235" s="64"/>
      <c r="W235" s="2"/>
      <c r="Z235" s="1"/>
    </row>
    <row r="236" spans="1:26" x14ac:dyDescent="0.25">
      <c r="A236" s="84" t="str">
        <f t="shared" si="33"/>
        <v/>
      </c>
      <c r="B236" s="2"/>
      <c r="D236" s="46"/>
      <c r="E236" s="1"/>
      <c r="M236" s="30"/>
      <c r="N236" s="30"/>
      <c r="O236" s="30"/>
      <c r="P236" s="64"/>
      <c r="Q236" s="65" t="str">
        <f t="shared" ca="1" si="30"/>
        <v/>
      </c>
      <c r="R236" s="65" t="str">
        <f t="shared" ca="1" si="31"/>
        <v/>
      </c>
      <c r="S236" s="65" t="str">
        <f t="shared" ca="1" si="32"/>
        <v/>
      </c>
      <c r="T236" s="64"/>
      <c r="U236" s="64"/>
      <c r="W236" s="2"/>
      <c r="Z236" s="1"/>
    </row>
    <row r="237" spans="1:26" x14ac:dyDescent="0.25">
      <c r="A237" s="84" t="str">
        <f t="shared" si="33"/>
        <v/>
      </c>
      <c r="B237" s="2"/>
      <c r="D237" s="46"/>
      <c r="E237" s="1"/>
      <c r="M237" s="30"/>
      <c r="N237" s="30"/>
      <c r="O237" s="30"/>
      <c r="P237" s="64"/>
      <c r="Q237" s="65" t="str">
        <f t="shared" ca="1" si="30"/>
        <v/>
      </c>
      <c r="R237" s="65" t="str">
        <f t="shared" ca="1" si="31"/>
        <v/>
      </c>
      <c r="S237" s="65" t="str">
        <f t="shared" ca="1" si="32"/>
        <v/>
      </c>
      <c r="T237" s="64"/>
      <c r="U237" s="64"/>
      <c r="W237" s="2"/>
      <c r="Z237" s="1"/>
    </row>
    <row r="238" spans="1:26" x14ac:dyDescent="0.25">
      <c r="A238" s="84" t="str">
        <f t="shared" si="33"/>
        <v/>
      </c>
      <c r="B238" s="2"/>
      <c r="D238" s="46"/>
      <c r="E238" s="1"/>
      <c r="M238" s="30"/>
      <c r="N238" s="30"/>
      <c r="O238" s="30"/>
      <c r="P238" s="64"/>
      <c r="Q238" s="65" t="str">
        <f t="shared" ca="1" si="30"/>
        <v/>
      </c>
      <c r="R238" s="65" t="str">
        <f t="shared" ca="1" si="31"/>
        <v/>
      </c>
      <c r="S238" s="65" t="str">
        <f t="shared" ca="1" si="32"/>
        <v/>
      </c>
      <c r="T238" s="64"/>
      <c r="U238" s="64"/>
      <c r="W238" s="2"/>
      <c r="Z238" s="1"/>
    </row>
    <row r="239" spans="1:26" x14ac:dyDescent="0.25">
      <c r="A239" s="84" t="str">
        <f t="shared" si="33"/>
        <v/>
      </c>
      <c r="B239" s="2"/>
      <c r="D239" s="46"/>
      <c r="E239" s="1"/>
      <c r="M239" s="30"/>
      <c r="N239" s="30"/>
      <c r="O239" s="30"/>
      <c r="P239" s="64"/>
      <c r="Q239" s="65" t="str">
        <f t="shared" ca="1" si="30"/>
        <v/>
      </c>
      <c r="R239" s="65" t="str">
        <f t="shared" ca="1" si="31"/>
        <v/>
      </c>
      <c r="S239" s="65" t="str">
        <f t="shared" ca="1" si="32"/>
        <v/>
      </c>
      <c r="T239" s="64"/>
      <c r="U239" s="64"/>
      <c r="W239" s="2"/>
      <c r="Z239" s="1"/>
    </row>
    <row r="240" spans="1:26" x14ac:dyDescent="0.25">
      <c r="A240" s="84" t="str">
        <f t="shared" si="33"/>
        <v/>
      </c>
      <c r="B240" s="2"/>
      <c r="D240" s="46"/>
      <c r="E240" s="1"/>
      <c r="M240" s="30"/>
      <c r="N240" s="30"/>
      <c r="O240" s="30"/>
      <c r="P240" s="64"/>
      <c r="Q240" s="65" t="str">
        <f t="shared" ca="1" si="30"/>
        <v/>
      </c>
      <c r="R240" s="65" t="str">
        <f t="shared" ca="1" si="31"/>
        <v/>
      </c>
      <c r="S240" s="65" t="str">
        <f t="shared" ca="1" si="32"/>
        <v/>
      </c>
      <c r="T240" s="64"/>
      <c r="U240" s="64"/>
      <c r="W240" s="2"/>
      <c r="Z240" s="1"/>
    </row>
    <row r="241" spans="1:26" x14ac:dyDescent="0.25">
      <c r="A241" s="84" t="str">
        <f t="shared" si="33"/>
        <v/>
      </c>
      <c r="B241" s="2"/>
      <c r="D241" s="46"/>
      <c r="E241" s="1"/>
      <c r="M241" s="30"/>
      <c r="N241" s="30"/>
      <c r="O241" s="30"/>
      <c r="P241" s="64"/>
      <c r="Q241" s="65" t="str">
        <f t="shared" ca="1" si="30"/>
        <v/>
      </c>
      <c r="R241" s="65" t="str">
        <f t="shared" ca="1" si="31"/>
        <v/>
      </c>
      <c r="S241" s="65" t="str">
        <f t="shared" ca="1" si="32"/>
        <v/>
      </c>
      <c r="T241" s="64"/>
      <c r="U241" s="64"/>
      <c r="W241" s="2"/>
      <c r="Z241" s="1"/>
    </row>
    <row r="242" spans="1:26" x14ac:dyDescent="0.25">
      <c r="A242" s="84" t="str">
        <f t="shared" si="33"/>
        <v/>
      </c>
      <c r="B242" s="2"/>
      <c r="D242" s="46"/>
      <c r="E242" s="1"/>
      <c r="M242" s="30"/>
      <c r="N242" s="30"/>
      <c r="O242" s="30"/>
      <c r="P242" s="64"/>
      <c r="Q242" s="65" t="str">
        <f t="shared" ca="1" si="30"/>
        <v/>
      </c>
      <c r="R242" s="65" t="str">
        <f t="shared" ca="1" si="31"/>
        <v/>
      </c>
      <c r="S242" s="65" t="str">
        <f t="shared" ca="1" si="32"/>
        <v/>
      </c>
      <c r="T242" s="64"/>
      <c r="U242" s="64"/>
      <c r="W242" s="2"/>
      <c r="Z242" s="1"/>
    </row>
    <row r="243" spans="1:26" x14ac:dyDescent="0.25">
      <c r="A243" s="84" t="str">
        <f t="shared" si="33"/>
        <v/>
      </c>
      <c r="B243" s="2"/>
      <c r="D243" s="46"/>
      <c r="E243" s="1"/>
      <c r="M243" s="30"/>
      <c r="N243" s="30"/>
      <c r="O243" s="30"/>
      <c r="P243" s="64"/>
      <c r="Q243" s="65" t="str">
        <f t="shared" ca="1" si="30"/>
        <v/>
      </c>
      <c r="R243" s="65" t="str">
        <f t="shared" ca="1" si="31"/>
        <v/>
      </c>
      <c r="S243" s="65" t="str">
        <f t="shared" ca="1" si="32"/>
        <v/>
      </c>
      <c r="T243" s="64"/>
      <c r="U243" s="64"/>
      <c r="W243" s="2"/>
      <c r="Z243" s="1"/>
    </row>
    <row r="244" spans="1:26" x14ac:dyDescent="0.25">
      <c r="A244" s="84" t="str">
        <f t="shared" si="33"/>
        <v/>
      </c>
      <c r="B244" s="2"/>
      <c r="D244" s="46"/>
      <c r="E244" s="1"/>
      <c r="M244" s="30"/>
      <c r="N244" s="30"/>
      <c r="O244" s="30"/>
      <c r="P244" s="64"/>
      <c r="Q244" s="65" t="str">
        <f t="shared" ca="1" si="30"/>
        <v/>
      </c>
      <c r="R244" s="65" t="str">
        <f t="shared" ca="1" si="31"/>
        <v/>
      </c>
      <c r="S244" s="65" t="str">
        <f t="shared" ca="1" si="32"/>
        <v/>
      </c>
      <c r="T244" s="64"/>
      <c r="U244" s="64"/>
      <c r="W244" s="2"/>
      <c r="Z244" s="1"/>
    </row>
    <row r="245" spans="1:26" x14ac:dyDescent="0.25">
      <c r="A245" s="84" t="str">
        <f t="shared" si="33"/>
        <v/>
      </c>
      <c r="B245" s="2"/>
      <c r="D245" s="46"/>
      <c r="E245" s="1"/>
      <c r="M245" s="30"/>
      <c r="N245" s="30"/>
      <c r="O245" s="30"/>
      <c r="P245" s="64"/>
      <c r="Q245" s="65" t="str">
        <f t="shared" ca="1" si="30"/>
        <v/>
      </c>
      <c r="R245" s="65" t="str">
        <f t="shared" ca="1" si="31"/>
        <v/>
      </c>
      <c r="S245" s="65" t="str">
        <f t="shared" ca="1" si="32"/>
        <v/>
      </c>
      <c r="T245" s="64"/>
      <c r="U245" s="64"/>
      <c r="W245" s="2"/>
      <c r="Z245" s="1"/>
    </row>
    <row r="246" spans="1:26" x14ac:dyDescent="0.25">
      <c r="A246" s="84" t="str">
        <f t="shared" si="33"/>
        <v/>
      </c>
      <c r="B246" s="2"/>
      <c r="D246" s="46"/>
      <c r="E246" s="1"/>
      <c r="M246" s="30"/>
      <c r="N246" s="30"/>
      <c r="O246" s="30"/>
      <c r="P246" s="64"/>
      <c r="Q246" s="65" t="str">
        <f t="shared" ca="1" si="30"/>
        <v/>
      </c>
      <c r="R246" s="65" t="str">
        <f t="shared" ca="1" si="31"/>
        <v/>
      </c>
      <c r="S246" s="65" t="str">
        <f t="shared" ca="1" si="32"/>
        <v/>
      </c>
      <c r="T246" s="64"/>
      <c r="U246" s="64"/>
      <c r="W246" s="2"/>
      <c r="Z246" s="1"/>
    </row>
    <row r="247" spans="1:26" x14ac:dyDescent="0.25">
      <c r="A247" s="84" t="str">
        <f t="shared" si="33"/>
        <v/>
      </c>
      <c r="B247" s="2"/>
      <c r="D247" s="46"/>
      <c r="E247" s="1"/>
      <c r="M247" s="30"/>
      <c r="N247" s="30"/>
      <c r="O247" s="30"/>
      <c r="P247" s="64"/>
      <c r="Q247" s="65" t="str">
        <f t="shared" ca="1" si="30"/>
        <v/>
      </c>
      <c r="R247" s="65" t="str">
        <f t="shared" ca="1" si="31"/>
        <v/>
      </c>
      <c r="S247" s="65" t="str">
        <f t="shared" ca="1" si="32"/>
        <v/>
      </c>
      <c r="T247" s="64"/>
      <c r="U247" s="64"/>
      <c r="W247" s="2"/>
      <c r="Z247" s="1"/>
    </row>
    <row r="248" spans="1:26" x14ac:dyDescent="0.25">
      <c r="A248" s="84" t="str">
        <f t="shared" si="33"/>
        <v/>
      </c>
      <c r="B248" s="2"/>
      <c r="D248" s="46"/>
      <c r="E248" s="1"/>
      <c r="M248" s="30"/>
      <c r="N248" s="30"/>
      <c r="O248" s="30"/>
      <c r="P248" s="64"/>
      <c r="Q248" s="65" t="str">
        <f t="shared" ca="1" si="30"/>
        <v/>
      </c>
      <c r="R248" s="65" t="str">
        <f t="shared" ca="1" si="31"/>
        <v/>
      </c>
      <c r="S248" s="65" t="str">
        <f t="shared" ca="1" si="32"/>
        <v/>
      </c>
      <c r="T248" s="64"/>
      <c r="U248" s="64"/>
      <c r="W248" s="2"/>
      <c r="Z248" s="1"/>
    </row>
    <row r="249" spans="1:26" x14ac:dyDescent="0.25">
      <c r="A249" s="84" t="str">
        <f t="shared" si="33"/>
        <v/>
      </c>
      <c r="B249" s="2"/>
      <c r="D249" s="46"/>
      <c r="E249" s="1"/>
      <c r="M249" s="30"/>
      <c r="N249" s="30"/>
      <c r="O249" s="30"/>
      <c r="P249" s="64"/>
      <c r="Q249" s="65" t="str">
        <f t="shared" ca="1" si="30"/>
        <v/>
      </c>
      <c r="R249" s="65" t="str">
        <f t="shared" ca="1" si="31"/>
        <v/>
      </c>
      <c r="S249" s="65" t="str">
        <f t="shared" ca="1" si="32"/>
        <v/>
      </c>
      <c r="T249" s="64"/>
      <c r="U249" s="64"/>
      <c r="W249" s="2"/>
      <c r="Z249" s="1"/>
    </row>
    <row r="250" spans="1:26" x14ac:dyDescent="0.25">
      <c r="A250" s="84" t="str">
        <f t="shared" si="33"/>
        <v/>
      </c>
      <c r="B250" s="2"/>
      <c r="D250" s="46"/>
      <c r="E250" s="1"/>
      <c r="M250" s="30"/>
      <c r="N250" s="30"/>
      <c r="O250" s="30"/>
      <c r="P250" s="64"/>
      <c r="Q250" s="65" t="str">
        <f t="shared" ca="1" si="30"/>
        <v/>
      </c>
      <c r="R250" s="65" t="str">
        <f t="shared" ca="1" si="31"/>
        <v/>
      </c>
      <c r="S250" s="65" t="str">
        <f t="shared" ca="1" si="32"/>
        <v/>
      </c>
      <c r="T250" s="64"/>
      <c r="U250" s="64"/>
      <c r="W250" s="2"/>
      <c r="Z250" s="1"/>
    </row>
    <row r="251" spans="1:26" x14ac:dyDescent="0.25">
      <c r="A251" s="84" t="str">
        <f t="shared" si="33"/>
        <v/>
      </c>
      <c r="B251" s="2"/>
      <c r="D251" s="46"/>
      <c r="E251" s="1"/>
      <c r="M251" s="30"/>
      <c r="N251" s="30"/>
      <c r="O251" s="30"/>
      <c r="P251" s="64"/>
      <c r="Q251" s="65" t="str">
        <f t="shared" ca="1" si="30"/>
        <v/>
      </c>
      <c r="R251" s="65" t="str">
        <f t="shared" ca="1" si="31"/>
        <v/>
      </c>
      <c r="S251" s="65" t="str">
        <f t="shared" ca="1" si="32"/>
        <v/>
      </c>
      <c r="T251" s="64"/>
      <c r="U251" s="64"/>
      <c r="W251" s="2"/>
      <c r="Z251" s="1"/>
    </row>
    <row r="252" spans="1:26" x14ac:dyDescent="0.25">
      <c r="A252" s="84" t="str">
        <f t="shared" si="33"/>
        <v/>
      </c>
      <c r="B252" s="2"/>
      <c r="D252" s="46"/>
      <c r="E252" s="1"/>
      <c r="M252" s="30"/>
      <c r="N252" s="30"/>
      <c r="O252" s="30"/>
      <c r="P252" s="64"/>
      <c r="Q252" s="65" t="str">
        <f t="shared" ca="1" si="30"/>
        <v/>
      </c>
      <c r="R252" s="65" t="str">
        <f t="shared" ca="1" si="31"/>
        <v/>
      </c>
      <c r="S252" s="65" t="str">
        <f t="shared" ca="1" si="32"/>
        <v/>
      </c>
      <c r="T252" s="64"/>
      <c r="U252" s="64"/>
      <c r="W252" s="2"/>
      <c r="Z252" s="1"/>
    </row>
    <row r="253" spans="1:26" x14ac:dyDescent="0.25">
      <c r="A253" s="84" t="str">
        <f t="shared" si="33"/>
        <v/>
      </c>
      <c r="B253" s="2"/>
      <c r="D253" s="46"/>
      <c r="E253" s="1"/>
      <c r="M253" s="30"/>
      <c r="N253" s="30"/>
      <c r="O253" s="30"/>
      <c r="P253" s="64"/>
      <c r="Q253" s="65" t="str">
        <f t="shared" ca="1" si="30"/>
        <v/>
      </c>
      <c r="R253" s="65" t="str">
        <f t="shared" ca="1" si="31"/>
        <v/>
      </c>
      <c r="S253" s="65" t="str">
        <f t="shared" ca="1" si="32"/>
        <v/>
      </c>
      <c r="T253" s="64"/>
      <c r="U253" s="64"/>
      <c r="W253" s="2"/>
      <c r="Z253" s="1"/>
    </row>
    <row r="254" spans="1:26" x14ac:dyDescent="0.25">
      <c r="A254" s="84" t="str">
        <f t="shared" si="33"/>
        <v/>
      </c>
      <c r="B254" s="2"/>
      <c r="D254" s="46"/>
      <c r="E254" s="1"/>
      <c r="M254" s="30"/>
      <c r="N254" s="30"/>
      <c r="O254" s="30"/>
      <c r="P254" s="64"/>
      <c r="Q254" s="65" t="str">
        <f t="shared" ca="1" si="30"/>
        <v/>
      </c>
      <c r="R254" s="65" t="str">
        <f t="shared" ca="1" si="31"/>
        <v/>
      </c>
      <c r="S254" s="65" t="str">
        <f t="shared" ca="1" si="32"/>
        <v/>
      </c>
      <c r="T254" s="64"/>
      <c r="U254" s="64"/>
      <c r="W254" s="2"/>
      <c r="Z254" s="1"/>
    </row>
    <row r="255" spans="1:26" x14ac:dyDescent="0.25">
      <c r="A255" s="84" t="str">
        <f t="shared" si="33"/>
        <v/>
      </c>
      <c r="B255" s="2"/>
      <c r="D255" s="46"/>
      <c r="E255" s="1"/>
      <c r="M255" s="30"/>
      <c r="N255" s="30"/>
      <c r="O255" s="30"/>
      <c r="P255" s="64"/>
      <c r="Q255" s="65" t="str">
        <f t="shared" ca="1" si="30"/>
        <v/>
      </c>
      <c r="R255" s="65" t="str">
        <f t="shared" ca="1" si="31"/>
        <v/>
      </c>
      <c r="S255" s="65" t="str">
        <f t="shared" ca="1" si="32"/>
        <v/>
      </c>
      <c r="T255" s="64"/>
      <c r="U255" s="64"/>
      <c r="W255" s="2"/>
      <c r="Z255" s="1"/>
    </row>
    <row r="256" spans="1:26" x14ac:dyDescent="0.25">
      <c r="A256" s="84" t="str">
        <f t="shared" si="33"/>
        <v/>
      </c>
      <c r="B256" s="2"/>
      <c r="D256" s="46"/>
      <c r="E256" s="1"/>
      <c r="M256" s="30"/>
      <c r="N256" s="30"/>
      <c r="O256" s="30"/>
      <c r="P256" s="64"/>
      <c r="Q256" s="65" t="str">
        <f t="shared" ca="1" si="30"/>
        <v/>
      </c>
      <c r="R256" s="65" t="str">
        <f t="shared" ca="1" si="31"/>
        <v/>
      </c>
      <c r="S256" s="65" t="str">
        <f t="shared" ca="1" si="32"/>
        <v/>
      </c>
      <c r="T256" s="64"/>
      <c r="U256" s="64"/>
      <c r="W256" s="2"/>
      <c r="Z256" s="1"/>
    </row>
    <row r="257" spans="1:26" x14ac:dyDescent="0.25">
      <c r="A257" s="84" t="str">
        <f t="shared" si="33"/>
        <v/>
      </c>
      <c r="B257" s="2"/>
      <c r="D257" s="46"/>
      <c r="E257" s="1"/>
      <c r="M257" s="30"/>
      <c r="N257" s="30"/>
      <c r="O257" s="30"/>
      <c r="P257" s="64"/>
      <c r="Q257" s="65" t="str">
        <f t="shared" ca="1" si="30"/>
        <v/>
      </c>
      <c r="R257" s="65" t="str">
        <f t="shared" ca="1" si="31"/>
        <v/>
      </c>
      <c r="S257" s="65" t="str">
        <f t="shared" ca="1" si="32"/>
        <v/>
      </c>
      <c r="T257" s="64"/>
      <c r="U257" s="64"/>
      <c r="W257" s="2"/>
      <c r="Z257" s="1"/>
    </row>
    <row r="258" spans="1:26" x14ac:dyDescent="0.25">
      <c r="A258" s="84" t="str">
        <f t="shared" si="33"/>
        <v/>
      </c>
      <c r="B258" s="2"/>
      <c r="D258" s="46"/>
      <c r="E258" s="1"/>
      <c r="M258" s="30"/>
      <c r="N258" s="30"/>
      <c r="O258" s="30"/>
      <c r="P258" s="64"/>
      <c r="Q258" s="65" t="str">
        <f t="shared" ca="1" si="30"/>
        <v/>
      </c>
      <c r="R258" s="65" t="str">
        <f t="shared" ca="1" si="31"/>
        <v/>
      </c>
      <c r="S258" s="65" t="str">
        <f t="shared" ca="1" si="32"/>
        <v/>
      </c>
      <c r="T258" s="64"/>
      <c r="U258" s="64"/>
      <c r="W258" s="2"/>
      <c r="Z258" s="1"/>
    </row>
    <row r="259" spans="1:26" x14ac:dyDescent="0.25">
      <c r="A259" s="84" t="str">
        <f t="shared" si="33"/>
        <v/>
      </c>
      <c r="B259" s="2"/>
      <c r="D259" s="46"/>
      <c r="E259" s="1"/>
      <c r="M259" s="30"/>
      <c r="N259" s="30"/>
      <c r="O259" s="30"/>
      <c r="P259" s="64"/>
      <c r="Q259" s="65" t="str">
        <f t="shared" ca="1" si="30"/>
        <v/>
      </c>
      <c r="R259" s="65" t="str">
        <f t="shared" ca="1" si="31"/>
        <v/>
      </c>
      <c r="S259" s="65" t="str">
        <f t="shared" ca="1" si="32"/>
        <v/>
      </c>
      <c r="T259" s="64"/>
      <c r="U259" s="64"/>
      <c r="W259" s="2"/>
      <c r="Z259" s="1"/>
    </row>
    <row r="260" spans="1:26" x14ac:dyDescent="0.25">
      <c r="A260" s="84" t="str">
        <f t="shared" si="33"/>
        <v/>
      </c>
      <c r="B260" s="2"/>
      <c r="D260" s="46"/>
      <c r="E260" s="1"/>
      <c r="M260" s="30"/>
      <c r="N260" s="30"/>
      <c r="O260" s="30"/>
      <c r="P260" s="64"/>
      <c r="Q260" s="65" t="str">
        <f t="shared" ca="1" si="30"/>
        <v/>
      </c>
      <c r="R260" s="65" t="str">
        <f t="shared" ca="1" si="31"/>
        <v/>
      </c>
      <c r="S260" s="65" t="str">
        <f t="shared" ca="1" si="32"/>
        <v/>
      </c>
      <c r="T260" s="64"/>
      <c r="U260" s="64"/>
      <c r="W260" s="2"/>
      <c r="Z260" s="1"/>
    </row>
    <row r="261" spans="1:26" x14ac:dyDescent="0.25">
      <c r="A261" s="84" t="str">
        <f t="shared" si="33"/>
        <v/>
      </c>
      <c r="B261" s="2"/>
      <c r="D261" s="46"/>
      <c r="E261" s="1"/>
      <c r="M261" s="30"/>
      <c r="N261" s="30"/>
      <c r="O261" s="30"/>
      <c r="P261" s="64"/>
      <c r="Q261" s="65" t="str">
        <f t="shared" ca="1" si="30"/>
        <v/>
      </c>
      <c r="R261" s="65" t="str">
        <f t="shared" ca="1" si="31"/>
        <v/>
      </c>
      <c r="S261" s="65" t="str">
        <f t="shared" ca="1" si="32"/>
        <v/>
      </c>
      <c r="T261" s="64"/>
      <c r="U261" s="64"/>
      <c r="W261" s="2"/>
      <c r="Z261" s="1"/>
    </row>
    <row r="262" spans="1:26" x14ac:dyDescent="0.25">
      <c r="A262" s="84" t="str">
        <f t="shared" si="33"/>
        <v/>
      </c>
      <c r="B262" s="2"/>
      <c r="D262" s="46"/>
      <c r="E262" s="1"/>
      <c r="M262" s="30"/>
      <c r="N262" s="30"/>
      <c r="O262" s="30"/>
      <c r="P262" s="64"/>
      <c r="Q262" s="65" t="str">
        <f t="shared" ca="1" si="30"/>
        <v/>
      </c>
      <c r="R262" s="65" t="str">
        <f t="shared" ca="1" si="31"/>
        <v/>
      </c>
      <c r="S262" s="65" t="str">
        <f t="shared" ca="1" si="32"/>
        <v/>
      </c>
      <c r="T262" s="64"/>
      <c r="U262" s="64"/>
      <c r="W262" s="2"/>
      <c r="Z262" s="1"/>
    </row>
    <row r="263" spans="1:26" x14ac:dyDescent="0.25">
      <c r="A263" s="84" t="str">
        <f t="shared" si="33"/>
        <v/>
      </c>
      <c r="B263" s="2"/>
      <c r="D263" s="46"/>
      <c r="E263" s="1"/>
      <c r="M263" s="30"/>
      <c r="N263" s="30"/>
      <c r="O263" s="30"/>
      <c r="P263" s="64"/>
      <c r="Q263" s="65" t="str">
        <f t="shared" ca="1" si="30"/>
        <v/>
      </c>
      <c r="R263" s="65" t="str">
        <f t="shared" ca="1" si="31"/>
        <v/>
      </c>
      <c r="S263" s="65" t="str">
        <f t="shared" ca="1" si="32"/>
        <v/>
      </c>
      <c r="T263" s="64"/>
      <c r="U263" s="64"/>
      <c r="W263" s="2"/>
      <c r="Z263" s="1"/>
    </row>
    <row r="264" spans="1:26" x14ac:dyDescent="0.25">
      <c r="A264" s="84" t="str">
        <f t="shared" si="33"/>
        <v/>
      </c>
      <c r="B264" s="2"/>
      <c r="D264" s="46"/>
      <c r="E264" s="1"/>
      <c r="M264" s="30"/>
      <c r="N264" s="30"/>
      <c r="O264" s="30"/>
      <c r="P264" s="64"/>
      <c r="Q264" s="65" t="str">
        <f t="shared" ca="1" si="30"/>
        <v/>
      </c>
      <c r="R264" s="65" t="str">
        <f t="shared" ca="1" si="31"/>
        <v/>
      </c>
      <c r="S264" s="65" t="str">
        <f t="shared" ca="1" si="32"/>
        <v/>
      </c>
      <c r="T264" s="64"/>
      <c r="U264" s="64"/>
      <c r="W264" s="2"/>
      <c r="Z264" s="1"/>
    </row>
    <row r="265" spans="1:26" x14ac:dyDescent="0.25">
      <c r="A265" s="84" t="str">
        <f t="shared" si="33"/>
        <v/>
      </c>
      <c r="B265" s="2"/>
      <c r="D265" s="46"/>
      <c r="E265" s="1"/>
      <c r="M265" s="30"/>
      <c r="N265" s="30"/>
      <c r="O265" s="30"/>
      <c r="P265" s="64"/>
      <c r="Q265" s="65" t="str">
        <f t="shared" ca="1" si="30"/>
        <v/>
      </c>
      <c r="R265" s="65" t="str">
        <f t="shared" ca="1" si="31"/>
        <v/>
      </c>
      <c r="S265" s="65" t="str">
        <f t="shared" ca="1" si="32"/>
        <v/>
      </c>
      <c r="T265" s="64"/>
      <c r="U265" s="64"/>
      <c r="W265" s="2"/>
      <c r="Z265" s="1"/>
    </row>
    <row r="266" spans="1:26" x14ac:dyDescent="0.25">
      <c r="A266" s="84" t="str">
        <f t="shared" si="33"/>
        <v/>
      </c>
      <c r="B266" s="2"/>
      <c r="D266" s="46"/>
      <c r="E266" s="1"/>
      <c r="M266" s="30"/>
      <c r="N266" s="30"/>
      <c r="O266" s="30"/>
      <c r="P266" s="64"/>
      <c r="Q266" s="65" t="str">
        <f t="shared" ca="1" si="30"/>
        <v/>
      </c>
      <c r="R266" s="65" t="str">
        <f t="shared" ca="1" si="31"/>
        <v/>
      </c>
      <c r="S266" s="65" t="str">
        <f t="shared" ca="1" si="32"/>
        <v/>
      </c>
      <c r="T266" s="64"/>
      <c r="U266" s="64"/>
      <c r="W266" s="2"/>
      <c r="Z266" s="1"/>
    </row>
    <row r="267" spans="1:26" x14ac:dyDescent="0.25">
      <c r="A267" s="84" t="str">
        <f t="shared" si="33"/>
        <v/>
      </c>
      <c r="B267" s="2"/>
      <c r="D267" s="46"/>
      <c r="E267" s="1"/>
      <c r="M267" s="30"/>
      <c r="N267" s="30"/>
      <c r="O267" s="30"/>
      <c r="P267" s="64"/>
      <c r="Q267" s="65" t="str">
        <f t="shared" ca="1" si="30"/>
        <v/>
      </c>
      <c r="R267" s="65" t="str">
        <f t="shared" ca="1" si="31"/>
        <v/>
      </c>
      <c r="S267" s="65" t="str">
        <f t="shared" ca="1" si="32"/>
        <v/>
      </c>
      <c r="T267" s="64"/>
      <c r="U267" s="64"/>
      <c r="W267" s="2"/>
      <c r="Z267" s="1"/>
    </row>
    <row r="268" spans="1:26" x14ac:dyDescent="0.25">
      <c r="A268" s="84" t="str">
        <f t="shared" si="33"/>
        <v/>
      </c>
      <c r="B268" s="2"/>
      <c r="D268" s="46"/>
      <c r="E268" s="1"/>
      <c r="M268" s="30"/>
      <c r="N268" s="30"/>
      <c r="O268" s="30"/>
      <c r="P268" s="64"/>
      <c r="Q268" s="65" t="str">
        <f t="shared" ca="1" si="30"/>
        <v/>
      </c>
      <c r="R268" s="65" t="str">
        <f t="shared" ca="1" si="31"/>
        <v/>
      </c>
      <c r="S268" s="65" t="str">
        <f t="shared" ca="1" si="32"/>
        <v/>
      </c>
      <c r="T268" s="64"/>
      <c r="U268" s="64"/>
      <c r="W268" s="2"/>
      <c r="Z268" s="1"/>
    </row>
    <row r="269" spans="1:26" x14ac:dyDescent="0.25">
      <c r="A269" s="84" t="str">
        <f t="shared" si="33"/>
        <v/>
      </c>
      <c r="B269" s="2"/>
      <c r="D269" s="46"/>
      <c r="E269" s="1"/>
      <c r="M269" s="30"/>
      <c r="N269" s="30"/>
      <c r="O269" s="30"/>
      <c r="P269" s="64"/>
      <c r="Q269" s="65" t="str">
        <f t="shared" ca="1" si="30"/>
        <v/>
      </c>
      <c r="R269" s="65" t="str">
        <f t="shared" ca="1" si="31"/>
        <v/>
      </c>
      <c r="S269" s="65" t="str">
        <f t="shared" ca="1" si="32"/>
        <v/>
      </c>
      <c r="T269" s="64"/>
      <c r="U269" s="64"/>
      <c r="W269" s="2"/>
      <c r="Z269" s="1"/>
    </row>
    <row r="270" spans="1:26" x14ac:dyDescent="0.25">
      <c r="A270" s="84" t="str">
        <f t="shared" si="33"/>
        <v/>
      </c>
      <c r="B270" s="2"/>
      <c r="D270" s="46"/>
      <c r="E270" s="1"/>
      <c r="M270" s="30"/>
      <c r="N270" s="30"/>
      <c r="O270" s="30"/>
      <c r="P270" s="64"/>
      <c r="Q270" s="65" t="str">
        <f t="shared" ca="1" si="30"/>
        <v/>
      </c>
      <c r="R270" s="65" t="str">
        <f t="shared" ca="1" si="31"/>
        <v/>
      </c>
      <c r="S270" s="65" t="str">
        <f t="shared" ca="1" si="32"/>
        <v/>
      </c>
      <c r="T270" s="64"/>
      <c r="U270" s="64"/>
      <c r="W270" s="2"/>
      <c r="Z270" s="1"/>
    </row>
    <row r="271" spans="1:26" x14ac:dyDescent="0.25">
      <c r="A271" s="84" t="str">
        <f t="shared" si="33"/>
        <v/>
      </c>
      <c r="B271" s="2"/>
      <c r="D271" s="46"/>
      <c r="E271" s="1"/>
      <c r="M271" s="30"/>
      <c r="N271" s="30"/>
      <c r="O271" s="30"/>
      <c r="P271" s="64"/>
      <c r="Q271" s="65" t="str">
        <f t="shared" ca="1" si="30"/>
        <v/>
      </c>
      <c r="R271" s="65" t="str">
        <f t="shared" ca="1" si="31"/>
        <v/>
      </c>
      <c r="S271" s="65" t="str">
        <f t="shared" ca="1" si="32"/>
        <v/>
      </c>
      <c r="T271" s="64"/>
      <c r="U271" s="64"/>
      <c r="W271" s="2"/>
      <c r="Z271" s="1"/>
    </row>
    <row r="272" spans="1:26" x14ac:dyDescent="0.25">
      <c r="A272" s="84" t="str">
        <f t="shared" si="33"/>
        <v/>
      </c>
      <c r="B272" s="2"/>
      <c r="D272" s="46"/>
      <c r="E272" s="1"/>
      <c r="M272" s="30"/>
      <c r="N272" s="30"/>
      <c r="O272" s="30"/>
      <c r="P272" s="64"/>
      <c r="Q272" s="65" t="str">
        <f t="shared" ca="1" si="30"/>
        <v/>
      </c>
      <c r="R272" s="65" t="str">
        <f t="shared" ca="1" si="31"/>
        <v/>
      </c>
      <c r="S272" s="65" t="str">
        <f t="shared" ca="1" si="32"/>
        <v/>
      </c>
      <c r="T272" s="64"/>
      <c r="U272" s="64"/>
      <c r="W272" s="2"/>
      <c r="Z272" s="1"/>
    </row>
    <row r="273" spans="1:26" x14ac:dyDescent="0.25">
      <c r="A273" s="84" t="str">
        <f t="shared" si="33"/>
        <v/>
      </c>
      <c r="B273" s="2"/>
      <c r="D273" s="46"/>
      <c r="E273" s="1"/>
      <c r="M273" s="30"/>
      <c r="N273" s="30"/>
      <c r="O273" s="30"/>
      <c r="P273" s="64"/>
      <c r="Q273" s="65" t="str">
        <f t="shared" ca="1" si="30"/>
        <v/>
      </c>
      <c r="R273" s="65" t="str">
        <f t="shared" ca="1" si="31"/>
        <v/>
      </c>
      <c r="S273" s="65" t="str">
        <f t="shared" ca="1" si="32"/>
        <v/>
      </c>
      <c r="T273" s="64"/>
      <c r="U273" s="64"/>
      <c r="W273" s="2"/>
      <c r="Z273" s="1"/>
    </row>
    <row r="274" spans="1:26" x14ac:dyDescent="0.25">
      <c r="A274" s="84" t="str">
        <f t="shared" si="33"/>
        <v/>
      </c>
      <c r="B274" s="2"/>
      <c r="D274" s="46"/>
      <c r="E274" s="1"/>
      <c r="M274" s="30"/>
      <c r="N274" s="30"/>
      <c r="O274" s="30"/>
      <c r="P274" s="64"/>
      <c r="Q274" s="65" t="str">
        <f t="shared" ca="1" si="30"/>
        <v/>
      </c>
      <c r="R274" s="65" t="str">
        <f t="shared" ca="1" si="31"/>
        <v/>
      </c>
      <c r="S274" s="65" t="str">
        <f t="shared" ca="1" si="32"/>
        <v/>
      </c>
      <c r="T274" s="64"/>
      <c r="U274" s="64"/>
      <c r="W274" s="2"/>
      <c r="Z274" s="1"/>
    </row>
    <row r="275" spans="1:26" x14ac:dyDescent="0.25">
      <c r="A275" s="84" t="str">
        <f t="shared" si="33"/>
        <v/>
      </c>
      <c r="B275" s="2"/>
      <c r="D275" s="46"/>
      <c r="E275" s="1"/>
      <c r="M275" s="30"/>
      <c r="N275" s="30"/>
      <c r="O275" s="30"/>
      <c r="P275" s="64"/>
      <c r="Q275" s="65" t="str">
        <f t="shared" ca="1" si="30"/>
        <v/>
      </c>
      <c r="R275" s="65" t="str">
        <f t="shared" ca="1" si="31"/>
        <v/>
      </c>
      <c r="S275" s="65" t="str">
        <f t="shared" ca="1" si="32"/>
        <v/>
      </c>
      <c r="T275" s="64"/>
      <c r="U275" s="64"/>
      <c r="W275" s="2"/>
      <c r="Z275" s="1"/>
    </row>
    <row r="276" spans="1:26" x14ac:dyDescent="0.25">
      <c r="A276" s="84" t="str">
        <f t="shared" si="33"/>
        <v/>
      </c>
      <c r="B276" s="2"/>
      <c r="D276" s="46"/>
      <c r="E276" s="1"/>
      <c r="M276" s="30"/>
      <c r="N276" s="30"/>
      <c r="O276" s="30"/>
      <c r="P276" s="64"/>
      <c r="Q276" s="65" t="str">
        <f t="shared" ca="1" si="30"/>
        <v/>
      </c>
      <c r="R276" s="65" t="str">
        <f t="shared" ca="1" si="31"/>
        <v/>
      </c>
      <c r="S276" s="65" t="str">
        <f t="shared" ca="1" si="32"/>
        <v/>
      </c>
      <c r="T276" s="64"/>
      <c r="U276" s="64"/>
      <c r="W276" s="2"/>
      <c r="Z276" s="1"/>
    </row>
    <row r="277" spans="1:26" x14ac:dyDescent="0.25">
      <c r="A277" s="84" t="str">
        <f t="shared" si="33"/>
        <v/>
      </c>
      <c r="B277" s="2"/>
      <c r="D277" s="46"/>
      <c r="E277" s="1"/>
      <c r="M277" s="30"/>
      <c r="N277" s="30"/>
      <c r="O277" s="30"/>
      <c r="P277" s="64"/>
      <c r="Q277" s="65" t="str">
        <f t="shared" ca="1" si="30"/>
        <v/>
      </c>
      <c r="R277" s="65" t="str">
        <f t="shared" ca="1" si="31"/>
        <v/>
      </c>
      <c r="S277" s="65" t="str">
        <f t="shared" ca="1" si="32"/>
        <v/>
      </c>
      <c r="T277" s="64"/>
      <c r="U277" s="64"/>
      <c r="W277" s="2"/>
      <c r="Z277" s="1"/>
    </row>
    <row r="278" spans="1:26" x14ac:dyDescent="0.25">
      <c r="A278" s="84" t="str">
        <f t="shared" si="33"/>
        <v/>
      </c>
      <c r="B278" s="2"/>
      <c r="D278" s="46"/>
      <c r="E278" s="1"/>
      <c r="M278" s="30"/>
      <c r="N278" s="30"/>
      <c r="O278" s="30"/>
      <c r="P278" s="64"/>
      <c r="Q278" s="65" t="str">
        <f t="shared" ref="Q278:Q341" ca="1" si="34">IF(ISBLANK(B278),"",IF(AND(OR(E278="+",E278="Homo",E278="homo"),B278&lt;TODAY()-$Q$24,ISBLANK(I278)),1,0))</f>
        <v/>
      </c>
      <c r="R278" s="65" t="str">
        <f t="shared" ref="R278:R341" ca="1" si="35">IF(ISBLANK(B278),"",IF(AND(OR(E278="-",E278="WT",E278="wt",E278="Wt"),B278&lt;TODAY()-$Q$24,ISBLANK(I278)),1,0))</f>
        <v/>
      </c>
      <c r="S278" s="65" t="str">
        <f t="shared" ref="S278:S341" ca="1" si="36">IF(ISBLANK(B278),"",IF(AND(NOT(OR(E278="-",E278="WT",E278="wt",E278="Wt",E278="+",E278="Homo",E278="homo")),B278&lt;TODAY()-$Q$24,ISBLANK(I278)),1,0))</f>
        <v/>
      </c>
      <c r="T278" s="64"/>
      <c r="U278" s="64"/>
      <c r="W278" s="2"/>
      <c r="Z278" s="1"/>
    </row>
    <row r="279" spans="1:26" x14ac:dyDescent="0.25">
      <c r="A279" s="84" t="str">
        <f t="shared" si="33"/>
        <v/>
      </c>
      <c r="B279" s="2"/>
      <c r="D279" s="46"/>
      <c r="E279" s="1"/>
      <c r="M279" s="30"/>
      <c r="N279" s="30"/>
      <c r="O279" s="30"/>
      <c r="P279" s="64"/>
      <c r="Q279" s="65" t="str">
        <f t="shared" ca="1" si="34"/>
        <v/>
      </c>
      <c r="R279" s="65" t="str">
        <f t="shared" ca="1" si="35"/>
        <v/>
      </c>
      <c r="S279" s="65" t="str">
        <f t="shared" ca="1" si="36"/>
        <v/>
      </c>
      <c r="T279" s="64"/>
      <c r="U279" s="64"/>
      <c r="W279" s="2"/>
      <c r="Z279" s="1"/>
    </row>
    <row r="280" spans="1:26" x14ac:dyDescent="0.25">
      <c r="A280" s="84" t="str">
        <f t="shared" si="33"/>
        <v/>
      </c>
      <c r="B280" s="2"/>
      <c r="D280" s="46"/>
      <c r="E280" s="1"/>
      <c r="M280" s="30"/>
      <c r="N280" s="30"/>
      <c r="O280" s="30"/>
      <c r="P280" s="64"/>
      <c r="Q280" s="65" t="str">
        <f t="shared" ca="1" si="34"/>
        <v/>
      </c>
      <c r="R280" s="65" t="str">
        <f t="shared" ca="1" si="35"/>
        <v/>
      </c>
      <c r="S280" s="65" t="str">
        <f t="shared" ca="1" si="36"/>
        <v/>
      </c>
      <c r="T280" s="64"/>
      <c r="U280" s="64"/>
      <c r="W280" s="2"/>
      <c r="Z280" s="1"/>
    </row>
    <row r="281" spans="1:26" x14ac:dyDescent="0.25">
      <c r="A281" s="84" t="str">
        <f t="shared" ref="A281:A344" si="37">IF(AND(ISBLANK(I281), NOT((ISBLANK(B281)))),B281+60,"")</f>
        <v/>
      </c>
      <c r="B281" s="2"/>
      <c r="D281" s="46"/>
      <c r="E281" s="1"/>
      <c r="M281" s="30"/>
      <c r="N281" s="30"/>
      <c r="O281" s="30"/>
      <c r="P281" s="64"/>
      <c r="Q281" s="65" t="str">
        <f t="shared" ca="1" si="34"/>
        <v/>
      </c>
      <c r="R281" s="65" t="str">
        <f t="shared" ca="1" si="35"/>
        <v/>
      </c>
      <c r="S281" s="65" t="str">
        <f t="shared" ca="1" si="36"/>
        <v/>
      </c>
      <c r="T281" s="64"/>
      <c r="U281" s="64"/>
      <c r="W281" s="2"/>
      <c r="Z281" s="1"/>
    </row>
    <row r="282" spans="1:26" x14ac:dyDescent="0.25">
      <c r="A282" s="84" t="str">
        <f t="shared" si="37"/>
        <v/>
      </c>
      <c r="B282" s="2"/>
      <c r="D282" s="46"/>
      <c r="E282" s="1"/>
      <c r="M282" s="30"/>
      <c r="N282" s="30"/>
      <c r="O282" s="30"/>
      <c r="P282" s="64"/>
      <c r="Q282" s="65" t="str">
        <f t="shared" ca="1" si="34"/>
        <v/>
      </c>
      <c r="R282" s="65" t="str">
        <f t="shared" ca="1" si="35"/>
        <v/>
      </c>
      <c r="S282" s="65" t="str">
        <f t="shared" ca="1" si="36"/>
        <v/>
      </c>
      <c r="T282" s="64"/>
      <c r="U282" s="64"/>
      <c r="W282" s="2"/>
      <c r="Z282" s="1"/>
    </row>
    <row r="283" spans="1:26" x14ac:dyDescent="0.25">
      <c r="A283" s="84" t="str">
        <f t="shared" si="37"/>
        <v/>
      </c>
      <c r="B283" s="2"/>
      <c r="D283" s="46"/>
      <c r="E283" s="1"/>
      <c r="M283" s="30"/>
      <c r="N283" s="30"/>
      <c r="O283" s="30"/>
      <c r="P283" s="64"/>
      <c r="Q283" s="65" t="str">
        <f t="shared" ca="1" si="34"/>
        <v/>
      </c>
      <c r="R283" s="65" t="str">
        <f t="shared" ca="1" si="35"/>
        <v/>
      </c>
      <c r="S283" s="65" t="str">
        <f t="shared" ca="1" si="36"/>
        <v/>
      </c>
      <c r="T283" s="64"/>
      <c r="U283" s="64"/>
      <c r="W283" s="2"/>
      <c r="Z283" s="1"/>
    </row>
    <row r="284" spans="1:26" x14ac:dyDescent="0.25">
      <c r="A284" s="84" t="str">
        <f t="shared" si="37"/>
        <v/>
      </c>
      <c r="B284" s="2"/>
      <c r="D284" s="46"/>
      <c r="E284" s="1"/>
      <c r="M284" s="30"/>
      <c r="N284" s="30"/>
      <c r="O284" s="30"/>
      <c r="P284" s="64"/>
      <c r="Q284" s="65" t="str">
        <f t="shared" ca="1" si="34"/>
        <v/>
      </c>
      <c r="R284" s="65" t="str">
        <f t="shared" ca="1" si="35"/>
        <v/>
      </c>
      <c r="S284" s="65" t="str">
        <f t="shared" ca="1" si="36"/>
        <v/>
      </c>
      <c r="T284" s="64"/>
      <c r="U284" s="64"/>
      <c r="W284" s="2"/>
      <c r="Z284" s="1"/>
    </row>
    <row r="285" spans="1:26" x14ac:dyDescent="0.25">
      <c r="A285" s="84" t="str">
        <f t="shared" si="37"/>
        <v/>
      </c>
      <c r="B285" s="2"/>
      <c r="D285" s="46"/>
      <c r="E285" s="1"/>
      <c r="M285" s="30"/>
      <c r="N285" s="30"/>
      <c r="O285" s="30"/>
      <c r="P285" s="64"/>
      <c r="Q285" s="65" t="str">
        <f t="shared" ca="1" si="34"/>
        <v/>
      </c>
      <c r="R285" s="65" t="str">
        <f t="shared" ca="1" si="35"/>
        <v/>
      </c>
      <c r="S285" s="65" t="str">
        <f t="shared" ca="1" si="36"/>
        <v/>
      </c>
      <c r="T285" s="64"/>
      <c r="U285" s="64"/>
      <c r="W285" s="2"/>
      <c r="Z285" s="1"/>
    </row>
    <row r="286" spans="1:26" x14ac:dyDescent="0.25">
      <c r="A286" s="84" t="str">
        <f t="shared" si="37"/>
        <v/>
      </c>
      <c r="B286" s="2"/>
      <c r="D286" s="46"/>
      <c r="E286" s="1"/>
      <c r="M286" s="30"/>
      <c r="N286" s="30"/>
      <c r="O286" s="30"/>
      <c r="P286" s="64"/>
      <c r="Q286" s="65" t="str">
        <f t="shared" ca="1" si="34"/>
        <v/>
      </c>
      <c r="R286" s="65" t="str">
        <f t="shared" ca="1" si="35"/>
        <v/>
      </c>
      <c r="S286" s="65" t="str">
        <f t="shared" ca="1" si="36"/>
        <v/>
      </c>
      <c r="T286" s="64"/>
      <c r="U286" s="64"/>
      <c r="W286" s="2"/>
      <c r="Z286" s="1"/>
    </row>
    <row r="287" spans="1:26" x14ac:dyDescent="0.25">
      <c r="A287" s="84" t="str">
        <f t="shared" si="37"/>
        <v/>
      </c>
      <c r="B287" s="2"/>
      <c r="D287" s="46"/>
      <c r="E287" s="1"/>
      <c r="M287" s="30"/>
      <c r="N287" s="30"/>
      <c r="O287" s="30"/>
      <c r="P287" s="64"/>
      <c r="Q287" s="65" t="str">
        <f t="shared" ca="1" si="34"/>
        <v/>
      </c>
      <c r="R287" s="65" t="str">
        <f t="shared" ca="1" si="35"/>
        <v/>
      </c>
      <c r="S287" s="65" t="str">
        <f t="shared" ca="1" si="36"/>
        <v/>
      </c>
      <c r="T287" s="64"/>
      <c r="U287" s="64"/>
      <c r="W287" s="2"/>
      <c r="Z287" s="1"/>
    </row>
    <row r="288" spans="1:26" x14ac:dyDescent="0.25">
      <c r="A288" s="84" t="str">
        <f t="shared" si="37"/>
        <v/>
      </c>
      <c r="B288" s="2"/>
      <c r="D288" s="46"/>
      <c r="E288" s="1"/>
      <c r="M288" s="30"/>
      <c r="N288" s="30"/>
      <c r="O288" s="30"/>
      <c r="P288" s="64"/>
      <c r="Q288" s="65" t="str">
        <f t="shared" ca="1" si="34"/>
        <v/>
      </c>
      <c r="R288" s="65" t="str">
        <f t="shared" ca="1" si="35"/>
        <v/>
      </c>
      <c r="S288" s="65" t="str">
        <f t="shared" ca="1" si="36"/>
        <v/>
      </c>
      <c r="T288" s="64"/>
      <c r="U288" s="64"/>
      <c r="W288" s="2"/>
      <c r="Z288" s="1"/>
    </row>
    <row r="289" spans="1:26" x14ac:dyDescent="0.25">
      <c r="A289" s="84" t="str">
        <f t="shared" si="37"/>
        <v/>
      </c>
      <c r="B289" s="2"/>
      <c r="D289" s="46"/>
      <c r="E289" s="1"/>
      <c r="M289" s="30"/>
      <c r="N289" s="30"/>
      <c r="O289" s="30"/>
      <c r="P289" s="64"/>
      <c r="Q289" s="65" t="str">
        <f t="shared" ca="1" si="34"/>
        <v/>
      </c>
      <c r="R289" s="65" t="str">
        <f t="shared" ca="1" si="35"/>
        <v/>
      </c>
      <c r="S289" s="65" t="str">
        <f t="shared" ca="1" si="36"/>
        <v/>
      </c>
      <c r="T289" s="64"/>
      <c r="U289" s="64"/>
      <c r="W289" s="2"/>
      <c r="Z289" s="1"/>
    </row>
    <row r="290" spans="1:26" x14ac:dyDescent="0.25">
      <c r="A290" s="84" t="str">
        <f t="shared" si="37"/>
        <v/>
      </c>
      <c r="B290" s="2"/>
      <c r="D290" s="46"/>
      <c r="E290" s="1"/>
      <c r="M290" s="30"/>
      <c r="N290" s="30"/>
      <c r="O290" s="30"/>
      <c r="P290" s="64"/>
      <c r="Q290" s="65" t="str">
        <f t="shared" ca="1" si="34"/>
        <v/>
      </c>
      <c r="R290" s="65" t="str">
        <f t="shared" ca="1" si="35"/>
        <v/>
      </c>
      <c r="S290" s="65" t="str">
        <f t="shared" ca="1" si="36"/>
        <v/>
      </c>
      <c r="T290" s="64"/>
      <c r="U290" s="64"/>
      <c r="W290" s="2"/>
      <c r="Z290" s="1"/>
    </row>
    <row r="291" spans="1:26" x14ac:dyDescent="0.25">
      <c r="A291" s="84" t="str">
        <f t="shared" si="37"/>
        <v/>
      </c>
      <c r="B291" s="2"/>
      <c r="D291" s="46"/>
      <c r="E291" s="1"/>
      <c r="M291" s="30"/>
      <c r="N291" s="30"/>
      <c r="O291" s="30"/>
      <c r="P291" s="64"/>
      <c r="Q291" s="65" t="str">
        <f t="shared" ca="1" si="34"/>
        <v/>
      </c>
      <c r="R291" s="65" t="str">
        <f t="shared" ca="1" si="35"/>
        <v/>
      </c>
      <c r="S291" s="65" t="str">
        <f t="shared" ca="1" si="36"/>
        <v/>
      </c>
      <c r="T291" s="64"/>
      <c r="U291" s="64"/>
      <c r="W291" s="2"/>
      <c r="Z291" s="1"/>
    </row>
    <row r="292" spans="1:26" x14ac:dyDescent="0.25">
      <c r="A292" s="84" t="str">
        <f t="shared" si="37"/>
        <v/>
      </c>
      <c r="B292" s="2"/>
      <c r="D292" s="46"/>
      <c r="E292" s="1"/>
      <c r="M292" s="30"/>
      <c r="N292" s="30"/>
      <c r="O292" s="30"/>
      <c r="P292" s="64"/>
      <c r="Q292" s="65" t="str">
        <f t="shared" ca="1" si="34"/>
        <v/>
      </c>
      <c r="R292" s="65" t="str">
        <f t="shared" ca="1" si="35"/>
        <v/>
      </c>
      <c r="S292" s="65" t="str">
        <f t="shared" ca="1" si="36"/>
        <v/>
      </c>
      <c r="T292" s="64"/>
      <c r="U292" s="64"/>
      <c r="W292" s="2"/>
      <c r="Z292" s="1"/>
    </row>
    <row r="293" spans="1:26" x14ac:dyDescent="0.25">
      <c r="A293" s="84" t="str">
        <f t="shared" si="37"/>
        <v/>
      </c>
      <c r="B293" s="2"/>
      <c r="D293" s="46"/>
      <c r="E293" s="1"/>
      <c r="M293" s="30"/>
      <c r="N293" s="30"/>
      <c r="O293" s="30"/>
      <c r="P293" s="64"/>
      <c r="Q293" s="65" t="str">
        <f t="shared" ca="1" si="34"/>
        <v/>
      </c>
      <c r="R293" s="65" t="str">
        <f t="shared" ca="1" si="35"/>
        <v/>
      </c>
      <c r="S293" s="65" t="str">
        <f t="shared" ca="1" si="36"/>
        <v/>
      </c>
      <c r="T293" s="64"/>
      <c r="U293" s="64"/>
      <c r="W293" s="2"/>
      <c r="Z293" s="1"/>
    </row>
    <row r="294" spans="1:26" x14ac:dyDescent="0.25">
      <c r="A294" s="84" t="str">
        <f t="shared" si="37"/>
        <v/>
      </c>
      <c r="B294" s="2"/>
      <c r="D294" s="46"/>
      <c r="E294" s="1"/>
      <c r="M294" s="30"/>
      <c r="N294" s="30"/>
      <c r="O294" s="30"/>
      <c r="P294" s="64"/>
      <c r="Q294" s="65" t="str">
        <f t="shared" ca="1" si="34"/>
        <v/>
      </c>
      <c r="R294" s="65" t="str">
        <f t="shared" ca="1" si="35"/>
        <v/>
      </c>
      <c r="S294" s="65" t="str">
        <f t="shared" ca="1" si="36"/>
        <v/>
      </c>
      <c r="T294" s="64"/>
      <c r="U294" s="64"/>
      <c r="W294" s="2"/>
      <c r="Z294" s="1"/>
    </row>
    <row r="295" spans="1:26" x14ac:dyDescent="0.25">
      <c r="A295" s="84" t="str">
        <f t="shared" si="37"/>
        <v/>
      </c>
      <c r="B295" s="2"/>
      <c r="D295" s="46"/>
      <c r="E295" s="1"/>
      <c r="M295" s="30"/>
      <c r="N295" s="30"/>
      <c r="O295" s="30"/>
      <c r="P295" s="64"/>
      <c r="Q295" s="65" t="str">
        <f t="shared" ca="1" si="34"/>
        <v/>
      </c>
      <c r="R295" s="65" t="str">
        <f t="shared" ca="1" si="35"/>
        <v/>
      </c>
      <c r="S295" s="65" t="str">
        <f t="shared" ca="1" si="36"/>
        <v/>
      </c>
      <c r="T295" s="64"/>
      <c r="U295" s="64"/>
      <c r="W295" s="2"/>
      <c r="Z295" s="1"/>
    </row>
    <row r="296" spans="1:26" x14ac:dyDescent="0.25">
      <c r="A296" s="84" t="str">
        <f t="shared" si="37"/>
        <v/>
      </c>
      <c r="B296" s="2"/>
      <c r="D296" s="46"/>
      <c r="E296" s="1"/>
      <c r="M296" s="30"/>
      <c r="N296" s="30"/>
      <c r="O296" s="30"/>
      <c r="P296" s="64"/>
      <c r="Q296" s="65" t="str">
        <f t="shared" ca="1" si="34"/>
        <v/>
      </c>
      <c r="R296" s="65" t="str">
        <f t="shared" ca="1" si="35"/>
        <v/>
      </c>
      <c r="S296" s="65" t="str">
        <f t="shared" ca="1" si="36"/>
        <v/>
      </c>
      <c r="T296" s="64"/>
      <c r="U296" s="64"/>
      <c r="W296" s="2"/>
      <c r="Z296" s="1"/>
    </row>
    <row r="297" spans="1:26" x14ac:dyDescent="0.25">
      <c r="A297" s="84" t="str">
        <f t="shared" si="37"/>
        <v/>
      </c>
      <c r="B297" s="2"/>
      <c r="D297" s="46"/>
      <c r="E297" s="1"/>
      <c r="M297" s="30"/>
      <c r="N297" s="30"/>
      <c r="O297" s="30"/>
      <c r="P297" s="64"/>
      <c r="Q297" s="65" t="str">
        <f t="shared" ca="1" si="34"/>
        <v/>
      </c>
      <c r="R297" s="65" t="str">
        <f t="shared" ca="1" si="35"/>
        <v/>
      </c>
      <c r="S297" s="65" t="str">
        <f t="shared" ca="1" si="36"/>
        <v/>
      </c>
      <c r="T297" s="64"/>
      <c r="U297" s="64"/>
      <c r="W297" s="2"/>
      <c r="Z297" s="1"/>
    </row>
    <row r="298" spans="1:26" x14ac:dyDescent="0.25">
      <c r="A298" s="84" t="str">
        <f t="shared" si="37"/>
        <v/>
      </c>
      <c r="B298" s="2"/>
      <c r="D298" s="46"/>
      <c r="E298" s="1"/>
      <c r="M298" s="30"/>
      <c r="N298" s="30"/>
      <c r="O298" s="30"/>
      <c r="P298" s="64"/>
      <c r="Q298" s="65" t="str">
        <f t="shared" ca="1" si="34"/>
        <v/>
      </c>
      <c r="R298" s="65" t="str">
        <f t="shared" ca="1" si="35"/>
        <v/>
      </c>
      <c r="S298" s="65" t="str">
        <f t="shared" ca="1" si="36"/>
        <v/>
      </c>
      <c r="T298" s="64"/>
      <c r="U298" s="64"/>
      <c r="W298" s="2"/>
      <c r="Z298" s="1"/>
    </row>
    <row r="299" spans="1:26" x14ac:dyDescent="0.25">
      <c r="A299" s="84" t="str">
        <f t="shared" si="37"/>
        <v/>
      </c>
      <c r="B299" s="2"/>
      <c r="D299" s="46"/>
      <c r="E299" s="1"/>
      <c r="M299" s="30"/>
      <c r="N299" s="30"/>
      <c r="O299" s="30"/>
      <c r="P299" s="64"/>
      <c r="Q299" s="65" t="str">
        <f t="shared" ca="1" si="34"/>
        <v/>
      </c>
      <c r="R299" s="65" t="str">
        <f t="shared" ca="1" si="35"/>
        <v/>
      </c>
      <c r="S299" s="65" t="str">
        <f t="shared" ca="1" si="36"/>
        <v/>
      </c>
      <c r="T299" s="64"/>
      <c r="U299" s="64"/>
      <c r="W299" s="2"/>
      <c r="Z299" s="1"/>
    </row>
    <row r="300" spans="1:26" x14ac:dyDescent="0.25">
      <c r="A300" s="84" t="str">
        <f t="shared" si="37"/>
        <v/>
      </c>
      <c r="B300" s="2"/>
      <c r="D300" s="46"/>
      <c r="E300" s="1"/>
      <c r="M300" s="30"/>
      <c r="N300" s="30"/>
      <c r="O300" s="30"/>
      <c r="P300" s="64"/>
      <c r="Q300" s="65" t="str">
        <f t="shared" ca="1" si="34"/>
        <v/>
      </c>
      <c r="R300" s="65" t="str">
        <f t="shared" ca="1" si="35"/>
        <v/>
      </c>
      <c r="S300" s="65" t="str">
        <f t="shared" ca="1" si="36"/>
        <v/>
      </c>
      <c r="T300" s="64"/>
      <c r="U300" s="64"/>
      <c r="W300" s="2"/>
      <c r="Z300" s="1"/>
    </row>
    <row r="301" spans="1:26" x14ac:dyDescent="0.25">
      <c r="A301" s="84" t="str">
        <f t="shared" si="37"/>
        <v/>
      </c>
      <c r="B301" s="2"/>
      <c r="D301" s="46"/>
      <c r="E301" s="1"/>
      <c r="M301" s="30"/>
      <c r="N301" s="30"/>
      <c r="O301" s="30"/>
      <c r="P301" s="64"/>
      <c r="Q301" s="65" t="str">
        <f t="shared" ca="1" si="34"/>
        <v/>
      </c>
      <c r="R301" s="65" t="str">
        <f t="shared" ca="1" si="35"/>
        <v/>
      </c>
      <c r="S301" s="65" t="str">
        <f t="shared" ca="1" si="36"/>
        <v/>
      </c>
      <c r="T301" s="64"/>
      <c r="U301" s="64"/>
      <c r="W301" s="2"/>
      <c r="Z301" s="1"/>
    </row>
    <row r="302" spans="1:26" x14ac:dyDescent="0.25">
      <c r="A302" s="84" t="str">
        <f t="shared" si="37"/>
        <v/>
      </c>
      <c r="B302" s="2"/>
      <c r="D302" s="46"/>
      <c r="E302" s="1"/>
      <c r="M302" s="30"/>
      <c r="N302" s="30"/>
      <c r="O302" s="30"/>
      <c r="P302" s="64"/>
      <c r="Q302" s="65" t="str">
        <f t="shared" ca="1" si="34"/>
        <v/>
      </c>
      <c r="R302" s="65" t="str">
        <f t="shared" ca="1" si="35"/>
        <v/>
      </c>
      <c r="S302" s="65" t="str">
        <f t="shared" ca="1" si="36"/>
        <v/>
      </c>
      <c r="T302" s="64"/>
      <c r="U302" s="64"/>
      <c r="W302" s="2"/>
      <c r="Z302" s="1"/>
    </row>
    <row r="303" spans="1:26" x14ac:dyDescent="0.25">
      <c r="A303" s="84" t="str">
        <f t="shared" si="37"/>
        <v/>
      </c>
      <c r="B303" s="2"/>
      <c r="D303" s="46"/>
      <c r="E303" s="1"/>
      <c r="M303" s="30"/>
      <c r="N303" s="30"/>
      <c r="O303" s="30"/>
      <c r="P303" s="64"/>
      <c r="Q303" s="65" t="str">
        <f t="shared" ca="1" si="34"/>
        <v/>
      </c>
      <c r="R303" s="65" t="str">
        <f t="shared" ca="1" si="35"/>
        <v/>
      </c>
      <c r="S303" s="65" t="str">
        <f t="shared" ca="1" si="36"/>
        <v/>
      </c>
      <c r="T303" s="64"/>
      <c r="U303" s="64"/>
      <c r="W303" s="2"/>
      <c r="Z303" s="1"/>
    </row>
    <row r="304" spans="1:26" x14ac:dyDescent="0.25">
      <c r="A304" s="84" t="str">
        <f t="shared" si="37"/>
        <v/>
      </c>
      <c r="B304" s="2"/>
      <c r="D304" s="46"/>
      <c r="E304" s="1"/>
      <c r="M304" s="30"/>
      <c r="N304" s="30"/>
      <c r="O304" s="30"/>
      <c r="P304" s="64"/>
      <c r="Q304" s="65" t="str">
        <f t="shared" ca="1" si="34"/>
        <v/>
      </c>
      <c r="R304" s="65" t="str">
        <f t="shared" ca="1" si="35"/>
        <v/>
      </c>
      <c r="S304" s="65" t="str">
        <f t="shared" ca="1" si="36"/>
        <v/>
      </c>
      <c r="T304" s="64"/>
      <c r="U304" s="64"/>
      <c r="W304" s="2"/>
      <c r="Z304" s="1"/>
    </row>
    <row r="305" spans="1:26" x14ac:dyDescent="0.25">
      <c r="A305" s="84" t="str">
        <f t="shared" si="37"/>
        <v/>
      </c>
      <c r="B305" s="2"/>
      <c r="D305" s="46"/>
      <c r="E305" s="1"/>
      <c r="M305" s="30"/>
      <c r="N305" s="30"/>
      <c r="O305" s="30"/>
      <c r="P305" s="64"/>
      <c r="Q305" s="65" t="str">
        <f t="shared" ca="1" si="34"/>
        <v/>
      </c>
      <c r="R305" s="65" t="str">
        <f t="shared" ca="1" si="35"/>
        <v/>
      </c>
      <c r="S305" s="65" t="str">
        <f t="shared" ca="1" si="36"/>
        <v/>
      </c>
      <c r="T305" s="64"/>
      <c r="U305" s="64"/>
      <c r="W305" s="2"/>
      <c r="Z305" s="1"/>
    </row>
    <row r="306" spans="1:26" x14ac:dyDescent="0.25">
      <c r="A306" s="84" t="str">
        <f t="shared" si="37"/>
        <v/>
      </c>
      <c r="B306" s="2"/>
      <c r="D306" s="46"/>
      <c r="E306" s="1"/>
      <c r="M306" s="30"/>
      <c r="N306" s="30"/>
      <c r="O306" s="30"/>
      <c r="P306" s="64"/>
      <c r="Q306" s="65" t="str">
        <f t="shared" ca="1" si="34"/>
        <v/>
      </c>
      <c r="R306" s="65" t="str">
        <f t="shared" ca="1" si="35"/>
        <v/>
      </c>
      <c r="S306" s="65" t="str">
        <f t="shared" ca="1" si="36"/>
        <v/>
      </c>
      <c r="T306" s="64"/>
      <c r="U306" s="64"/>
      <c r="W306" s="2"/>
      <c r="Z306" s="1"/>
    </row>
    <row r="307" spans="1:26" x14ac:dyDescent="0.25">
      <c r="A307" s="84" t="str">
        <f t="shared" si="37"/>
        <v/>
      </c>
      <c r="B307" s="2"/>
      <c r="D307" s="46"/>
      <c r="E307" s="1"/>
      <c r="M307" s="30"/>
      <c r="N307" s="30"/>
      <c r="O307" s="30"/>
      <c r="P307" s="64"/>
      <c r="Q307" s="65" t="str">
        <f t="shared" ca="1" si="34"/>
        <v/>
      </c>
      <c r="R307" s="65" t="str">
        <f t="shared" ca="1" si="35"/>
        <v/>
      </c>
      <c r="S307" s="65" t="str">
        <f t="shared" ca="1" si="36"/>
        <v/>
      </c>
      <c r="T307" s="64"/>
      <c r="U307" s="64"/>
      <c r="W307" s="2"/>
      <c r="Z307" s="1"/>
    </row>
    <row r="308" spans="1:26" x14ac:dyDescent="0.25">
      <c r="A308" s="84" t="str">
        <f t="shared" si="37"/>
        <v/>
      </c>
      <c r="B308" s="2"/>
      <c r="D308" s="46"/>
      <c r="E308" s="1"/>
      <c r="M308" s="30"/>
      <c r="N308" s="30"/>
      <c r="O308" s="30"/>
      <c r="P308" s="64"/>
      <c r="Q308" s="65" t="str">
        <f t="shared" ca="1" si="34"/>
        <v/>
      </c>
      <c r="R308" s="65" t="str">
        <f t="shared" ca="1" si="35"/>
        <v/>
      </c>
      <c r="S308" s="65" t="str">
        <f t="shared" ca="1" si="36"/>
        <v/>
      </c>
      <c r="T308" s="64"/>
      <c r="U308" s="64"/>
      <c r="W308" s="2"/>
      <c r="Z308" s="1"/>
    </row>
    <row r="309" spans="1:26" x14ac:dyDescent="0.25">
      <c r="A309" s="84" t="str">
        <f t="shared" si="37"/>
        <v/>
      </c>
      <c r="B309" s="2"/>
      <c r="D309" s="46"/>
      <c r="E309" s="1"/>
      <c r="M309" s="30"/>
      <c r="N309" s="30"/>
      <c r="O309" s="30"/>
      <c r="P309" s="64"/>
      <c r="Q309" s="65" t="str">
        <f t="shared" ca="1" si="34"/>
        <v/>
      </c>
      <c r="R309" s="65" t="str">
        <f t="shared" ca="1" si="35"/>
        <v/>
      </c>
      <c r="S309" s="65" t="str">
        <f t="shared" ca="1" si="36"/>
        <v/>
      </c>
      <c r="T309" s="64"/>
      <c r="U309" s="64"/>
      <c r="W309" s="2"/>
      <c r="Z309" s="1"/>
    </row>
    <row r="310" spans="1:26" x14ac:dyDescent="0.25">
      <c r="A310" s="84" t="str">
        <f t="shared" si="37"/>
        <v/>
      </c>
      <c r="B310" s="2"/>
      <c r="D310" s="46"/>
      <c r="E310" s="1"/>
      <c r="M310" s="30"/>
      <c r="N310" s="30"/>
      <c r="O310" s="30"/>
      <c r="P310" s="64"/>
      <c r="Q310" s="65" t="str">
        <f t="shared" ca="1" si="34"/>
        <v/>
      </c>
      <c r="R310" s="65" t="str">
        <f t="shared" ca="1" si="35"/>
        <v/>
      </c>
      <c r="S310" s="65" t="str">
        <f t="shared" ca="1" si="36"/>
        <v/>
      </c>
      <c r="T310" s="64"/>
      <c r="U310" s="64"/>
      <c r="W310" s="2"/>
      <c r="Z310" s="1"/>
    </row>
    <row r="311" spans="1:26" x14ac:dyDescent="0.25">
      <c r="A311" s="84" t="str">
        <f t="shared" si="37"/>
        <v/>
      </c>
      <c r="B311" s="2"/>
      <c r="D311" s="46"/>
      <c r="E311" s="1"/>
      <c r="M311" s="30"/>
      <c r="N311" s="30"/>
      <c r="O311" s="30"/>
      <c r="P311" s="64"/>
      <c r="Q311" s="65" t="str">
        <f t="shared" ca="1" si="34"/>
        <v/>
      </c>
      <c r="R311" s="65" t="str">
        <f t="shared" ca="1" si="35"/>
        <v/>
      </c>
      <c r="S311" s="65" t="str">
        <f t="shared" ca="1" si="36"/>
        <v/>
      </c>
      <c r="T311" s="64"/>
      <c r="U311" s="64"/>
      <c r="W311" s="2"/>
      <c r="Z311" s="1"/>
    </row>
    <row r="312" spans="1:26" x14ac:dyDescent="0.25">
      <c r="A312" s="84" t="str">
        <f t="shared" si="37"/>
        <v/>
      </c>
      <c r="B312" s="2"/>
      <c r="D312" s="46"/>
      <c r="E312" s="1"/>
      <c r="M312" s="30"/>
      <c r="N312" s="30"/>
      <c r="O312" s="30"/>
      <c r="P312" s="64"/>
      <c r="Q312" s="65" t="str">
        <f t="shared" ca="1" si="34"/>
        <v/>
      </c>
      <c r="R312" s="65" t="str">
        <f t="shared" ca="1" si="35"/>
        <v/>
      </c>
      <c r="S312" s="65" t="str">
        <f t="shared" ca="1" si="36"/>
        <v/>
      </c>
      <c r="T312" s="64"/>
      <c r="U312" s="64"/>
      <c r="W312" s="2"/>
      <c r="Z312" s="1"/>
    </row>
    <row r="313" spans="1:26" x14ac:dyDescent="0.25">
      <c r="A313" s="84" t="str">
        <f t="shared" si="37"/>
        <v/>
      </c>
      <c r="B313" s="2"/>
      <c r="D313" s="46"/>
      <c r="E313" s="1"/>
      <c r="M313" s="30"/>
      <c r="N313" s="30"/>
      <c r="O313" s="30"/>
      <c r="P313" s="64"/>
      <c r="Q313" s="65" t="str">
        <f t="shared" ca="1" si="34"/>
        <v/>
      </c>
      <c r="R313" s="65" t="str">
        <f t="shared" ca="1" si="35"/>
        <v/>
      </c>
      <c r="S313" s="65" t="str">
        <f t="shared" ca="1" si="36"/>
        <v/>
      </c>
      <c r="T313" s="64"/>
      <c r="U313" s="64"/>
      <c r="W313" s="2"/>
      <c r="Z313" s="1"/>
    </row>
    <row r="314" spans="1:26" x14ac:dyDescent="0.25">
      <c r="A314" s="84" t="str">
        <f t="shared" si="37"/>
        <v/>
      </c>
      <c r="B314" s="2"/>
      <c r="D314" s="46"/>
      <c r="E314" s="1"/>
      <c r="M314" s="30"/>
      <c r="N314" s="30"/>
      <c r="O314" s="30"/>
      <c r="P314" s="64"/>
      <c r="Q314" s="65" t="str">
        <f t="shared" ca="1" si="34"/>
        <v/>
      </c>
      <c r="R314" s="65" t="str">
        <f t="shared" ca="1" si="35"/>
        <v/>
      </c>
      <c r="S314" s="65" t="str">
        <f t="shared" ca="1" si="36"/>
        <v/>
      </c>
      <c r="T314" s="64"/>
      <c r="U314" s="64"/>
      <c r="W314" s="2"/>
      <c r="Z314" s="1"/>
    </row>
    <row r="315" spans="1:26" x14ac:dyDescent="0.25">
      <c r="A315" s="84" t="str">
        <f t="shared" si="37"/>
        <v/>
      </c>
      <c r="B315" s="2"/>
      <c r="D315" s="46"/>
      <c r="E315" s="1"/>
      <c r="M315" s="30"/>
      <c r="N315" s="30"/>
      <c r="O315" s="30"/>
      <c r="P315" s="64"/>
      <c r="Q315" s="65" t="str">
        <f t="shared" ca="1" si="34"/>
        <v/>
      </c>
      <c r="R315" s="65" t="str">
        <f t="shared" ca="1" si="35"/>
        <v/>
      </c>
      <c r="S315" s="65" t="str">
        <f t="shared" ca="1" si="36"/>
        <v/>
      </c>
      <c r="T315" s="64"/>
      <c r="U315" s="64"/>
      <c r="W315" s="2"/>
      <c r="Z315" s="1"/>
    </row>
    <row r="316" spans="1:26" x14ac:dyDescent="0.25">
      <c r="A316" s="84" t="str">
        <f t="shared" si="37"/>
        <v/>
      </c>
      <c r="B316" s="2"/>
      <c r="D316" s="46"/>
      <c r="E316" s="1"/>
      <c r="M316" s="30"/>
      <c r="N316" s="30"/>
      <c r="O316" s="30"/>
      <c r="P316" s="64"/>
      <c r="Q316" s="65" t="str">
        <f t="shared" ca="1" si="34"/>
        <v/>
      </c>
      <c r="R316" s="65" t="str">
        <f t="shared" ca="1" si="35"/>
        <v/>
      </c>
      <c r="S316" s="65" t="str">
        <f t="shared" ca="1" si="36"/>
        <v/>
      </c>
      <c r="T316" s="64"/>
      <c r="U316" s="64"/>
      <c r="W316" s="2"/>
      <c r="Z316" s="1"/>
    </row>
    <row r="317" spans="1:26" x14ac:dyDescent="0.25">
      <c r="A317" s="84" t="str">
        <f t="shared" si="37"/>
        <v/>
      </c>
      <c r="B317" s="2"/>
      <c r="D317" s="46"/>
      <c r="E317" s="1"/>
      <c r="M317" s="30"/>
      <c r="N317" s="30"/>
      <c r="O317" s="30"/>
      <c r="P317" s="64"/>
      <c r="Q317" s="65" t="str">
        <f t="shared" ca="1" si="34"/>
        <v/>
      </c>
      <c r="R317" s="65" t="str">
        <f t="shared" ca="1" si="35"/>
        <v/>
      </c>
      <c r="S317" s="65" t="str">
        <f t="shared" ca="1" si="36"/>
        <v/>
      </c>
      <c r="T317" s="64"/>
      <c r="U317" s="64"/>
      <c r="W317" s="2"/>
      <c r="Z317" s="1"/>
    </row>
    <row r="318" spans="1:26" x14ac:dyDescent="0.25">
      <c r="A318" s="84" t="str">
        <f t="shared" si="37"/>
        <v/>
      </c>
      <c r="B318" s="2"/>
      <c r="D318" s="46"/>
      <c r="E318" s="1"/>
      <c r="M318" s="30"/>
      <c r="N318" s="30"/>
      <c r="O318" s="30"/>
      <c r="P318" s="64"/>
      <c r="Q318" s="65" t="str">
        <f t="shared" ca="1" si="34"/>
        <v/>
      </c>
      <c r="R318" s="65" t="str">
        <f t="shared" ca="1" si="35"/>
        <v/>
      </c>
      <c r="S318" s="65" t="str">
        <f t="shared" ca="1" si="36"/>
        <v/>
      </c>
      <c r="T318" s="64"/>
      <c r="U318" s="64"/>
      <c r="W318" s="2"/>
      <c r="Z318" s="1"/>
    </row>
    <row r="319" spans="1:26" x14ac:dyDescent="0.25">
      <c r="A319" s="84" t="str">
        <f t="shared" si="37"/>
        <v/>
      </c>
      <c r="B319" s="2"/>
      <c r="D319" s="46"/>
      <c r="E319" s="1"/>
      <c r="M319" s="30"/>
      <c r="N319" s="30"/>
      <c r="O319" s="30"/>
      <c r="P319" s="64"/>
      <c r="Q319" s="65" t="str">
        <f t="shared" ca="1" si="34"/>
        <v/>
      </c>
      <c r="R319" s="65" t="str">
        <f t="shared" ca="1" si="35"/>
        <v/>
      </c>
      <c r="S319" s="65" t="str">
        <f t="shared" ca="1" si="36"/>
        <v/>
      </c>
      <c r="T319" s="64"/>
      <c r="U319" s="64"/>
      <c r="W319" s="2"/>
      <c r="Z319" s="1"/>
    </row>
    <row r="320" spans="1:26" x14ac:dyDescent="0.25">
      <c r="A320" s="84" t="str">
        <f t="shared" si="37"/>
        <v/>
      </c>
      <c r="B320" s="2"/>
      <c r="D320" s="46"/>
      <c r="E320" s="1"/>
      <c r="M320" s="30"/>
      <c r="N320" s="30"/>
      <c r="O320" s="30"/>
      <c r="P320" s="64"/>
      <c r="Q320" s="65" t="str">
        <f t="shared" ca="1" si="34"/>
        <v/>
      </c>
      <c r="R320" s="65" t="str">
        <f t="shared" ca="1" si="35"/>
        <v/>
      </c>
      <c r="S320" s="65" t="str">
        <f t="shared" ca="1" si="36"/>
        <v/>
      </c>
      <c r="T320" s="64"/>
      <c r="U320" s="64"/>
      <c r="W320" s="2"/>
      <c r="Z320" s="1"/>
    </row>
    <row r="321" spans="1:26" x14ac:dyDescent="0.25">
      <c r="A321" s="84" t="str">
        <f t="shared" si="37"/>
        <v/>
      </c>
      <c r="B321" s="2"/>
      <c r="D321" s="46"/>
      <c r="E321" s="1"/>
      <c r="M321" s="30"/>
      <c r="N321" s="30"/>
      <c r="O321" s="30"/>
      <c r="P321" s="64"/>
      <c r="Q321" s="65" t="str">
        <f t="shared" ca="1" si="34"/>
        <v/>
      </c>
      <c r="R321" s="65" t="str">
        <f t="shared" ca="1" si="35"/>
        <v/>
      </c>
      <c r="S321" s="65" t="str">
        <f t="shared" ca="1" si="36"/>
        <v/>
      </c>
      <c r="T321" s="64"/>
      <c r="U321" s="64"/>
      <c r="W321" s="2"/>
      <c r="Z321" s="1"/>
    </row>
    <row r="322" spans="1:26" x14ac:dyDescent="0.25">
      <c r="A322" s="84" t="str">
        <f t="shared" si="37"/>
        <v/>
      </c>
      <c r="B322" s="2"/>
      <c r="D322" s="46"/>
      <c r="E322" s="1"/>
      <c r="M322" s="30"/>
      <c r="N322" s="30"/>
      <c r="O322" s="30"/>
      <c r="P322" s="64"/>
      <c r="Q322" s="65" t="str">
        <f t="shared" ca="1" si="34"/>
        <v/>
      </c>
      <c r="R322" s="65" t="str">
        <f t="shared" ca="1" si="35"/>
        <v/>
      </c>
      <c r="S322" s="65" t="str">
        <f t="shared" ca="1" si="36"/>
        <v/>
      </c>
      <c r="T322" s="64"/>
      <c r="U322" s="64"/>
      <c r="W322" s="2"/>
      <c r="Z322" s="1"/>
    </row>
    <row r="323" spans="1:26" x14ac:dyDescent="0.25">
      <c r="A323" s="84" t="str">
        <f t="shared" si="37"/>
        <v/>
      </c>
      <c r="B323" s="2"/>
      <c r="D323" s="46"/>
      <c r="E323" s="1"/>
      <c r="M323" s="30"/>
      <c r="N323" s="30"/>
      <c r="O323" s="30"/>
      <c r="P323" s="64"/>
      <c r="Q323" s="65" t="str">
        <f t="shared" ca="1" si="34"/>
        <v/>
      </c>
      <c r="R323" s="65" t="str">
        <f t="shared" ca="1" si="35"/>
        <v/>
      </c>
      <c r="S323" s="65" t="str">
        <f t="shared" ca="1" si="36"/>
        <v/>
      </c>
      <c r="T323" s="64"/>
      <c r="U323" s="64"/>
      <c r="W323" s="2"/>
      <c r="Z323" s="1"/>
    </row>
    <row r="324" spans="1:26" x14ac:dyDescent="0.25">
      <c r="A324" s="84" t="str">
        <f t="shared" si="37"/>
        <v/>
      </c>
      <c r="B324" s="2"/>
      <c r="D324" s="46"/>
      <c r="E324" s="1"/>
      <c r="M324" s="30"/>
      <c r="N324" s="30"/>
      <c r="O324" s="30"/>
      <c r="P324" s="64"/>
      <c r="Q324" s="65" t="str">
        <f t="shared" ca="1" si="34"/>
        <v/>
      </c>
      <c r="R324" s="65" t="str">
        <f t="shared" ca="1" si="35"/>
        <v/>
      </c>
      <c r="S324" s="65" t="str">
        <f t="shared" ca="1" si="36"/>
        <v/>
      </c>
      <c r="T324" s="64"/>
      <c r="U324" s="64"/>
      <c r="W324" s="2"/>
      <c r="Z324" s="1"/>
    </row>
    <row r="325" spans="1:26" x14ac:dyDescent="0.25">
      <c r="A325" s="84" t="str">
        <f t="shared" si="37"/>
        <v/>
      </c>
      <c r="B325" s="2"/>
      <c r="D325" s="46"/>
      <c r="E325" s="1"/>
      <c r="M325" s="30"/>
      <c r="N325" s="30"/>
      <c r="O325" s="30"/>
      <c r="P325" s="64"/>
      <c r="Q325" s="65" t="str">
        <f t="shared" ca="1" si="34"/>
        <v/>
      </c>
      <c r="R325" s="65" t="str">
        <f t="shared" ca="1" si="35"/>
        <v/>
      </c>
      <c r="S325" s="65" t="str">
        <f t="shared" ca="1" si="36"/>
        <v/>
      </c>
      <c r="T325" s="64"/>
      <c r="U325" s="64"/>
      <c r="W325" s="2"/>
      <c r="Z325" s="1"/>
    </row>
    <row r="326" spans="1:26" x14ac:dyDescent="0.25">
      <c r="A326" s="84" t="str">
        <f t="shared" si="37"/>
        <v/>
      </c>
      <c r="B326" s="2"/>
      <c r="D326" s="46"/>
      <c r="E326" s="1"/>
      <c r="M326" s="30"/>
      <c r="N326" s="30"/>
      <c r="O326" s="30"/>
      <c r="P326" s="64"/>
      <c r="Q326" s="65" t="str">
        <f t="shared" ca="1" si="34"/>
        <v/>
      </c>
      <c r="R326" s="65" t="str">
        <f t="shared" ca="1" si="35"/>
        <v/>
      </c>
      <c r="S326" s="65" t="str">
        <f t="shared" ca="1" si="36"/>
        <v/>
      </c>
      <c r="T326" s="64"/>
      <c r="U326" s="64"/>
      <c r="W326" s="2"/>
      <c r="Z326" s="1"/>
    </row>
    <row r="327" spans="1:26" x14ac:dyDescent="0.25">
      <c r="A327" s="84" t="str">
        <f t="shared" si="37"/>
        <v/>
      </c>
      <c r="B327" s="2"/>
      <c r="D327" s="46"/>
      <c r="E327" s="1"/>
      <c r="M327" s="30"/>
      <c r="N327" s="30"/>
      <c r="O327" s="30"/>
      <c r="P327" s="64"/>
      <c r="Q327" s="65" t="str">
        <f t="shared" ca="1" si="34"/>
        <v/>
      </c>
      <c r="R327" s="65" t="str">
        <f t="shared" ca="1" si="35"/>
        <v/>
      </c>
      <c r="S327" s="65" t="str">
        <f t="shared" ca="1" si="36"/>
        <v/>
      </c>
      <c r="T327" s="64"/>
      <c r="U327" s="64"/>
      <c r="W327" s="2"/>
      <c r="Z327" s="1"/>
    </row>
    <row r="328" spans="1:26" x14ac:dyDescent="0.25">
      <c r="A328" s="84" t="str">
        <f t="shared" si="37"/>
        <v/>
      </c>
      <c r="B328" s="2"/>
      <c r="D328" s="46"/>
      <c r="E328" s="1"/>
      <c r="M328" s="30"/>
      <c r="N328" s="30"/>
      <c r="O328" s="30"/>
      <c r="P328" s="64"/>
      <c r="Q328" s="65" t="str">
        <f t="shared" ca="1" si="34"/>
        <v/>
      </c>
      <c r="R328" s="65" t="str">
        <f t="shared" ca="1" si="35"/>
        <v/>
      </c>
      <c r="S328" s="65" t="str">
        <f t="shared" ca="1" si="36"/>
        <v/>
      </c>
      <c r="T328" s="64"/>
      <c r="U328" s="64"/>
      <c r="W328" s="2"/>
      <c r="Z328" s="1"/>
    </row>
    <row r="329" spans="1:26" x14ac:dyDescent="0.25">
      <c r="A329" s="84" t="str">
        <f t="shared" si="37"/>
        <v/>
      </c>
      <c r="B329" s="2"/>
      <c r="D329" s="46"/>
      <c r="E329" s="1"/>
      <c r="M329" s="30"/>
      <c r="N329" s="30"/>
      <c r="O329" s="30"/>
      <c r="P329" s="64"/>
      <c r="Q329" s="65" t="str">
        <f t="shared" ca="1" si="34"/>
        <v/>
      </c>
      <c r="R329" s="65" t="str">
        <f t="shared" ca="1" si="35"/>
        <v/>
      </c>
      <c r="S329" s="65" t="str">
        <f t="shared" ca="1" si="36"/>
        <v/>
      </c>
      <c r="T329" s="64"/>
      <c r="U329" s="64"/>
      <c r="W329" s="2"/>
      <c r="Z329" s="1"/>
    </row>
    <row r="330" spans="1:26" x14ac:dyDescent="0.25">
      <c r="A330" s="84" t="str">
        <f t="shared" si="37"/>
        <v/>
      </c>
      <c r="B330" s="2"/>
      <c r="D330" s="46"/>
      <c r="E330" s="1"/>
      <c r="M330" s="30"/>
      <c r="N330" s="30"/>
      <c r="O330" s="30"/>
      <c r="P330" s="64"/>
      <c r="Q330" s="65" t="str">
        <f t="shared" ca="1" si="34"/>
        <v/>
      </c>
      <c r="R330" s="65" t="str">
        <f t="shared" ca="1" si="35"/>
        <v/>
      </c>
      <c r="S330" s="65" t="str">
        <f t="shared" ca="1" si="36"/>
        <v/>
      </c>
      <c r="T330" s="64"/>
      <c r="U330" s="64"/>
      <c r="W330" s="2"/>
      <c r="Z330" s="1"/>
    </row>
    <row r="331" spans="1:26" x14ac:dyDescent="0.25">
      <c r="A331" s="84" t="str">
        <f t="shared" si="37"/>
        <v/>
      </c>
      <c r="B331" s="2"/>
      <c r="D331" s="46"/>
      <c r="E331" s="1"/>
      <c r="M331" s="30"/>
      <c r="N331" s="30"/>
      <c r="O331" s="30"/>
      <c r="P331" s="64"/>
      <c r="Q331" s="65" t="str">
        <f t="shared" ca="1" si="34"/>
        <v/>
      </c>
      <c r="R331" s="65" t="str">
        <f t="shared" ca="1" si="35"/>
        <v/>
      </c>
      <c r="S331" s="65" t="str">
        <f t="shared" ca="1" si="36"/>
        <v/>
      </c>
      <c r="T331" s="64"/>
      <c r="U331" s="64"/>
      <c r="W331" s="2"/>
      <c r="Z331" s="1"/>
    </row>
    <row r="332" spans="1:26" x14ac:dyDescent="0.25">
      <c r="A332" s="84" t="str">
        <f t="shared" si="37"/>
        <v/>
      </c>
      <c r="B332" s="2"/>
      <c r="D332" s="46"/>
      <c r="E332" s="1"/>
      <c r="M332" s="30"/>
      <c r="N332" s="30"/>
      <c r="O332" s="30"/>
      <c r="P332" s="64"/>
      <c r="Q332" s="65" t="str">
        <f t="shared" ca="1" si="34"/>
        <v/>
      </c>
      <c r="R332" s="65" t="str">
        <f t="shared" ca="1" si="35"/>
        <v/>
      </c>
      <c r="S332" s="65" t="str">
        <f t="shared" ca="1" si="36"/>
        <v/>
      </c>
      <c r="T332" s="64"/>
      <c r="U332" s="64"/>
      <c r="W332" s="2"/>
      <c r="Z332" s="1"/>
    </row>
    <row r="333" spans="1:26" x14ac:dyDescent="0.25">
      <c r="A333" s="84" t="str">
        <f t="shared" si="37"/>
        <v/>
      </c>
      <c r="B333" s="2"/>
      <c r="D333" s="46"/>
      <c r="E333" s="1"/>
      <c r="M333" s="30"/>
      <c r="N333" s="30"/>
      <c r="O333" s="30"/>
      <c r="P333" s="64"/>
      <c r="Q333" s="65" t="str">
        <f t="shared" ca="1" si="34"/>
        <v/>
      </c>
      <c r="R333" s="65" t="str">
        <f t="shared" ca="1" si="35"/>
        <v/>
      </c>
      <c r="S333" s="65" t="str">
        <f t="shared" ca="1" si="36"/>
        <v/>
      </c>
      <c r="T333" s="64"/>
      <c r="U333" s="64"/>
      <c r="W333" s="2"/>
      <c r="Z333" s="1"/>
    </row>
    <row r="334" spans="1:26" x14ac:dyDescent="0.25">
      <c r="A334" s="84" t="str">
        <f t="shared" si="37"/>
        <v/>
      </c>
      <c r="B334" s="2"/>
      <c r="D334" s="46"/>
      <c r="E334" s="1"/>
      <c r="M334" s="30"/>
      <c r="N334" s="30"/>
      <c r="O334" s="30"/>
      <c r="P334" s="64"/>
      <c r="Q334" s="65" t="str">
        <f t="shared" ca="1" si="34"/>
        <v/>
      </c>
      <c r="R334" s="65" t="str">
        <f t="shared" ca="1" si="35"/>
        <v/>
      </c>
      <c r="S334" s="65" t="str">
        <f t="shared" ca="1" si="36"/>
        <v/>
      </c>
      <c r="T334" s="64"/>
      <c r="U334" s="64"/>
      <c r="W334" s="2"/>
      <c r="Z334" s="1"/>
    </row>
    <row r="335" spans="1:26" x14ac:dyDescent="0.25">
      <c r="A335" s="84" t="str">
        <f t="shared" si="37"/>
        <v/>
      </c>
      <c r="B335" s="2"/>
      <c r="D335" s="46"/>
      <c r="E335" s="1"/>
      <c r="M335" s="30"/>
      <c r="N335" s="30"/>
      <c r="O335" s="30"/>
      <c r="P335" s="64"/>
      <c r="Q335" s="65" t="str">
        <f t="shared" ca="1" si="34"/>
        <v/>
      </c>
      <c r="R335" s="65" t="str">
        <f t="shared" ca="1" si="35"/>
        <v/>
      </c>
      <c r="S335" s="65" t="str">
        <f t="shared" ca="1" si="36"/>
        <v/>
      </c>
      <c r="T335" s="64"/>
      <c r="U335" s="64"/>
      <c r="W335" s="2"/>
      <c r="Z335" s="1"/>
    </row>
    <row r="336" spans="1:26" x14ac:dyDescent="0.25">
      <c r="A336" s="84" t="str">
        <f t="shared" si="37"/>
        <v/>
      </c>
      <c r="B336" s="2"/>
      <c r="D336" s="46"/>
      <c r="E336" s="1"/>
      <c r="M336" s="30"/>
      <c r="N336" s="30"/>
      <c r="O336" s="30"/>
      <c r="P336" s="64"/>
      <c r="Q336" s="65" t="str">
        <f t="shared" ca="1" si="34"/>
        <v/>
      </c>
      <c r="R336" s="65" t="str">
        <f t="shared" ca="1" si="35"/>
        <v/>
      </c>
      <c r="S336" s="65" t="str">
        <f t="shared" ca="1" si="36"/>
        <v/>
      </c>
      <c r="T336" s="64"/>
      <c r="U336" s="64"/>
      <c r="W336" s="2"/>
      <c r="Z336" s="1"/>
    </row>
    <row r="337" spans="1:26" x14ac:dyDescent="0.25">
      <c r="A337" s="84" t="str">
        <f t="shared" si="37"/>
        <v/>
      </c>
      <c r="B337" s="2"/>
      <c r="D337" s="46"/>
      <c r="E337" s="1"/>
      <c r="M337" s="30"/>
      <c r="N337" s="30"/>
      <c r="O337" s="30"/>
      <c r="P337" s="64"/>
      <c r="Q337" s="65" t="str">
        <f t="shared" ca="1" si="34"/>
        <v/>
      </c>
      <c r="R337" s="65" t="str">
        <f t="shared" ca="1" si="35"/>
        <v/>
      </c>
      <c r="S337" s="65" t="str">
        <f t="shared" ca="1" si="36"/>
        <v/>
      </c>
      <c r="T337" s="64"/>
      <c r="U337" s="64"/>
      <c r="W337" s="2"/>
      <c r="Z337" s="1"/>
    </row>
    <row r="338" spans="1:26" x14ac:dyDescent="0.25">
      <c r="A338" s="84" t="str">
        <f t="shared" si="37"/>
        <v/>
      </c>
      <c r="B338" s="2"/>
      <c r="D338" s="46"/>
      <c r="E338" s="1"/>
      <c r="M338" s="30"/>
      <c r="N338" s="30"/>
      <c r="O338" s="30"/>
      <c r="P338" s="64"/>
      <c r="Q338" s="65" t="str">
        <f t="shared" ca="1" si="34"/>
        <v/>
      </c>
      <c r="R338" s="65" t="str">
        <f t="shared" ca="1" si="35"/>
        <v/>
      </c>
      <c r="S338" s="65" t="str">
        <f t="shared" ca="1" si="36"/>
        <v/>
      </c>
      <c r="T338" s="64"/>
      <c r="U338" s="64"/>
      <c r="W338" s="2"/>
      <c r="Z338" s="1"/>
    </row>
    <row r="339" spans="1:26" x14ac:dyDescent="0.25">
      <c r="A339" s="84" t="str">
        <f t="shared" si="37"/>
        <v/>
      </c>
      <c r="B339" s="2"/>
      <c r="D339" s="46"/>
      <c r="E339" s="1"/>
      <c r="M339" s="30"/>
      <c r="N339" s="30"/>
      <c r="O339" s="30"/>
      <c r="P339" s="64"/>
      <c r="Q339" s="65" t="str">
        <f t="shared" ca="1" si="34"/>
        <v/>
      </c>
      <c r="R339" s="65" t="str">
        <f t="shared" ca="1" si="35"/>
        <v/>
      </c>
      <c r="S339" s="65" t="str">
        <f t="shared" ca="1" si="36"/>
        <v/>
      </c>
      <c r="T339" s="64"/>
      <c r="U339" s="64"/>
      <c r="W339" s="2"/>
      <c r="Z339" s="1"/>
    </row>
    <row r="340" spans="1:26" x14ac:dyDescent="0.25">
      <c r="A340" s="84" t="str">
        <f t="shared" si="37"/>
        <v/>
      </c>
      <c r="B340" s="2"/>
      <c r="D340" s="46"/>
      <c r="E340" s="1"/>
      <c r="M340" s="30"/>
      <c r="N340" s="30"/>
      <c r="O340" s="30"/>
      <c r="P340" s="64"/>
      <c r="Q340" s="65" t="str">
        <f t="shared" ca="1" si="34"/>
        <v/>
      </c>
      <c r="R340" s="65" t="str">
        <f t="shared" ca="1" si="35"/>
        <v/>
      </c>
      <c r="S340" s="65" t="str">
        <f t="shared" ca="1" si="36"/>
        <v/>
      </c>
      <c r="T340" s="64"/>
      <c r="U340" s="64"/>
      <c r="W340" s="2"/>
      <c r="Z340" s="1"/>
    </row>
    <row r="341" spans="1:26" x14ac:dyDescent="0.25">
      <c r="A341" s="84" t="str">
        <f t="shared" si="37"/>
        <v/>
      </c>
      <c r="B341" s="2"/>
      <c r="D341" s="46"/>
      <c r="E341" s="1"/>
      <c r="M341" s="30"/>
      <c r="N341" s="30"/>
      <c r="O341" s="30"/>
      <c r="P341" s="64"/>
      <c r="Q341" s="65" t="str">
        <f t="shared" ca="1" si="34"/>
        <v/>
      </c>
      <c r="R341" s="65" t="str">
        <f t="shared" ca="1" si="35"/>
        <v/>
      </c>
      <c r="S341" s="65" t="str">
        <f t="shared" ca="1" si="36"/>
        <v/>
      </c>
      <c r="T341" s="64"/>
      <c r="U341" s="64"/>
      <c r="W341" s="2"/>
      <c r="Z341" s="1"/>
    </row>
    <row r="342" spans="1:26" x14ac:dyDescent="0.25">
      <c r="A342" s="84" t="str">
        <f t="shared" si="37"/>
        <v/>
      </c>
      <c r="B342" s="2"/>
      <c r="D342" s="46"/>
      <c r="E342" s="1"/>
      <c r="M342" s="30"/>
      <c r="N342" s="30"/>
      <c r="O342" s="30"/>
      <c r="P342" s="64"/>
      <c r="Q342" s="65" t="str">
        <f t="shared" ref="Q342:Q405" ca="1" si="38">IF(ISBLANK(B342),"",IF(AND(OR(E342="+",E342="Homo",E342="homo"),B342&lt;TODAY()-$Q$24,ISBLANK(I342)),1,0))</f>
        <v/>
      </c>
      <c r="R342" s="65" t="str">
        <f t="shared" ref="R342:R405" ca="1" si="39">IF(ISBLANK(B342),"",IF(AND(OR(E342="-",E342="WT",E342="wt",E342="Wt"),B342&lt;TODAY()-$Q$24,ISBLANK(I342)),1,0))</f>
        <v/>
      </c>
      <c r="S342" s="65" t="str">
        <f t="shared" ref="S342:S405" ca="1" si="40">IF(ISBLANK(B342),"",IF(AND(NOT(OR(E342="-",E342="WT",E342="wt",E342="Wt",E342="+",E342="Homo",E342="homo")),B342&lt;TODAY()-$Q$24,ISBLANK(I342)),1,0))</f>
        <v/>
      </c>
      <c r="T342" s="64"/>
      <c r="U342" s="64"/>
      <c r="W342" s="2"/>
      <c r="Z342" s="1"/>
    </row>
    <row r="343" spans="1:26" x14ac:dyDescent="0.25">
      <c r="A343" s="84" t="str">
        <f t="shared" si="37"/>
        <v/>
      </c>
      <c r="B343" s="2"/>
      <c r="D343" s="46"/>
      <c r="E343" s="1"/>
      <c r="M343" s="30"/>
      <c r="N343" s="30"/>
      <c r="O343" s="30"/>
      <c r="P343" s="64"/>
      <c r="Q343" s="65" t="str">
        <f t="shared" ca="1" si="38"/>
        <v/>
      </c>
      <c r="R343" s="65" t="str">
        <f t="shared" ca="1" si="39"/>
        <v/>
      </c>
      <c r="S343" s="65" t="str">
        <f t="shared" ca="1" si="40"/>
        <v/>
      </c>
      <c r="T343" s="64"/>
      <c r="U343" s="64"/>
      <c r="W343" s="2"/>
      <c r="Z343" s="1"/>
    </row>
    <row r="344" spans="1:26" x14ac:dyDescent="0.25">
      <c r="A344" s="84" t="str">
        <f t="shared" si="37"/>
        <v/>
      </c>
      <c r="B344" s="2"/>
      <c r="D344" s="46"/>
      <c r="E344" s="1"/>
      <c r="M344" s="30"/>
      <c r="N344" s="30"/>
      <c r="O344" s="30"/>
      <c r="P344" s="64"/>
      <c r="Q344" s="65" t="str">
        <f t="shared" ca="1" si="38"/>
        <v/>
      </c>
      <c r="R344" s="65" t="str">
        <f t="shared" ca="1" si="39"/>
        <v/>
      </c>
      <c r="S344" s="65" t="str">
        <f t="shared" ca="1" si="40"/>
        <v/>
      </c>
      <c r="T344" s="64"/>
      <c r="U344" s="64"/>
      <c r="W344" s="2"/>
      <c r="Z344" s="1"/>
    </row>
    <row r="345" spans="1:26" x14ac:dyDescent="0.25">
      <c r="A345" s="84" t="str">
        <f t="shared" ref="A345:A408" si="41">IF(AND(ISBLANK(I345), NOT((ISBLANK(B345)))),B345+60,"")</f>
        <v/>
      </c>
      <c r="B345" s="2"/>
      <c r="D345" s="46"/>
      <c r="E345" s="1"/>
      <c r="M345" s="30"/>
      <c r="N345" s="30"/>
      <c r="O345" s="30"/>
      <c r="P345" s="64"/>
      <c r="Q345" s="65" t="str">
        <f t="shared" ca="1" si="38"/>
        <v/>
      </c>
      <c r="R345" s="65" t="str">
        <f t="shared" ca="1" si="39"/>
        <v/>
      </c>
      <c r="S345" s="65" t="str">
        <f t="shared" ca="1" si="40"/>
        <v/>
      </c>
      <c r="T345" s="64"/>
      <c r="U345" s="64"/>
      <c r="W345" s="2"/>
      <c r="Z345" s="1"/>
    </row>
    <row r="346" spans="1:26" x14ac:dyDescent="0.25">
      <c r="A346" s="84" t="str">
        <f t="shared" si="41"/>
        <v/>
      </c>
      <c r="B346" s="2"/>
      <c r="D346" s="46"/>
      <c r="E346" s="1"/>
      <c r="M346" s="30"/>
      <c r="N346" s="30"/>
      <c r="O346" s="30"/>
      <c r="P346" s="64"/>
      <c r="Q346" s="65" t="str">
        <f t="shared" ca="1" si="38"/>
        <v/>
      </c>
      <c r="R346" s="65" t="str">
        <f t="shared" ca="1" si="39"/>
        <v/>
      </c>
      <c r="S346" s="65" t="str">
        <f t="shared" ca="1" si="40"/>
        <v/>
      </c>
      <c r="T346" s="64"/>
      <c r="U346" s="64"/>
      <c r="W346" s="2"/>
      <c r="Z346" s="1"/>
    </row>
    <row r="347" spans="1:26" x14ac:dyDescent="0.25">
      <c r="A347" s="84" t="str">
        <f t="shared" si="41"/>
        <v/>
      </c>
      <c r="B347" s="2"/>
      <c r="D347" s="46"/>
      <c r="E347" s="1"/>
      <c r="M347" s="30"/>
      <c r="N347" s="30"/>
      <c r="O347" s="30"/>
      <c r="P347" s="64"/>
      <c r="Q347" s="65" t="str">
        <f t="shared" ca="1" si="38"/>
        <v/>
      </c>
      <c r="R347" s="65" t="str">
        <f t="shared" ca="1" si="39"/>
        <v/>
      </c>
      <c r="S347" s="65" t="str">
        <f t="shared" ca="1" si="40"/>
        <v/>
      </c>
      <c r="T347" s="64"/>
      <c r="U347" s="64"/>
      <c r="W347" s="2"/>
      <c r="Z347" s="1"/>
    </row>
    <row r="348" spans="1:26" x14ac:dyDescent="0.25">
      <c r="A348" s="84" t="str">
        <f t="shared" si="41"/>
        <v/>
      </c>
      <c r="B348" s="2"/>
      <c r="D348" s="46"/>
      <c r="E348" s="1"/>
      <c r="M348" s="30"/>
      <c r="N348" s="30"/>
      <c r="O348" s="30"/>
      <c r="P348" s="64"/>
      <c r="Q348" s="65" t="str">
        <f t="shared" ca="1" si="38"/>
        <v/>
      </c>
      <c r="R348" s="65" t="str">
        <f t="shared" ca="1" si="39"/>
        <v/>
      </c>
      <c r="S348" s="65" t="str">
        <f t="shared" ca="1" si="40"/>
        <v/>
      </c>
      <c r="T348" s="64"/>
      <c r="U348" s="64"/>
      <c r="W348" s="2"/>
      <c r="Z348" s="1"/>
    </row>
    <row r="349" spans="1:26" x14ac:dyDescent="0.25">
      <c r="A349" s="84" t="str">
        <f t="shared" si="41"/>
        <v/>
      </c>
      <c r="B349" s="2"/>
      <c r="D349" s="46"/>
      <c r="E349" s="1"/>
      <c r="M349" s="30"/>
      <c r="N349" s="30"/>
      <c r="O349" s="30"/>
      <c r="P349" s="64"/>
      <c r="Q349" s="65" t="str">
        <f t="shared" ca="1" si="38"/>
        <v/>
      </c>
      <c r="R349" s="65" t="str">
        <f t="shared" ca="1" si="39"/>
        <v/>
      </c>
      <c r="S349" s="65" t="str">
        <f t="shared" ca="1" si="40"/>
        <v/>
      </c>
      <c r="T349" s="64"/>
      <c r="U349" s="64"/>
      <c r="W349" s="2"/>
      <c r="Z349" s="1"/>
    </row>
    <row r="350" spans="1:26" x14ac:dyDescent="0.25">
      <c r="A350" s="84" t="str">
        <f t="shared" si="41"/>
        <v/>
      </c>
      <c r="B350" s="2"/>
      <c r="D350" s="46"/>
      <c r="E350" s="1"/>
      <c r="M350" s="30"/>
      <c r="N350" s="30"/>
      <c r="O350" s="30"/>
      <c r="P350" s="64"/>
      <c r="Q350" s="65" t="str">
        <f t="shared" ca="1" si="38"/>
        <v/>
      </c>
      <c r="R350" s="65" t="str">
        <f t="shared" ca="1" si="39"/>
        <v/>
      </c>
      <c r="S350" s="65" t="str">
        <f t="shared" ca="1" si="40"/>
        <v/>
      </c>
      <c r="T350" s="64"/>
      <c r="U350" s="64"/>
      <c r="W350" s="2"/>
      <c r="Z350" s="1"/>
    </row>
    <row r="351" spans="1:26" x14ac:dyDescent="0.25">
      <c r="A351" s="84" t="str">
        <f t="shared" si="41"/>
        <v/>
      </c>
      <c r="B351" s="2"/>
      <c r="D351" s="46"/>
      <c r="E351" s="1"/>
      <c r="M351" s="30"/>
      <c r="N351" s="30"/>
      <c r="O351" s="30"/>
      <c r="P351" s="64"/>
      <c r="Q351" s="65" t="str">
        <f t="shared" ca="1" si="38"/>
        <v/>
      </c>
      <c r="R351" s="65" t="str">
        <f t="shared" ca="1" si="39"/>
        <v/>
      </c>
      <c r="S351" s="65" t="str">
        <f t="shared" ca="1" si="40"/>
        <v/>
      </c>
      <c r="T351" s="64"/>
      <c r="U351" s="64"/>
      <c r="W351" s="2"/>
      <c r="Z351" s="1"/>
    </row>
    <row r="352" spans="1:26" x14ac:dyDescent="0.25">
      <c r="A352" s="84" t="str">
        <f t="shared" si="41"/>
        <v/>
      </c>
      <c r="B352" s="2"/>
      <c r="D352" s="46"/>
      <c r="E352" s="1"/>
      <c r="M352" s="30"/>
      <c r="N352" s="30"/>
      <c r="O352" s="30"/>
      <c r="P352" s="64"/>
      <c r="Q352" s="65" t="str">
        <f t="shared" ca="1" si="38"/>
        <v/>
      </c>
      <c r="R352" s="65" t="str">
        <f t="shared" ca="1" si="39"/>
        <v/>
      </c>
      <c r="S352" s="65" t="str">
        <f t="shared" ca="1" si="40"/>
        <v/>
      </c>
      <c r="T352" s="64"/>
      <c r="U352" s="64"/>
      <c r="W352" s="2"/>
      <c r="Z352" s="1"/>
    </row>
    <row r="353" spans="1:26" x14ac:dyDescent="0.25">
      <c r="A353" s="84" t="str">
        <f t="shared" si="41"/>
        <v/>
      </c>
      <c r="B353" s="2"/>
      <c r="D353" s="46"/>
      <c r="E353" s="1"/>
      <c r="M353" s="30"/>
      <c r="N353" s="30"/>
      <c r="O353" s="30"/>
      <c r="P353" s="64"/>
      <c r="Q353" s="65" t="str">
        <f t="shared" ca="1" si="38"/>
        <v/>
      </c>
      <c r="R353" s="65" t="str">
        <f t="shared" ca="1" si="39"/>
        <v/>
      </c>
      <c r="S353" s="65" t="str">
        <f t="shared" ca="1" si="40"/>
        <v/>
      </c>
      <c r="T353" s="64"/>
      <c r="U353" s="64"/>
      <c r="W353" s="2"/>
      <c r="Z353" s="1"/>
    </row>
    <row r="354" spans="1:26" x14ac:dyDescent="0.25">
      <c r="A354" s="84" t="str">
        <f t="shared" si="41"/>
        <v/>
      </c>
      <c r="B354" s="2"/>
      <c r="D354" s="46"/>
      <c r="E354" s="1"/>
      <c r="M354" s="30"/>
      <c r="N354" s="30"/>
      <c r="O354" s="30"/>
      <c r="P354" s="64"/>
      <c r="Q354" s="65" t="str">
        <f t="shared" ca="1" si="38"/>
        <v/>
      </c>
      <c r="R354" s="65" t="str">
        <f t="shared" ca="1" si="39"/>
        <v/>
      </c>
      <c r="S354" s="65" t="str">
        <f t="shared" ca="1" si="40"/>
        <v/>
      </c>
      <c r="T354" s="64"/>
      <c r="U354" s="64"/>
      <c r="W354" s="2"/>
      <c r="Z354" s="1"/>
    </row>
    <row r="355" spans="1:26" x14ac:dyDescent="0.25">
      <c r="A355" s="84" t="str">
        <f t="shared" si="41"/>
        <v/>
      </c>
      <c r="B355" s="2"/>
      <c r="D355" s="46"/>
      <c r="E355" s="1"/>
      <c r="M355" s="30"/>
      <c r="N355" s="30"/>
      <c r="O355" s="30"/>
      <c r="P355" s="64"/>
      <c r="Q355" s="65" t="str">
        <f t="shared" ca="1" si="38"/>
        <v/>
      </c>
      <c r="R355" s="65" t="str">
        <f t="shared" ca="1" si="39"/>
        <v/>
      </c>
      <c r="S355" s="65" t="str">
        <f t="shared" ca="1" si="40"/>
        <v/>
      </c>
      <c r="T355" s="64"/>
      <c r="U355" s="64"/>
      <c r="W355" s="2"/>
      <c r="Z355" s="1"/>
    </row>
    <row r="356" spans="1:26" x14ac:dyDescent="0.25">
      <c r="A356" s="84" t="str">
        <f t="shared" si="41"/>
        <v/>
      </c>
      <c r="B356" s="2"/>
      <c r="D356" s="46"/>
      <c r="E356" s="1"/>
      <c r="M356" s="30"/>
      <c r="N356" s="30"/>
      <c r="O356" s="30"/>
      <c r="P356" s="64"/>
      <c r="Q356" s="65" t="str">
        <f t="shared" ca="1" si="38"/>
        <v/>
      </c>
      <c r="R356" s="65" t="str">
        <f t="shared" ca="1" si="39"/>
        <v/>
      </c>
      <c r="S356" s="65" t="str">
        <f t="shared" ca="1" si="40"/>
        <v/>
      </c>
      <c r="T356" s="64"/>
      <c r="U356" s="64"/>
      <c r="W356" s="2"/>
      <c r="Z356" s="1"/>
    </row>
    <row r="357" spans="1:26" x14ac:dyDescent="0.25">
      <c r="A357" s="84" t="str">
        <f t="shared" si="41"/>
        <v/>
      </c>
      <c r="B357" s="2"/>
      <c r="D357" s="46"/>
      <c r="E357" s="1"/>
      <c r="M357" s="30"/>
      <c r="N357" s="30"/>
      <c r="O357" s="30"/>
      <c r="P357" s="64"/>
      <c r="Q357" s="65" t="str">
        <f t="shared" ca="1" si="38"/>
        <v/>
      </c>
      <c r="R357" s="65" t="str">
        <f t="shared" ca="1" si="39"/>
        <v/>
      </c>
      <c r="S357" s="65" t="str">
        <f t="shared" ca="1" si="40"/>
        <v/>
      </c>
      <c r="T357" s="64"/>
      <c r="U357" s="64"/>
      <c r="W357" s="2"/>
      <c r="Z357" s="1"/>
    </row>
    <row r="358" spans="1:26" x14ac:dyDescent="0.25">
      <c r="A358" s="84" t="str">
        <f t="shared" si="41"/>
        <v/>
      </c>
      <c r="B358" s="2"/>
      <c r="D358" s="46"/>
      <c r="E358" s="1"/>
      <c r="M358" s="30"/>
      <c r="N358" s="30"/>
      <c r="O358" s="30"/>
      <c r="P358" s="64"/>
      <c r="Q358" s="65" t="str">
        <f t="shared" ca="1" si="38"/>
        <v/>
      </c>
      <c r="R358" s="65" t="str">
        <f t="shared" ca="1" si="39"/>
        <v/>
      </c>
      <c r="S358" s="65" t="str">
        <f t="shared" ca="1" si="40"/>
        <v/>
      </c>
      <c r="T358" s="64"/>
      <c r="U358" s="64"/>
      <c r="W358" s="2"/>
      <c r="Z358" s="1"/>
    </row>
    <row r="359" spans="1:26" x14ac:dyDescent="0.25">
      <c r="A359" s="84" t="str">
        <f t="shared" si="41"/>
        <v/>
      </c>
      <c r="B359" s="2"/>
      <c r="D359" s="46"/>
      <c r="E359" s="1"/>
      <c r="M359" s="30"/>
      <c r="N359" s="30"/>
      <c r="O359" s="30"/>
      <c r="P359" s="64"/>
      <c r="Q359" s="65" t="str">
        <f t="shared" ca="1" si="38"/>
        <v/>
      </c>
      <c r="R359" s="65" t="str">
        <f t="shared" ca="1" si="39"/>
        <v/>
      </c>
      <c r="S359" s="65" t="str">
        <f t="shared" ca="1" si="40"/>
        <v/>
      </c>
      <c r="T359" s="64"/>
      <c r="U359" s="64"/>
      <c r="W359" s="2"/>
      <c r="Z359" s="1"/>
    </row>
    <row r="360" spans="1:26" x14ac:dyDescent="0.25">
      <c r="A360" s="84" t="str">
        <f t="shared" si="41"/>
        <v/>
      </c>
      <c r="B360" s="2"/>
      <c r="D360" s="46"/>
      <c r="E360" s="1"/>
      <c r="M360" s="30"/>
      <c r="N360" s="30"/>
      <c r="O360" s="30"/>
      <c r="P360" s="64"/>
      <c r="Q360" s="65" t="str">
        <f t="shared" ca="1" si="38"/>
        <v/>
      </c>
      <c r="R360" s="65" t="str">
        <f t="shared" ca="1" si="39"/>
        <v/>
      </c>
      <c r="S360" s="65" t="str">
        <f t="shared" ca="1" si="40"/>
        <v/>
      </c>
      <c r="T360" s="64"/>
      <c r="U360" s="64"/>
      <c r="W360" s="2"/>
      <c r="Z360" s="1"/>
    </row>
    <row r="361" spans="1:26" x14ac:dyDescent="0.25">
      <c r="A361" s="84" t="str">
        <f t="shared" si="41"/>
        <v/>
      </c>
      <c r="B361" s="2"/>
      <c r="D361" s="46"/>
      <c r="E361" s="1"/>
      <c r="M361" s="30"/>
      <c r="N361" s="30"/>
      <c r="O361" s="30"/>
      <c r="P361" s="64"/>
      <c r="Q361" s="65" t="str">
        <f t="shared" ca="1" si="38"/>
        <v/>
      </c>
      <c r="R361" s="65" t="str">
        <f t="shared" ca="1" si="39"/>
        <v/>
      </c>
      <c r="S361" s="65" t="str">
        <f t="shared" ca="1" si="40"/>
        <v/>
      </c>
      <c r="T361" s="64"/>
      <c r="U361" s="64"/>
      <c r="W361" s="2"/>
      <c r="Z361" s="1"/>
    </row>
    <row r="362" spans="1:26" x14ac:dyDescent="0.25">
      <c r="A362" s="84" t="str">
        <f t="shared" si="41"/>
        <v/>
      </c>
      <c r="B362" s="2"/>
      <c r="D362" s="46"/>
      <c r="E362" s="1"/>
      <c r="M362" s="30"/>
      <c r="N362" s="30"/>
      <c r="O362" s="30"/>
      <c r="P362" s="64"/>
      <c r="Q362" s="65" t="str">
        <f t="shared" ca="1" si="38"/>
        <v/>
      </c>
      <c r="R362" s="65" t="str">
        <f t="shared" ca="1" si="39"/>
        <v/>
      </c>
      <c r="S362" s="65" t="str">
        <f t="shared" ca="1" si="40"/>
        <v/>
      </c>
      <c r="T362" s="64"/>
      <c r="U362" s="64"/>
      <c r="W362" s="2"/>
      <c r="Z362" s="1"/>
    </row>
    <row r="363" spans="1:26" x14ac:dyDescent="0.25">
      <c r="A363" s="84" t="str">
        <f t="shared" si="41"/>
        <v/>
      </c>
      <c r="B363" s="2"/>
      <c r="D363" s="46"/>
      <c r="E363" s="1"/>
      <c r="M363" s="30"/>
      <c r="N363" s="30"/>
      <c r="O363" s="30"/>
      <c r="P363" s="64"/>
      <c r="Q363" s="65" t="str">
        <f t="shared" ca="1" si="38"/>
        <v/>
      </c>
      <c r="R363" s="65" t="str">
        <f t="shared" ca="1" si="39"/>
        <v/>
      </c>
      <c r="S363" s="65" t="str">
        <f t="shared" ca="1" si="40"/>
        <v/>
      </c>
      <c r="T363" s="64"/>
      <c r="U363" s="64"/>
      <c r="W363" s="2"/>
      <c r="Z363" s="1"/>
    </row>
    <row r="364" spans="1:26" x14ac:dyDescent="0.25">
      <c r="A364" s="84" t="str">
        <f t="shared" si="41"/>
        <v/>
      </c>
      <c r="B364" s="2"/>
      <c r="D364" s="46"/>
      <c r="E364" s="1"/>
      <c r="M364" s="30"/>
      <c r="N364" s="30"/>
      <c r="O364" s="30"/>
      <c r="P364" s="64"/>
      <c r="Q364" s="65" t="str">
        <f t="shared" ca="1" si="38"/>
        <v/>
      </c>
      <c r="R364" s="65" t="str">
        <f t="shared" ca="1" si="39"/>
        <v/>
      </c>
      <c r="S364" s="65" t="str">
        <f t="shared" ca="1" si="40"/>
        <v/>
      </c>
      <c r="T364" s="64"/>
      <c r="U364" s="64"/>
      <c r="W364" s="2"/>
      <c r="Z364" s="1"/>
    </row>
    <row r="365" spans="1:26" x14ac:dyDescent="0.25">
      <c r="A365" s="84" t="str">
        <f t="shared" si="41"/>
        <v/>
      </c>
      <c r="B365" s="2"/>
      <c r="D365" s="46"/>
      <c r="E365" s="1"/>
      <c r="M365" s="30"/>
      <c r="N365" s="30"/>
      <c r="O365" s="30"/>
      <c r="P365" s="64"/>
      <c r="Q365" s="65" t="str">
        <f t="shared" ca="1" si="38"/>
        <v/>
      </c>
      <c r="R365" s="65" t="str">
        <f t="shared" ca="1" si="39"/>
        <v/>
      </c>
      <c r="S365" s="65" t="str">
        <f t="shared" ca="1" si="40"/>
        <v/>
      </c>
      <c r="T365" s="64"/>
      <c r="U365" s="64"/>
      <c r="W365" s="2"/>
      <c r="Z365" s="1"/>
    </row>
    <row r="366" spans="1:26" x14ac:dyDescent="0.25">
      <c r="A366" s="84" t="str">
        <f t="shared" si="41"/>
        <v/>
      </c>
      <c r="B366" s="2"/>
      <c r="D366" s="46"/>
      <c r="E366" s="1"/>
      <c r="M366" s="30"/>
      <c r="N366" s="30"/>
      <c r="O366" s="30"/>
      <c r="P366" s="64"/>
      <c r="Q366" s="65" t="str">
        <f t="shared" ca="1" si="38"/>
        <v/>
      </c>
      <c r="R366" s="65" t="str">
        <f t="shared" ca="1" si="39"/>
        <v/>
      </c>
      <c r="S366" s="65" t="str">
        <f t="shared" ca="1" si="40"/>
        <v/>
      </c>
      <c r="T366" s="64"/>
      <c r="U366" s="64"/>
      <c r="W366" s="2"/>
      <c r="Z366" s="1"/>
    </row>
    <row r="367" spans="1:26" x14ac:dyDescent="0.25">
      <c r="A367" s="84" t="str">
        <f t="shared" si="41"/>
        <v/>
      </c>
      <c r="B367" s="2"/>
      <c r="D367" s="46"/>
      <c r="E367" s="1"/>
      <c r="M367" s="30"/>
      <c r="N367" s="30"/>
      <c r="O367" s="30"/>
      <c r="P367" s="64"/>
      <c r="Q367" s="65" t="str">
        <f t="shared" ca="1" si="38"/>
        <v/>
      </c>
      <c r="R367" s="65" t="str">
        <f t="shared" ca="1" si="39"/>
        <v/>
      </c>
      <c r="S367" s="65" t="str">
        <f t="shared" ca="1" si="40"/>
        <v/>
      </c>
      <c r="T367" s="64"/>
      <c r="U367" s="64"/>
      <c r="W367" s="2"/>
      <c r="Z367" s="1"/>
    </row>
    <row r="368" spans="1:26" x14ac:dyDescent="0.25">
      <c r="A368" s="84" t="str">
        <f t="shared" si="41"/>
        <v/>
      </c>
      <c r="B368" s="2"/>
      <c r="D368" s="46"/>
      <c r="E368" s="1"/>
      <c r="M368" s="30"/>
      <c r="N368" s="30"/>
      <c r="O368" s="30"/>
      <c r="P368" s="64"/>
      <c r="Q368" s="65" t="str">
        <f t="shared" ca="1" si="38"/>
        <v/>
      </c>
      <c r="R368" s="65" t="str">
        <f t="shared" ca="1" si="39"/>
        <v/>
      </c>
      <c r="S368" s="65" t="str">
        <f t="shared" ca="1" si="40"/>
        <v/>
      </c>
      <c r="T368" s="64"/>
      <c r="U368" s="64"/>
      <c r="W368" s="2"/>
      <c r="Z368" s="1"/>
    </row>
    <row r="369" spans="1:26" x14ac:dyDescent="0.25">
      <c r="A369" s="84" t="str">
        <f t="shared" si="41"/>
        <v/>
      </c>
      <c r="B369" s="2"/>
      <c r="D369" s="46"/>
      <c r="E369" s="1"/>
      <c r="M369" s="30"/>
      <c r="N369" s="30"/>
      <c r="O369" s="30"/>
      <c r="P369" s="64"/>
      <c r="Q369" s="65" t="str">
        <f t="shared" ca="1" si="38"/>
        <v/>
      </c>
      <c r="R369" s="65" t="str">
        <f t="shared" ca="1" si="39"/>
        <v/>
      </c>
      <c r="S369" s="65" t="str">
        <f t="shared" ca="1" si="40"/>
        <v/>
      </c>
      <c r="T369" s="64"/>
      <c r="U369" s="64"/>
      <c r="W369" s="2"/>
      <c r="Z369" s="1"/>
    </row>
    <row r="370" spans="1:26" x14ac:dyDescent="0.25">
      <c r="A370" s="84" t="str">
        <f t="shared" si="41"/>
        <v/>
      </c>
      <c r="B370" s="2"/>
      <c r="D370" s="46"/>
      <c r="E370" s="1"/>
      <c r="M370" s="30"/>
      <c r="N370" s="30"/>
      <c r="O370" s="30"/>
      <c r="P370" s="64"/>
      <c r="Q370" s="65" t="str">
        <f t="shared" ca="1" si="38"/>
        <v/>
      </c>
      <c r="R370" s="65" t="str">
        <f t="shared" ca="1" si="39"/>
        <v/>
      </c>
      <c r="S370" s="65" t="str">
        <f t="shared" ca="1" si="40"/>
        <v/>
      </c>
      <c r="T370" s="64"/>
      <c r="U370" s="64"/>
      <c r="W370" s="2"/>
      <c r="Z370" s="1"/>
    </row>
    <row r="371" spans="1:26" x14ac:dyDescent="0.25">
      <c r="A371" s="84" t="str">
        <f t="shared" si="41"/>
        <v/>
      </c>
      <c r="B371" s="2"/>
      <c r="D371" s="46"/>
      <c r="E371" s="1"/>
      <c r="M371" s="30"/>
      <c r="N371" s="30"/>
      <c r="O371" s="30"/>
      <c r="P371" s="64"/>
      <c r="Q371" s="65" t="str">
        <f t="shared" ca="1" si="38"/>
        <v/>
      </c>
      <c r="R371" s="65" t="str">
        <f t="shared" ca="1" si="39"/>
        <v/>
      </c>
      <c r="S371" s="65" t="str">
        <f t="shared" ca="1" si="40"/>
        <v/>
      </c>
      <c r="T371" s="64"/>
      <c r="U371" s="64"/>
      <c r="W371" s="2"/>
      <c r="Z371" s="1"/>
    </row>
    <row r="372" spans="1:26" x14ac:dyDescent="0.25">
      <c r="A372" s="84" t="str">
        <f t="shared" si="41"/>
        <v/>
      </c>
      <c r="B372" s="2"/>
      <c r="D372" s="46"/>
      <c r="E372" s="1"/>
      <c r="M372" s="30"/>
      <c r="N372" s="30"/>
      <c r="O372" s="30"/>
      <c r="P372" s="64"/>
      <c r="Q372" s="65" t="str">
        <f t="shared" ca="1" si="38"/>
        <v/>
      </c>
      <c r="R372" s="65" t="str">
        <f t="shared" ca="1" si="39"/>
        <v/>
      </c>
      <c r="S372" s="65" t="str">
        <f t="shared" ca="1" si="40"/>
        <v/>
      </c>
      <c r="T372" s="64"/>
      <c r="U372" s="64"/>
      <c r="W372" s="2"/>
      <c r="Z372" s="1"/>
    </row>
    <row r="373" spans="1:26" x14ac:dyDescent="0.25">
      <c r="A373" s="84" t="str">
        <f t="shared" si="41"/>
        <v/>
      </c>
      <c r="B373" s="2"/>
      <c r="D373" s="46"/>
      <c r="E373" s="1"/>
      <c r="M373" s="30"/>
      <c r="N373" s="30"/>
      <c r="O373" s="30"/>
      <c r="P373" s="64"/>
      <c r="Q373" s="65" t="str">
        <f t="shared" ca="1" si="38"/>
        <v/>
      </c>
      <c r="R373" s="65" t="str">
        <f t="shared" ca="1" si="39"/>
        <v/>
      </c>
      <c r="S373" s="65" t="str">
        <f t="shared" ca="1" si="40"/>
        <v/>
      </c>
      <c r="T373" s="64"/>
      <c r="U373" s="64"/>
      <c r="W373" s="2"/>
      <c r="Z373" s="1"/>
    </row>
    <row r="374" spans="1:26" x14ac:dyDescent="0.25">
      <c r="A374" s="84" t="str">
        <f t="shared" si="41"/>
        <v/>
      </c>
      <c r="B374" s="2"/>
      <c r="D374" s="46"/>
      <c r="E374" s="1"/>
      <c r="M374" s="30"/>
      <c r="N374" s="30"/>
      <c r="O374" s="30"/>
      <c r="P374" s="64"/>
      <c r="Q374" s="65" t="str">
        <f t="shared" ca="1" si="38"/>
        <v/>
      </c>
      <c r="R374" s="65" t="str">
        <f t="shared" ca="1" si="39"/>
        <v/>
      </c>
      <c r="S374" s="65" t="str">
        <f t="shared" ca="1" si="40"/>
        <v/>
      </c>
      <c r="T374" s="64"/>
      <c r="U374" s="64"/>
      <c r="W374" s="2"/>
      <c r="Z374" s="1"/>
    </row>
    <row r="375" spans="1:26" x14ac:dyDescent="0.25">
      <c r="A375" s="84" t="str">
        <f t="shared" si="41"/>
        <v/>
      </c>
      <c r="B375" s="2"/>
      <c r="D375" s="46"/>
      <c r="E375" s="1"/>
      <c r="M375" s="30"/>
      <c r="N375" s="30"/>
      <c r="O375" s="30"/>
      <c r="P375" s="64"/>
      <c r="Q375" s="65" t="str">
        <f t="shared" ca="1" si="38"/>
        <v/>
      </c>
      <c r="R375" s="65" t="str">
        <f t="shared" ca="1" si="39"/>
        <v/>
      </c>
      <c r="S375" s="65" t="str">
        <f t="shared" ca="1" si="40"/>
        <v/>
      </c>
      <c r="T375" s="64"/>
      <c r="U375" s="64"/>
      <c r="W375" s="2"/>
      <c r="Z375" s="1"/>
    </row>
    <row r="376" spans="1:26" x14ac:dyDescent="0.25">
      <c r="A376" s="84" t="str">
        <f t="shared" si="41"/>
        <v/>
      </c>
      <c r="B376" s="2"/>
      <c r="D376" s="46"/>
      <c r="E376" s="1"/>
      <c r="M376" s="30"/>
      <c r="N376" s="30"/>
      <c r="O376" s="30"/>
      <c r="P376" s="64"/>
      <c r="Q376" s="65" t="str">
        <f t="shared" ca="1" si="38"/>
        <v/>
      </c>
      <c r="R376" s="65" t="str">
        <f t="shared" ca="1" si="39"/>
        <v/>
      </c>
      <c r="S376" s="65" t="str">
        <f t="shared" ca="1" si="40"/>
        <v/>
      </c>
      <c r="T376" s="64"/>
      <c r="U376" s="64"/>
      <c r="W376" s="2"/>
      <c r="Z376" s="1"/>
    </row>
    <row r="377" spans="1:26" x14ac:dyDescent="0.25">
      <c r="A377" s="84" t="str">
        <f t="shared" si="41"/>
        <v/>
      </c>
      <c r="B377" s="2"/>
      <c r="D377" s="46"/>
      <c r="E377" s="1"/>
      <c r="M377" s="30"/>
      <c r="N377" s="30"/>
      <c r="O377" s="30"/>
      <c r="P377" s="64"/>
      <c r="Q377" s="65" t="str">
        <f t="shared" ca="1" si="38"/>
        <v/>
      </c>
      <c r="R377" s="65" t="str">
        <f t="shared" ca="1" si="39"/>
        <v/>
      </c>
      <c r="S377" s="65" t="str">
        <f t="shared" ca="1" si="40"/>
        <v/>
      </c>
      <c r="T377" s="64"/>
      <c r="U377" s="64"/>
      <c r="W377" s="2"/>
      <c r="Z377" s="1"/>
    </row>
    <row r="378" spans="1:26" x14ac:dyDescent="0.25">
      <c r="A378" s="84" t="str">
        <f t="shared" si="41"/>
        <v/>
      </c>
      <c r="B378" s="2"/>
      <c r="D378" s="46"/>
      <c r="E378" s="1"/>
      <c r="M378" s="30"/>
      <c r="N378" s="30"/>
      <c r="O378" s="30"/>
      <c r="P378" s="64"/>
      <c r="Q378" s="65" t="str">
        <f t="shared" ca="1" si="38"/>
        <v/>
      </c>
      <c r="R378" s="65" t="str">
        <f t="shared" ca="1" si="39"/>
        <v/>
      </c>
      <c r="S378" s="65" t="str">
        <f t="shared" ca="1" si="40"/>
        <v/>
      </c>
      <c r="T378" s="64"/>
      <c r="U378" s="64"/>
      <c r="W378" s="2"/>
      <c r="Z378" s="1"/>
    </row>
    <row r="379" spans="1:26" x14ac:dyDescent="0.25">
      <c r="A379" s="84" t="str">
        <f t="shared" si="41"/>
        <v/>
      </c>
      <c r="B379" s="2"/>
      <c r="D379" s="46"/>
      <c r="E379" s="1"/>
      <c r="M379" s="30"/>
      <c r="N379" s="30"/>
      <c r="O379" s="30"/>
      <c r="P379" s="64"/>
      <c r="Q379" s="65" t="str">
        <f t="shared" ca="1" si="38"/>
        <v/>
      </c>
      <c r="R379" s="65" t="str">
        <f t="shared" ca="1" si="39"/>
        <v/>
      </c>
      <c r="S379" s="65" t="str">
        <f t="shared" ca="1" si="40"/>
        <v/>
      </c>
      <c r="T379" s="64"/>
      <c r="U379" s="64"/>
      <c r="W379" s="2"/>
      <c r="Z379" s="1"/>
    </row>
    <row r="380" spans="1:26" x14ac:dyDescent="0.25">
      <c r="A380" s="84" t="str">
        <f t="shared" si="41"/>
        <v/>
      </c>
      <c r="B380" s="2"/>
      <c r="D380" s="46"/>
      <c r="E380" s="1"/>
      <c r="M380" s="30"/>
      <c r="N380" s="30"/>
      <c r="O380" s="30"/>
      <c r="P380" s="64"/>
      <c r="Q380" s="65" t="str">
        <f t="shared" ca="1" si="38"/>
        <v/>
      </c>
      <c r="R380" s="65" t="str">
        <f t="shared" ca="1" si="39"/>
        <v/>
      </c>
      <c r="S380" s="65" t="str">
        <f t="shared" ca="1" si="40"/>
        <v/>
      </c>
      <c r="T380" s="64"/>
      <c r="U380" s="64"/>
      <c r="W380" s="2"/>
      <c r="Z380" s="1"/>
    </row>
    <row r="381" spans="1:26" x14ac:dyDescent="0.25">
      <c r="A381" s="84" t="str">
        <f t="shared" si="41"/>
        <v/>
      </c>
      <c r="B381" s="2"/>
      <c r="D381" s="46"/>
      <c r="E381" s="1"/>
      <c r="M381" s="30"/>
      <c r="N381" s="30"/>
      <c r="O381" s="30"/>
      <c r="P381" s="64"/>
      <c r="Q381" s="65" t="str">
        <f t="shared" ca="1" si="38"/>
        <v/>
      </c>
      <c r="R381" s="65" t="str">
        <f t="shared" ca="1" si="39"/>
        <v/>
      </c>
      <c r="S381" s="65" t="str">
        <f t="shared" ca="1" si="40"/>
        <v/>
      </c>
      <c r="T381" s="64"/>
      <c r="U381" s="64"/>
      <c r="W381" s="2"/>
      <c r="Z381" s="1"/>
    </row>
    <row r="382" spans="1:26" x14ac:dyDescent="0.25">
      <c r="A382" s="84" t="str">
        <f t="shared" si="41"/>
        <v/>
      </c>
      <c r="B382" s="2"/>
      <c r="D382" s="46"/>
      <c r="E382" s="1"/>
      <c r="M382" s="30"/>
      <c r="N382" s="30"/>
      <c r="O382" s="30"/>
      <c r="P382" s="64"/>
      <c r="Q382" s="65" t="str">
        <f t="shared" ca="1" si="38"/>
        <v/>
      </c>
      <c r="R382" s="65" t="str">
        <f t="shared" ca="1" si="39"/>
        <v/>
      </c>
      <c r="S382" s="65" t="str">
        <f t="shared" ca="1" si="40"/>
        <v/>
      </c>
      <c r="T382" s="64"/>
      <c r="U382" s="64"/>
      <c r="W382" s="2"/>
      <c r="Z382" s="1"/>
    </row>
    <row r="383" spans="1:26" x14ac:dyDescent="0.25">
      <c r="A383" s="84" t="str">
        <f t="shared" si="41"/>
        <v/>
      </c>
      <c r="B383" s="2"/>
      <c r="D383" s="46"/>
      <c r="E383" s="1"/>
      <c r="M383" s="30"/>
      <c r="N383" s="30"/>
      <c r="O383" s="30"/>
      <c r="P383" s="64"/>
      <c r="Q383" s="65" t="str">
        <f t="shared" ca="1" si="38"/>
        <v/>
      </c>
      <c r="R383" s="65" t="str">
        <f t="shared" ca="1" si="39"/>
        <v/>
      </c>
      <c r="S383" s="65" t="str">
        <f t="shared" ca="1" si="40"/>
        <v/>
      </c>
      <c r="T383" s="64"/>
      <c r="U383" s="64"/>
      <c r="W383" s="2"/>
      <c r="Z383" s="1"/>
    </row>
    <row r="384" spans="1:26" x14ac:dyDescent="0.25">
      <c r="A384" s="84" t="str">
        <f t="shared" si="41"/>
        <v/>
      </c>
      <c r="B384" s="2"/>
      <c r="D384" s="46"/>
      <c r="E384" s="1"/>
      <c r="M384" s="30"/>
      <c r="N384" s="30"/>
      <c r="O384" s="30"/>
      <c r="P384" s="64"/>
      <c r="Q384" s="65" t="str">
        <f t="shared" ca="1" si="38"/>
        <v/>
      </c>
      <c r="R384" s="65" t="str">
        <f t="shared" ca="1" si="39"/>
        <v/>
      </c>
      <c r="S384" s="65" t="str">
        <f t="shared" ca="1" si="40"/>
        <v/>
      </c>
      <c r="T384" s="64"/>
      <c r="U384" s="64"/>
      <c r="W384" s="2"/>
      <c r="Z384" s="1"/>
    </row>
    <row r="385" spans="1:26" x14ac:dyDescent="0.25">
      <c r="A385" s="84" t="str">
        <f t="shared" si="41"/>
        <v/>
      </c>
      <c r="B385" s="2"/>
      <c r="D385" s="46"/>
      <c r="E385" s="1"/>
      <c r="M385" s="30"/>
      <c r="N385" s="30"/>
      <c r="O385" s="30"/>
      <c r="P385" s="64"/>
      <c r="Q385" s="65" t="str">
        <f t="shared" ca="1" si="38"/>
        <v/>
      </c>
      <c r="R385" s="65" t="str">
        <f t="shared" ca="1" si="39"/>
        <v/>
      </c>
      <c r="S385" s="65" t="str">
        <f t="shared" ca="1" si="40"/>
        <v/>
      </c>
      <c r="T385" s="64"/>
      <c r="U385" s="64"/>
      <c r="W385" s="2"/>
      <c r="Z385" s="1"/>
    </row>
    <row r="386" spans="1:26" x14ac:dyDescent="0.25">
      <c r="A386" s="84" t="str">
        <f t="shared" si="41"/>
        <v/>
      </c>
      <c r="B386" s="2"/>
      <c r="D386" s="46"/>
      <c r="E386" s="1"/>
      <c r="M386" s="30"/>
      <c r="N386" s="30"/>
      <c r="O386" s="30"/>
      <c r="P386" s="64"/>
      <c r="Q386" s="65" t="str">
        <f t="shared" ca="1" si="38"/>
        <v/>
      </c>
      <c r="R386" s="65" t="str">
        <f t="shared" ca="1" si="39"/>
        <v/>
      </c>
      <c r="S386" s="65" t="str">
        <f t="shared" ca="1" si="40"/>
        <v/>
      </c>
      <c r="T386" s="64"/>
      <c r="U386" s="64"/>
      <c r="W386" s="2"/>
      <c r="Z386" s="1"/>
    </row>
    <row r="387" spans="1:26" x14ac:dyDescent="0.25">
      <c r="A387" s="84" t="str">
        <f t="shared" si="41"/>
        <v/>
      </c>
      <c r="B387" s="2"/>
      <c r="D387" s="46"/>
      <c r="E387" s="1"/>
      <c r="M387" s="30"/>
      <c r="N387" s="30"/>
      <c r="O387" s="30"/>
      <c r="P387" s="64"/>
      <c r="Q387" s="65" t="str">
        <f t="shared" ca="1" si="38"/>
        <v/>
      </c>
      <c r="R387" s="65" t="str">
        <f t="shared" ca="1" si="39"/>
        <v/>
      </c>
      <c r="S387" s="65" t="str">
        <f t="shared" ca="1" si="40"/>
        <v/>
      </c>
      <c r="T387" s="64"/>
      <c r="U387" s="64"/>
      <c r="W387" s="2"/>
      <c r="Z387" s="1"/>
    </row>
    <row r="388" spans="1:26" x14ac:dyDescent="0.25">
      <c r="A388" s="84" t="str">
        <f t="shared" si="41"/>
        <v/>
      </c>
      <c r="B388" s="2"/>
      <c r="D388" s="46"/>
      <c r="E388" s="1"/>
      <c r="M388" s="30"/>
      <c r="N388" s="30"/>
      <c r="O388" s="30"/>
      <c r="P388" s="64"/>
      <c r="Q388" s="65" t="str">
        <f t="shared" ca="1" si="38"/>
        <v/>
      </c>
      <c r="R388" s="65" t="str">
        <f t="shared" ca="1" si="39"/>
        <v/>
      </c>
      <c r="S388" s="65" t="str">
        <f t="shared" ca="1" si="40"/>
        <v/>
      </c>
      <c r="T388" s="64"/>
      <c r="U388" s="64"/>
      <c r="W388" s="2"/>
      <c r="Z388" s="1"/>
    </row>
    <row r="389" spans="1:26" x14ac:dyDescent="0.25">
      <c r="A389" s="84" t="str">
        <f t="shared" si="41"/>
        <v/>
      </c>
      <c r="B389" s="2"/>
      <c r="D389" s="46"/>
      <c r="E389" s="1"/>
      <c r="M389" s="30"/>
      <c r="N389" s="30"/>
      <c r="O389" s="30"/>
      <c r="P389" s="64"/>
      <c r="Q389" s="65" t="str">
        <f t="shared" ca="1" si="38"/>
        <v/>
      </c>
      <c r="R389" s="65" t="str">
        <f t="shared" ca="1" si="39"/>
        <v/>
      </c>
      <c r="S389" s="65" t="str">
        <f t="shared" ca="1" si="40"/>
        <v/>
      </c>
      <c r="T389" s="64"/>
      <c r="U389" s="64"/>
      <c r="W389" s="2"/>
      <c r="Z389" s="1"/>
    </row>
    <row r="390" spans="1:26" x14ac:dyDescent="0.25">
      <c r="A390" s="84" t="str">
        <f t="shared" si="41"/>
        <v/>
      </c>
      <c r="B390" s="2"/>
      <c r="D390" s="46"/>
      <c r="E390" s="1"/>
      <c r="M390" s="30"/>
      <c r="N390" s="30"/>
      <c r="O390" s="30"/>
      <c r="P390" s="64"/>
      <c r="Q390" s="65" t="str">
        <f t="shared" ca="1" si="38"/>
        <v/>
      </c>
      <c r="R390" s="65" t="str">
        <f t="shared" ca="1" si="39"/>
        <v/>
      </c>
      <c r="S390" s="65" t="str">
        <f t="shared" ca="1" si="40"/>
        <v/>
      </c>
      <c r="T390" s="64"/>
      <c r="U390" s="64"/>
      <c r="W390" s="2"/>
      <c r="Z390" s="1"/>
    </row>
    <row r="391" spans="1:26" x14ac:dyDescent="0.25">
      <c r="A391" s="84" t="str">
        <f t="shared" si="41"/>
        <v/>
      </c>
      <c r="B391" s="2"/>
      <c r="D391" s="46"/>
      <c r="E391" s="1"/>
      <c r="M391" s="30"/>
      <c r="N391" s="30"/>
      <c r="O391" s="30"/>
      <c r="P391" s="64"/>
      <c r="Q391" s="65" t="str">
        <f t="shared" ca="1" si="38"/>
        <v/>
      </c>
      <c r="R391" s="65" t="str">
        <f t="shared" ca="1" si="39"/>
        <v/>
      </c>
      <c r="S391" s="65" t="str">
        <f t="shared" ca="1" si="40"/>
        <v/>
      </c>
      <c r="T391" s="64"/>
      <c r="U391" s="64"/>
      <c r="W391" s="2"/>
      <c r="Z391" s="1"/>
    </row>
    <row r="392" spans="1:26" x14ac:dyDescent="0.25">
      <c r="A392" s="84" t="str">
        <f t="shared" si="41"/>
        <v/>
      </c>
      <c r="B392" s="2"/>
      <c r="D392" s="46"/>
      <c r="E392" s="1"/>
      <c r="M392" s="30"/>
      <c r="N392" s="30"/>
      <c r="O392" s="30"/>
      <c r="P392" s="64"/>
      <c r="Q392" s="65" t="str">
        <f t="shared" ca="1" si="38"/>
        <v/>
      </c>
      <c r="R392" s="65" t="str">
        <f t="shared" ca="1" si="39"/>
        <v/>
      </c>
      <c r="S392" s="65" t="str">
        <f t="shared" ca="1" si="40"/>
        <v/>
      </c>
      <c r="T392" s="64"/>
      <c r="U392" s="64"/>
      <c r="W392" s="2"/>
      <c r="Z392" s="1"/>
    </row>
    <row r="393" spans="1:26" x14ac:dyDescent="0.25">
      <c r="A393" s="84" t="str">
        <f t="shared" si="41"/>
        <v/>
      </c>
      <c r="B393" s="2"/>
      <c r="D393" s="46"/>
      <c r="E393" s="1"/>
      <c r="M393" s="30"/>
      <c r="N393" s="30"/>
      <c r="O393" s="30"/>
      <c r="P393" s="64"/>
      <c r="Q393" s="65" t="str">
        <f t="shared" ca="1" si="38"/>
        <v/>
      </c>
      <c r="R393" s="65" t="str">
        <f t="shared" ca="1" si="39"/>
        <v/>
      </c>
      <c r="S393" s="65" t="str">
        <f t="shared" ca="1" si="40"/>
        <v/>
      </c>
      <c r="T393" s="64"/>
      <c r="U393" s="64"/>
      <c r="W393" s="2"/>
      <c r="Z393" s="1"/>
    </row>
    <row r="394" spans="1:26" x14ac:dyDescent="0.25">
      <c r="A394" s="84" t="str">
        <f t="shared" si="41"/>
        <v/>
      </c>
      <c r="B394" s="2"/>
      <c r="D394" s="46"/>
      <c r="E394" s="1"/>
      <c r="M394" s="30"/>
      <c r="N394" s="30"/>
      <c r="O394" s="30"/>
      <c r="P394" s="64"/>
      <c r="Q394" s="65" t="str">
        <f t="shared" ca="1" si="38"/>
        <v/>
      </c>
      <c r="R394" s="65" t="str">
        <f t="shared" ca="1" si="39"/>
        <v/>
      </c>
      <c r="S394" s="65" t="str">
        <f t="shared" ca="1" si="40"/>
        <v/>
      </c>
      <c r="T394" s="64"/>
      <c r="U394" s="64"/>
      <c r="W394" s="2"/>
      <c r="Z394" s="1"/>
    </row>
    <row r="395" spans="1:26" x14ac:dyDescent="0.25">
      <c r="A395" s="84" t="str">
        <f t="shared" si="41"/>
        <v/>
      </c>
      <c r="B395" s="2"/>
      <c r="D395" s="46"/>
      <c r="E395" s="1"/>
      <c r="M395" s="30"/>
      <c r="N395" s="30"/>
      <c r="O395" s="30"/>
      <c r="P395" s="64"/>
      <c r="Q395" s="65" t="str">
        <f t="shared" ca="1" si="38"/>
        <v/>
      </c>
      <c r="R395" s="65" t="str">
        <f t="shared" ca="1" si="39"/>
        <v/>
      </c>
      <c r="S395" s="65" t="str">
        <f t="shared" ca="1" si="40"/>
        <v/>
      </c>
      <c r="T395" s="64"/>
      <c r="U395" s="64"/>
      <c r="W395" s="2"/>
      <c r="Z395" s="1"/>
    </row>
    <row r="396" spans="1:26" x14ac:dyDescent="0.25">
      <c r="A396" s="84" t="str">
        <f t="shared" si="41"/>
        <v/>
      </c>
      <c r="B396" s="2"/>
      <c r="D396" s="46"/>
      <c r="E396" s="1"/>
      <c r="M396" s="30"/>
      <c r="N396" s="30"/>
      <c r="O396" s="30"/>
      <c r="P396" s="64"/>
      <c r="Q396" s="65" t="str">
        <f t="shared" ca="1" si="38"/>
        <v/>
      </c>
      <c r="R396" s="65" t="str">
        <f t="shared" ca="1" si="39"/>
        <v/>
      </c>
      <c r="S396" s="65" t="str">
        <f t="shared" ca="1" si="40"/>
        <v/>
      </c>
      <c r="T396" s="64"/>
      <c r="U396" s="64"/>
      <c r="W396" s="2"/>
      <c r="Z396" s="1"/>
    </row>
    <row r="397" spans="1:26" x14ac:dyDescent="0.25">
      <c r="A397" s="84" t="str">
        <f t="shared" si="41"/>
        <v/>
      </c>
      <c r="B397" s="2"/>
      <c r="D397" s="46"/>
      <c r="E397" s="1"/>
      <c r="M397" s="30"/>
      <c r="N397" s="30"/>
      <c r="O397" s="30"/>
      <c r="P397" s="64"/>
      <c r="Q397" s="65" t="str">
        <f t="shared" ca="1" si="38"/>
        <v/>
      </c>
      <c r="R397" s="65" t="str">
        <f t="shared" ca="1" si="39"/>
        <v/>
      </c>
      <c r="S397" s="65" t="str">
        <f t="shared" ca="1" si="40"/>
        <v/>
      </c>
      <c r="T397" s="64"/>
      <c r="U397" s="64"/>
      <c r="W397" s="2"/>
      <c r="Z397" s="1"/>
    </row>
    <row r="398" spans="1:26" x14ac:dyDescent="0.25">
      <c r="A398" s="84" t="str">
        <f t="shared" si="41"/>
        <v/>
      </c>
      <c r="B398" s="2"/>
      <c r="D398" s="46"/>
      <c r="E398" s="1"/>
      <c r="M398" s="30"/>
      <c r="N398" s="30"/>
      <c r="O398" s="30"/>
      <c r="P398" s="64"/>
      <c r="Q398" s="65" t="str">
        <f t="shared" ca="1" si="38"/>
        <v/>
      </c>
      <c r="R398" s="65" t="str">
        <f t="shared" ca="1" si="39"/>
        <v/>
      </c>
      <c r="S398" s="65" t="str">
        <f t="shared" ca="1" si="40"/>
        <v/>
      </c>
      <c r="T398" s="64"/>
      <c r="U398" s="64"/>
      <c r="W398" s="2"/>
      <c r="Z398" s="1"/>
    </row>
    <row r="399" spans="1:26" x14ac:dyDescent="0.25">
      <c r="A399" s="84" t="str">
        <f t="shared" si="41"/>
        <v/>
      </c>
      <c r="B399" s="2"/>
      <c r="D399" s="46"/>
      <c r="E399" s="1"/>
      <c r="M399" s="30"/>
      <c r="N399" s="30"/>
      <c r="O399" s="30"/>
      <c r="P399" s="64"/>
      <c r="Q399" s="65" t="str">
        <f t="shared" ca="1" si="38"/>
        <v/>
      </c>
      <c r="R399" s="65" t="str">
        <f t="shared" ca="1" si="39"/>
        <v/>
      </c>
      <c r="S399" s="65" t="str">
        <f t="shared" ca="1" si="40"/>
        <v/>
      </c>
      <c r="T399" s="64"/>
      <c r="U399" s="64"/>
      <c r="W399" s="2"/>
      <c r="Z399" s="1"/>
    </row>
    <row r="400" spans="1:26" x14ac:dyDescent="0.25">
      <c r="A400" s="84" t="str">
        <f t="shared" si="41"/>
        <v/>
      </c>
      <c r="B400" s="2"/>
      <c r="D400" s="46"/>
      <c r="E400" s="1"/>
      <c r="M400" s="30"/>
      <c r="N400" s="30"/>
      <c r="O400" s="30"/>
      <c r="P400" s="64"/>
      <c r="Q400" s="65" t="str">
        <f t="shared" ca="1" si="38"/>
        <v/>
      </c>
      <c r="R400" s="65" t="str">
        <f t="shared" ca="1" si="39"/>
        <v/>
      </c>
      <c r="S400" s="65" t="str">
        <f t="shared" ca="1" si="40"/>
        <v/>
      </c>
      <c r="T400" s="64"/>
      <c r="U400" s="64"/>
      <c r="W400" s="2"/>
      <c r="Z400" s="1"/>
    </row>
    <row r="401" spans="1:26" x14ac:dyDescent="0.25">
      <c r="A401" s="84" t="str">
        <f t="shared" si="41"/>
        <v/>
      </c>
      <c r="B401" s="2"/>
      <c r="D401" s="46"/>
      <c r="E401" s="1"/>
      <c r="M401" s="30"/>
      <c r="N401" s="30"/>
      <c r="O401" s="30"/>
      <c r="P401" s="64"/>
      <c r="Q401" s="65" t="str">
        <f t="shared" ca="1" si="38"/>
        <v/>
      </c>
      <c r="R401" s="65" t="str">
        <f t="shared" ca="1" si="39"/>
        <v/>
      </c>
      <c r="S401" s="65" t="str">
        <f t="shared" ca="1" si="40"/>
        <v/>
      </c>
      <c r="T401" s="64"/>
      <c r="U401" s="64"/>
      <c r="W401" s="2"/>
      <c r="Z401" s="1"/>
    </row>
    <row r="402" spans="1:26" x14ac:dyDescent="0.25">
      <c r="A402" s="84" t="str">
        <f t="shared" si="41"/>
        <v/>
      </c>
      <c r="B402" s="2"/>
      <c r="D402" s="46"/>
      <c r="E402" s="1"/>
      <c r="M402" s="30"/>
      <c r="N402" s="30"/>
      <c r="O402" s="30"/>
      <c r="P402" s="64"/>
      <c r="Q402" s="65" t="str">
        <f t="shared" ca="1" si="38"/>
        <v/>
      </c>
      <c r="R402" s="65" t="str">
        <f t="shared" ca="1" si="39"/>
        <v/>
      </c>
      <c r="S402" s="65" t="str">
        <f t="shared" ca="1" si="40"/>
        <v/>
      </c>
      <c r="T402" s="64"/>
      <c r="U402" s="64"/>
      <c r="W402" s="2"/>
      <c r="Z402" s="1"/>
    </row>
    <row r="403" spans="1:26" x14ac:dyDescent="0.25">
      <c r="A403" s="84" t="str">
        <f t="shared" si="41"/>
        <v/>
      </c>
      <c r="B403" s="2"/>
      <c r="D403" s="46"/>
      <c r="E403" s="1"/>
      <c r="M403" s="30"/>
      <c r="N403" s="30"/>
      <c r="O403" s="30"/>
      <c r="P403" s="64"/>
      <c r="Q403" s="65" t="str">
        <f t="shared" ca="1" si="38"/>
        <v/>
      </c>
      <c r="R403" s="65" t="str">
        <f t="shared" ca="1" si="39"/>
        <v/>
      </c>
      <c r="S403" s="65" t="str">
        <f t="shared" ca="1" si="40"/>
        <v/>
      </c>
      <c r="T403" s="64"/>
      <c r="U403" s="64"/>
      <c r="W403" s="2"/>
      <c r="Z403" s="1"/>
    </row>
    <row r="404" spans="1:26" x14ac:dyDescent="0.25">
      <c r="A404" s="84" t="str">
        <f t="shared" si="41"/>
        <v/>
      </c>
      <c r="B404" s="2"/>
      <c r="D404" s="46"/>
      <c r="E404" s="1"/>
      <c r="M404" s="30"/>
      <c r="N404" s="30"/>
      <c r="O404" s="30"/>
      <c r="P404" s="64"/>
      <c r="Q404" s="65" t="str">
        <f t="shared" ca="1" si="38"/>
        <v/>
      </c>
      <c r="R404" s="65" t="str">
        <f t="shared" ca="1" si="39"/>
        <v/>
      </c>
      <c r="S404" s="65" t="str">
        <f t="shared" ca="1" si="40"/>
        <v/>
      </c>
      <c r="T404" s="64"/>
      <c r="U404" s="64"/>
      <c r="W404" s="2"/>
      <c r="Z404" s="1"/>
    </row>
    <row r="405" spans="1:26" x14ac:dyDescent="0.25">
      <c r="A405" s="84" t="str">
        <f t="shared" si="41"/>
        <v/>
      </c>
      <c r="B405" s="2"/>
      <c r="D405" s="46"/>
      <c r="E405" s="1"/>
      <c r="M405" s="30"/>
      <c r="N405" s="30"/>
      <c r="O405" s="30"/>
      <c r="P405" s="64"/>
      <c r="Q405" s="65" t="str">
        <f t="shared" ca="1" si="38"/>
        <v/>
      </c>
      <c r="R405" s="65" t="str">
        <f t="shared" ca="1" si="39"/>
        <v/>
      </c>
      <c r="S405" s="65" t="str">
        <f t="shared" ca="1" si="40"/>
        <v/>
      </c>
      <c r="T405" s="64"/>
      <c r="U405" s="64"/>
      <c r="W405" s="2"/>
      <c r="Z405" s="1"/>
    </row>
    <row r="406" spans="1:26" x14ac:dyDescent="0.25">
      <c r="A406" s="84" t="str">
        <f t="shared" si="41"/>
        <v/>
      </c>
      <c r="B406" s="2"/>
      <c r="D406" s="46"/>
      <c r="E406" s="1"/>
      <c r="M406" s="30"/>
      <c r="N406" s="30"/>
      <c r="O406" s="30"/>
      <c r="P406" s="64"/>
      <c r="Q406" s="65" t="str">
        <f t="shared" ref="Q406:Q469" ca="1" si="42">IF(ISBLANK(B406),"",IF(AND(OR(E406="+",E406="Homo",E406="homo"),B406&lt;TODAY()-$Q$24,ISBLANK(I406)),1,0))</f>
        <v/>
      </c>
      <c r="R406" s="65" t="str">
        <f t="shared" ref="R406:R469" ca="1" si="43">IF(ISBLANK(B406),"",IF(AND(OR(E406="-",E406="WT",E406="wt",E406="Wt"),B406&lt;TODAY()-$Q$24,ISBLANK(I406)),1,0))</f>
        <v/>
      </c>
      <c r="S406" s="65" t="str">
        <f t="shared" ref="S406:S469" ca="1" si="44">IF(ISBLANK(B406),"",IF(AND(NOT(OR(E406="-",E406="WT",E406="wt",E406="Wt",E406="+",E406="Homo",E406="homo")),B406&lt;TODAY()-$Q$24,ISBLANK(I406)),1,0))</f>
        <v/>
      </c>
      <c r="T406" s="64"/>
      <c r="U406" s="64"/>
      <c r="W406" s="2"/>
      <c r="Z406" s="1"/>
    </row>
    <row r="407" spans="1:26" x14ac:dyDescent="0.25">
      <c r="A407" s="84" t="str">
        <f t="shared" si="41"/>
        <v/>
      </c>
      <c r="B407" s="2"/>
      <c r="D407" s="46"/>
      <c r="E407" s="1"/>
      <c r="M407" s="30"/>
      <c r="N407" s="30"/>
      <c r="O407" s="30"/>
      <c r="P407" s="64"/>
      <c r="Q407" s="65" t="str">
        <f t="shared" ca="1" si="42"/>
        <v/>
      </c>
      <c r="R407" s="65" t="str">
        <f t="shared" ca="1" si="43"/>
        <v/>
      </c>
      <c r="S407" s="65" t="str">
        <f t="shared" ca="1" si="44"/>
        <v/>
      </c>
      <c r="T407" s="64"/>
      <c r="U407" s="64"/>
      <c r="W407" s="2"/>
      <c r="Z407" s="1"/>
    </row>
    <row r="408" spans="1:26" x14ac:dyDescent="0.25">
      <c r="A408" s="84" t="str">
        <f t="shared" si="41"/>
        <v/>
      </c>
      <c r="B408" s="2"/>
      <c r="D408" s="46"/>
      <c r="E408" s="1"/>
      <c r="M408" s="30"/>
      <c r="N408" s="30"/>
      <c r="O408" s="30"/>
      <c r="P408" s="64"/>
      <c r="Q408" s="65" t="str">
        <f t="shared" ca="1" si="42"/>
        <v/>
      </c>
      <c r="R408" s="65" t="str">
        <f t="shared" ca="1" si="43"/>
        <v/>
      </c>
      <c r="S408" s="65" t="str">
        <f t="shared" ca="1" si="44"/>
        <v/>
      </c>
      <c r="T408" s="64"/>
      <c r="U408" s="64"/>
      <c r="W408" s="2"/>
      <c r="Z408" s="1"/>
    </row>
    <row r="409" spans="1:26" x14ac:dyDescent="0.25">
      <c r="A409" s="84" t="str">
        <f t="shared" ref="A409:A472" si="45">IF(AND(ISBLANK(I409), NOT((ISBLANK(B409)))),B409+60,"")</f>
        <v/>
      </c>
      <c r="B409" s="2"/>
      <c r="D409" s="46"/>
      <c r="E409" s="1"/>
      <c r="M409" s="30"/>
      <c r="N409" s="30"/>
      <c r="O409" s="30"/>
      <c r="P409" s="64"/>
      <c r="Q409" s="65" t="str">
        <f t="shared" ca="1" si="42"/>
        <v/>
      </c>
      <c r="R409" s="65" t="str">
        <f t="shared" ca="1" si="43"/>
        <v/>
      </c>
      <c r="S409" s="65" t="str">
        <f t="shared" ca="1" si="44"/>
        <v/>
      </c>
      <c r="T409" s="64"/>
      <c r="U409" s="64"/>
      <c r="W409" s="2"/>
      <c r="Z409" s="1"/>
    </row>
    <row r="410" spans="1:26" x14ac:dyDescent="0.25">
      <c r="A410" s="84" t="str">
        <f t="shared" si="45"/>
        <v/>
      </c>
      <c r="B410" s="2"/>
      <c r="D410" s="46"/>
      <c r="E410" s="1"/>
      <c r="M410" s="30"/>
      <c r="N410" s="30"/>
      <c r="O410" s="30"/>
      <c r="P410" s="64"/>
      <c r="Q410" s="65" t="str">
        <f t="shared" ca="1" si="42"/>
        <v/>
      </c>
      <c r="R410" s="65" t="str">
        <f t="shared" ca="1" si="43"/>
        <v/>
      </c>
      <c r="S410" s="65" t="str">
        <f t="shared" ca="1" si="44"/>
        <v/>
      </c>
      <c r="T410" s="64"/>
      <c r="U410" s="64"/>
      <c r="W410" s="2"/>
      <c r="Z410" s="1"/>
    </row>
    <row r="411" spans="1:26" x14ac:dyDescent="0.25">
      <c r="A411" s="84" t="str">
        <f t="shared" si="45"/>
        <v/>
      </c>
      <c r="B411" s="2"/>
      <c r="D411" s="46"/>
      <c r="E411" s="1"/>
      <c r="M411" s="30"/>
      <c r="N411" s="30"/>
      <c r="O411" s="30"/>
      <c r="P411" s="64"/>
      <c r="Q411" s="65" t="str">
        <f t="shared" ca="1" si="42"/>
        <v/>
      </c>
      <c r="R411" s="65" t="str">
        <f t="shared" ca="1" si="43"/>
        <v/>
      </c>
      <c r="S411" s="65" t="str">
        <f t="shared" ca="1" si="44"/>
        <v/>
      </c>
      <c r="T411" s="64"/>
      <c r="U411" s="64"/>
      <c r="W411" s="2"/>
      <c r="Z411" s="1"/>
    </row>
    <row r="412" spans="1:26" x14ac:dyDescent="0.25">
      <c r="A412" s="84" t="str">
        <f t="shared" si="45"/>
        <v/>
      </c>
      <c r="B412" s="2"/>
      <c r="D412" s="46"/>
      <c r="E412" s="1"/>
      <c r="M412" s="30"/>
      <c r="N412" s="30"/>
      <c r="O412" s="30"/>
      <c r="P412" s="64"/>
      <c r="Q412" s="65" t="str">
        <f t="shared" ca="1" si="42"/>
        <v/>
      </c>
      <c r="R412" s="65" t="str">
        <f t="shared" ca="1" si="43"/>
        <v/>
      </c>
      <c r="S412" s="65" t="str">
        <f t="shared" ca="1" si="44"/>
        <v/>
      </c>
      <c r="T412" s="64"/>
      <c r="U412" s="64"/>
      <c r="W412" s="2"/>
      <c r="Z412" s="1"/>
    </row>
    <row r="413" spans="1:26" x14ac:dyDescent="0.25">
      <c r="A413" s="84" t="str">
        <f t="shared" si="45"/>
        <v/>
      </c>
      <c r="B413" s="2"/>
      <c r="D413" s="46"/>
      <c r="E413" s="1"/>
      <c r="M413" s="30"/>
      <c r="N413" s="30"/>
      <c r="O413" s="30"/>
      <c r="P413" s="64"/>
      <c r="Q413" s="65" t="str">
        <f t="shared" ca="1" si="42"/>
        <v/>
      </c>
      <c r="R413" s="65" t="str">
        <f t="shared" ca="1" si="43"/>
        <v/>
      </c>
      <c r="S413" s="65" t="str">
        <f t="shared" ca="1" si="44"/>
        <v/>
      </c>
      <c r="T413" s="64"/>
      <c r="U413" s="64"/>
      <c r="W413" s="2"/>
      <c r="Z413" s="1"/>
    </row>
    <row r="414" spans="1:26" x14ac:dyDescent="0.25">
      <c r="A414" s="84" t="str">
        <f t="shared" si="45"/>
        <v/>
      </c>
      <c r="B414" s="2"/>
      <c r="D414" s="46"/>
      <c r="E414" s="1"/>
      <c r="M414" s="30"/>
      <c r="N414" s="30"/>
      <c r="O414" s="30"/>
      <c r="P414" s="64"/>
      <c r="Q414" s="65" t="str">
        <f t="shared" ca="1" si="42"/>
        <v/>
      </c>
      <c r="R414" s="65" t="str">
        <f t="shared" ca="1" si="43"/>
        <v/>
      </c>
      <c r="S414" s="65" t="str">
        <f t="shared" ca="1" si="44"/>
        <v/>
      </c>
      <c r="T414" s="64"/>
      <c r="U414" s="64"/>
      <c r="W414" s="2"/>
      <c r="Z414" s="1"/>
    </row>
    <row r="415" spans="1:26" x14ac:dyDescent="0.25">
      <c r="A415" s="84" t="str">
        <f t="shared" si="45"/>
        <v/>
      </c>
      <c r="B415" s="2"/>
      <c r="D415" s="46"/>
      <c r="E415" s="1"/>
      <c r="M415" s="30"/>
      <c r="N415" s="30"/>
      <c r="O415" s="30"/>
      <c r="P415" s="64"/>
      <c r="Q415" s="65" t="str">
        <f t="shared" ca="1" si="42"/>
        <v/>
      </c>
      <c r="R415" s="65" t="str">
        <f t="shared" ca="1" si="43"/>
        <v/>
      </c>
      <c r="S415" s="65" t="str">
        <f t="shared" ca="1" si="44"/>
        <v/>
      </c>
      <c r="T415" s="64"/>
      <c r="U415" s="64"/>
      <c r="W415" s="2"/>
      <c r="Z415" s="1"/>
    </row>
    <row r="416" spans="1:26" x14ac:dyDescent="0.25">
      <c r="A416" s="84" t="str">
        <f t="shared" si="45"/>
        <v/>
      </c>
      <c r="B416" s="2"/>
      <c r="D416" s="46"/>
      <c r="E416" s="1"/>
      <c r="M416" s="30"/>
      <c r="N416" s="30"/>
      <c r="O416" s="30"/>
      <c r="P416" s="64"/>
      <c r="Q416" s="65" t="str">
        <f t="shared" ca="1" si="42"/>
        <v/>
      </c>
      <c r="R416" s="65" t="str">
        <f t="shared" ca="1" si="43"/>
        <v/>
      </c>
      <c r="S416" s="65" t="str">
        <f t="shared" ca="1" si="44"/>
        <v/>
      </c>
      <c r="T416" s="64"/>
      <c r="U416" s="64"/>
      <c r="W416" s="2"/>
      <c r="Z416" s="1"/>
    </row>
    <row r="417" spans="1:26" x14ac:dyDescent="0.25">
      <c r="A417" s="84" t="str">
        <f t="shared" si="45"/>
        <v/>
      </c>
      <c r="B417" s="2"/>
      <c r="D417" s="46"/>
      <c r="E417" s="1"/>
      <c r="M417" s="30"/>
      <c r="N417" s="30"/>
      <c r="O417" s="30"/>
      <c r="P417" s="64"/>
      <c r="Q417" s="65" t="str">
        <f t="shared" ca="1" si="42"/>
        <v/>
      </c>
      <c r="R417" s="65" t="str">
        <f t="shared" ca="1" si="43"/>
        <v/>
      </c>
      <c r="S417" s="65" t="str">
        <f t="shared" ca="1" si="44"/>
        <v/>
      </c>
      <c r="T417" s="64"/>
      <c r="U417" s="64"/>
      <c r="W417" s="2"/>
      <c r="Z417" s="1"/>
    </row>
    <row r="418" spans="1:26" x14ac:dyDescent="0.25">
      <c r="A418" s="84" t="str">
        <f t="shared" si="45"/>
        <v/>
      </c>
      <c r="B418" s="2"/>
      <c r="D418" s="46"/>
      <c r="E418" s="1"/>
      <c r="M418" s="30"/>
      <c r="N418" s="30"/>
      <c r="O418" s="30"/>
      <c r="P418" s="64"/>
      <c r="Q418" s="65" t="str">
        <f t="shared" ca="1" si="42"/>
        <v/>
      </c>
      <c r="R418" s="65" t="str">
        <f t="shared" ca="1" si="43"/>
        <v/>
      </c>
      <c r="S418" s="65" t="str">
        <f t="shared" ca="1" si="44"/>
        <v/>
      </c>
      <c r="T418" s="64"/>
      <c r="U418" s="64"/>
      <c r="W418" s="2"/>
      <c r="Z418" s="1"/>
    </row>
    <row r="419" spans="1:26" x14ac:dyDescent="0.25">
      <c r="A419" s="84" t="str">
        <f t="shared" si="45"/>
        <v/>
      </c>
      <c r="B419" s="2"/>
      <c r="D419" s="46"/>
      <c r="E419" s="1"/>
      <c r="M419" s="30"/>
      <c r="N419" s="30"/>
      <c r="O419" s="30"/>
      <c r="P419" s="64"/>
      <c r="Q419" s="65" t="str">
        <f t="shared" ca="1" si="42"/>
        <v/>
      </c>
      <c r="R419" s="65" t="str">
        <f t="shared" ca="1" si="43"/>
        <v/>
      </c>
      <c r="S419" s="65" t="str">
        <f t="shared" ca="1" si="44"/>
        <v/>
      </c>
      <c r="T419" s="64"/>
      <c r="U419" s="64"/>
      <c r="W419" s="2"/>
      <c r="Z419" s="1"/>
    </row>
    <row r="420" spans="1:26" x14ac:dyDescent="0.25">
      <c r="A420" s="84" t="str">
        <f t="shared" si="45"/>
        <v/>
      </c>
      <c r="B420" s="2"/>
      <c r="D420" s="46"/>
      <c r="E420" s="1"/>
      <c r="M420" s="30"/>
      <c r="N420" s="30"/>
      <c r="O420" s="30"/>
      <c r="P420" s="64"/>
      <c r="Q420" s="65" t="str">
        <f t="shared" ca="1" si="42"/>
        <v/>
      </c>
      <c r="R420" s="65" t="str">
        <f t="shared" ca="1" si="43"/>
        <v/>
      </c>
      <c r="S420" s="65" t="str">
        <f t="shared" ca="1" si="44"/>
        <v/>
      </c>
      <c r="T420" s="64"/>
      <c r="U420" s="64"/>
      <c r="W420" s="2"/>
      <c r="Z420" s="1"/>
    </row>
    <row r="421" spans="1:26" x14ac:dyDescent="0.25">
      <c r="A421" s="84" t="str">
        <f t="shared" si="45"/>
        <v/>
      </c>
      <c r="B421" s="2"/>
      <c r="D421" s="46"/>
      <c r="E421" s="1"/>
      <c r="M421" s="30"/>
      <c r="N421" s="30"/>
      <c r="O421" s="30"/>
      <c r="P421" s="64"/>
      <c r="Q421" s="65" t="str">
        <f t="shared" ca="1" si="42"/>
        <v/>
      </c>
      <c r="R421" s="65" t="str">
        <f t="shared" ca="1" si="43"/>
        <v/>
      </c>
      <c r="S421" s="65" t="str">
        <f t="shared" ca="1" si="44"/>
        <v/>
      </c>
      <c r="T421" s="64"/>
      <c r="U421" s="64"/>
      <c r="W421" s="2"/>
      <c r="Z421" s="1"/>
    </row>
    <row r="422" spans="1:26" x14ac:dyDescent="0.25">
      <c r="A422" s="84" t="str">
        <f t="shared" si="45"/>
        <v/>
      </c>
      <c r="B422" s="2"/>
      <c r="D422" s="46"/>
      <c r="E422" s="1"/>
      <c r="M422" s="30"/>
      <c r="N422" s="30"/>
      <c r="O422" s="30"/>
      <c r="P422" s="64"/>
      <c r="Q422" s="65" t="str">
        <f t="shared" ca="1" si="42"/>
        <v/>
      </c>
      <c r="R422" s="65" t="str">
        <f t="shared" ca="1" si="43"/>
        <v/>
      </c>
      <c r="S422" s="65" t="str">
        <f t="shared" ca="1" si="44"/>
        <v/>
      </c>
      <c r="T422" s="64"/>
      <c r="U422" s="64"/>
      <c r="W422" s="2"/>
      <c r="Z422" s="1"/>
    </row>
    <row r="423" spans="1:26" x14ac:dyDescent="0.25">
      <c r="A423" s="84" t="str">
        <f t="shared" si="45"/>
        <v/>
      </c>
      <c r="B423" s="2"/>
      <c r="D423" s="46"/>
      <c r="E423" s="1"/>
      <c r="M423" s="30"/>
      <c r="N423" s="30"/>
      <c r="O423" s="30"/>
      <c r="P423" s="64"/>
      <c r="Q423" s="65" t="str">
        <f t="shared" ca="1" si="42"/>
        <v/>
      </c>
      <c r="R423" s="65" t="str">
        <f t="shared" ca="1" si="43"/>
        <v/>
      </c>
      <c r="S423" s="65" t="str">
        <f t="shared" ca="1" si="44"/>
        <v/>
      </c>
      <c r="T423" s="64"/>
      <c r="U423" s="64"/>
      <c r="W423" s="2"/>
      <c r="Z423" s="1"/>
    </row>
    <row r="424" spans="1:26" x14ac:dyDescent="0.25">
      <c r="A424" s="84" t="str">
        <f t="shared" si="45"/>
        <v/>
      </c>
      <c r="B424" s="2"/>
      <c r="D424" s="46"/>
      <c r="E424" s="1"/>
      <c r="M424" s="30"/>
      <c r="N424" s="30"/>
      <c r="O424" s="30"/>
      <c r="P424" s="64"/>
      <c r="Q424" s="65" t="str">
        <f t="shared" ca="1" si="42"/>
        <v/>
      </c>
      <c r="R424" s="65" t="str">
        <f t="shared" ca="1" si="43"/>
        <v/>
      </c>
      <c r="S424" s="65" t="str">
        <f t="shared" ca="1" si="44"/>
        <v/>
      </c>
      <c r="T424" s="64"/>
      <c r="U424" s="64"/>
      <c r="W424" s="2"/>
      <c r="Z424" s="1"/>
    </row>
    <row r="425" spans="1:26" x14ac:dyDescent="0.25">
      <c r="A425" s="84" t="str">
        <f t="shared" si="45"/>
        <v/>
      </c>
      <c r="B425" s="2"/>
      <c r="D425" s="46"/>
      <c r="E425" s="1"/>
      <c r="M425" s="30"/>
      <c r="N425" s="30"/>
      <c r="O425" s="30"/>
      <c r="P425" s="64"/>
      <c r="Q425" s="65" t="str">
        <f t="shared" ca="1" si="42"/>
        <v/>
      </c>
      <c r="R425" s="65" t="str">
        <f t="shared" ca="1" si="43"/>
        <v/>
      </c>
      <c r="S425" s="65" t="str">
        <f t="shared" ca="1" si="44"/>
        <v/>
      </c>
      <c r="T425" s="64"/>
      <c r="U425" s="64"/>
      <c r="W425" s="2"/>
      <c r="Z425" s="1"/>
    </row>
    <row r="426" spans="1:26" x14ac:dyDescent="0.25">
      <c r="A426" s="84" t="str">
        <f t="shared" si="45"/>
        <v/>
      </c>
      <c r="B426" s="2"/>
      <c r="D426" s="46"/>
      <c r="E426" s="1"/>
      <c r="M426" s="30"/>
      <c r="N426" s="30"/>
      <c r="O426" s="30"/>
      <c r="P426" s="64"/>
      <c r="Q426" s="65" t="str">
        <f t="shared" ca="1" si="42"/>
        <v/>
      </c>
      <c r="R426" s="65" t="str">
        <f t="shared" ca="1" si="43"/>
        <v/>
      </c>
      <c r="S426" s="65" t="str">
        <f t="shared" ca="1" si="44"/>
        <v/>
      </c>
      <c r="T426" s="64"/>
      <c r="U426" s="64"/>
      <c r="W426" s="2"/>
      <c r="Z426" s="1"/>
    </row>
    <row r="427" spans="1:26" x14ac:dyDescent="0.25">
      <c r="A427" s="84" t="str">
        <f t="shared" si="45"/>
        <v/>
      </c>
      <c r="B427" s="2"/>
      <c r="D427" s="46"/>
      <c r="E427" s="1"/>
      <c r="M427" s="30"/>
      <c r="N427" s="30"/>
      <c r="O427" s="30"/>
      <c r="P427" s="64"/>
      <c r="Q427" s="65" t="str">
        <f t="shared" ca="1" si="42"/>
        <v/>
      </c>
      <c r="R427" s="65" t="str">
        <f t="shared" ca="1" si="43"/>
        <v/>
      </c>
      <c r="S427" s="65" t="str">
        <f t="shared" ca="1" si="44"/>
        <v/>
      </c>
      <c r="T427" s="64"/>
      <c r="U427" s="64"/>
      <c r="W427" s="2"/>
      <c r="Z427" s="1"/>
    </row>
    <row r="428" spans="1:26" x14ac:dyDescent="0.25">
      <c r="A428" s="84" t="str">
        <f t="shared" si="45"/>
        <v/>
      </c>
      <c r="B428" s="2"/>
      <c r="D428" s="46"/>
      <c r="E428" s="1"/>
      <c r="M428" s="30"/>
      <c r="N428" s="30"/>
      <c r="O428" s="30"/>
      <c r="P428" s="64"/>
      <c r="Q428" s="65" t="str">
        <f t="shared" ca="1" si="42"/>
        <v/>
      </c>
      <c r="R428" s="65" t="str">
        <f t="shared" ca="1" si="43"/>
        <v/>
      </c>
      <c r="S428" s="65" t="str">
        <f t="shared" ca="1" si="44"/>
        <v/>
      </c>
      <c r="T428" s="64"/>
      <c r="U428" s="64"/>
      <c r="W428" s="2"/>
      <c r="Z428" s="1"/>
    </row>
    <row r="429" spans="1:26" x14ac:dyDescent="0.25">
      <c r="A429" s="84" t="str">
        <f t="shared" si="45"/>
        <v/>
      </c>
      <c r="B429" s="2"/>
      <c r="D429" s="46"/>
      <c r="E429" s="1"/>
      <c r="M429" s="30"/>
      <c r="N429" s="30"/>
      <c r="O429" s="30"/>
      <c r="P429" s="64"/>
      <c r="Q429" s="65" t="str">
        <f t="shared" ca="1" si="42"/>
        <v/>
      </c>
      <c r="R429" s="65" t="str">
        <f t="shared" ca="1" si="43"/>
        <v/>
      </c>
      <c r="S429" s="65" t="str">
        <f t="shared" ca="1" si="44"/>
        <v/>
      </c>
      <c r="T429" s="64"/>
      <c r="U429" s="64"/>
      <c r="W429" s="2"/>
      <c r="Z429" s="1"/>
    </row>
    <row r="430" spans="1:26" x14ac:dyDescent="0.25">
      <c r="A430" s="84" t="str">
        <f t="shared" si="45"/>
        <v/>
      </c>
      <c r="B430" s="2"/>
      <c r="D430" s="46"/>
      <c r="E430" s="1"/>
      <c r="M430" s="30"/>
      <c r="N430" s="30"/>
      <c r="O430" s="30"/>
      <c r="P430" s="64"/>
      <c r="Q430" s="65" t="str">
        <f t="shared" ca="1" si="42"/>
        <v/>
      </c>
      <c r="R430" s="65" t="str">
        <f t="shared" ca="1" si="43"/>
        <v/>
      </c>
      <c r="S430" s="65" t="str">
        <f t="shared" ca="1" si="44"/>
        <v/>
      </c>
      <c r="T430" s="64"/>
      <c r="U430" s="64"/>
      <c r="W430" s="2"/>
      <c r="Z430" s="1"/>
    </row>
    <row r="431" spans="1:26" x14ac:dyDescent="0.25">
      <c r="A431" s="84" t="str">
        <f t="shared" si="45"/>
        <v/>
      </c>
      <c r="B431" s="2"/>
      <c r="D431" s="46"/>
      <c r="E431" s="1"/>
      <c r="M431" s="30"/>
      <c r="N431" s="30"/>
      <c r="O431" s="30"/>
      <c r="P431" s="64"/>
      <c r="Q431" s="65" t="str">
        <f t="shared" ca="1" si="42"/>
        <v/>
      </c>
      <c r="R431" s="65" t="str">
        <f t="shared" ca="1" si="43"/>
        <v/>
      </c>
      <c r="S431" s="65" t="str">
        <f t="shared" ca="1" si="44"/>
        <v/>
      </c>
      <c r="T431" s="64"/>
      <c r="U431" s="64"/>
      <c r="W431" s="2"/>
      <c r="Z431" s="1"/>
    </row>
    <row r="432" spans="1:26" x14ac:dyDescent="0.25">
      <c r="A432" s="84" t="str">
        <f t="shared" si="45"/>
        <v/>
      </c>
      <c r="B432" s="2"/>
      <c r="D432" s="46"/>
      <c r="E432" s="1"/>
      <c r="M432" s="30"/>
      <c r="N432" s="30"/>
      <c r="O432" s="30"/>
      <c r="P432" s="64"/>
      <c r="Q432" s="65" t="str">
        <f t="shared" ca="1" si="42"/>
        <v/>
      </c>
      <c r="R432" s="65" t="str">
        <f t="shared" ca="1" si="43"/>
        <v/>
      </c>
      <c r="S432" s="65" t="str">
        <f t="shared" ca="1" si="44"/>
        <v/>
      </c>
      <c r="T432" s="64"/>
      <c r="U432" s="64"/>
      <c r="W432" s="2"/>
      <c r="Z432" s="1"/>
    </row>
    <row r="433" spans="1:26" x14ac:dyDescent="0.25">
      <c r="A433" s="84" t="str">
        <f t="shared" si="45"/>
        <v/>
      </c>
      <c r="B433" s="2"/>
      <c r="D433" s="46"/>
      <c r="E433" s="1"/>
      <c r="M433" s="30"/>
      <c r="N433" s="30"/>
      <c r="O433" s="30"/>
      <c r="P433" s="64"/>
      <c r="Q433" s="65" t="str">
        <f t="shared" ca="1" si="42"/>
        <v/>
      </c>
      <c r="R433" s="65" t="str">
        <f t="shared" ca="1" si="43"/>
        <v/>
      </c>
      <c r="S433" s="65" t="str">
        <f t="shared" ca="1" si="44"/>
        <v/>
      </c>
      <c r="T433" s="64"/>
      <c r="U433" s="64"/>
      <c r="W433" s="2"/>
      <c r="Z433" s="1"/>
    </row>
    <row r="434" spans="1:26" x14ac:dyDescent="0.25">
      <c r="A434" s="84" t="str">
        <f t="shared" si="45"/>
        <v/>
      </c>
      <c r="B434" s="2"/>
      <c r="D434" s="46"/>
      <c r="E434" s="1"/>
      <c r="M434" s="30"/>
      <c r="N434" s="30"/>
      <c r="O434" s="30"/>
      <c r="P434" s="64"/>
      <c r="Q434" s="65" t="str">
        <f t="shared" ca="1" si="42"/>
        <v/>
      </c>
      <c r="R434" s="65" t="str">
        <f t="shared" ca="1" si="43"/>
        <v/>
      </c>
      <c r="S434" s="65" t="str">
        <f t="shared" ca="1" si="44"/>
        <v/>
      </c>
      <c r="T434" s="64"/>
      <c r="U434" s="64"/>
      <c r="W434" s="2"/>
      <c r="Z434" s="1"/>
    </row>
    <row r="435" spans="1:26" x14ac:dyDescent="0.25">
      <c r="A435" s="84" t="str">
        <f t="shared" si="45"/>
        <v/>
      </c>
      <c r="B435" s="2"/>
      <c r="D435" s="46"/>
      <c r="E435" s="1"/>
      <c r="M435" s="30"/>
      <c r="N435" s="30"/>
      <c r="O435" s="30"/>
      <c r="P435" s="64"/>
      <c r="Q435" s="65" t="str">
        <f t="shared" ca="1" si="42"/>
        <v/>
      </c>
      <c r="R435" s="65" t="str">
        <f t="shared" ca="1" si="43"/>
        <v/>
      </c>
      <c r="S435" s="65" t="str">
        <f t="shared" ca="1" si="44"/>
        <v/>
      </c>
      <c r="T435" s="64"/>
      <c r="U435" s="64"/>
      <c r="W435" s="2"/>
      <c r="Z435" s="1"/>
    </row>
    <row r="436" spans="1:26" x14ac:dyDescent="0.25">
      <c r="A436" s="84" t="str">
        <f t="shared" si="45"/>
        <v/>
      </c>
      <c r="B436" s="2"/>
      <c r="D436" s="46"/>
      <c r="E436" s="1"/>
      <c r="M436" s="30"/>
      <c r="N436" s="30"/>
      <c r="O436" s="30"/>
      <c r="P436" s="64"/>
      <c r="Q436" s="65" t="str">
        <f t="shared" ca="1" si="42"/>
        <v/>
      </c>
      <c r="R436" s="65" t="str">
        <f t="shared" ca="1" si="43"/>
        <v/>
      </c>
      <c r="S436" s="65" t="str">
        <f t="shared" ca="1" si="44"/>
        <v/>
      </c>
      <c r="T436" s="64"/>
      <c r="U436" s="64"/>
      <c r="W436" s="2"/>
      <c r="Z436" s="1"/>
    </row>
    <row r="437" spans="1:26" x14ac:dyDescent="0.25">
      <c r="A437" s="84" t="str">
        <f t="shared" si="45"/>
        <v/>
      </c>
      <c r="B437" s="2"/>
      <c r="D437" s="46"/>
      <c r="E437" s="1"/>
      <c r="M437" s="30"/>
      <c r="N437" s="30"/>
      <c r="O437" s="30"/>
      <c r="P437" s="64"/>
      <c r="Q437" s="65" t="str">
        <f t="shared" ca="1" si="42"/>
        <v/>
      </c>
      <c r="R437" s="65" t="str">
        <f t="shared" ca="1" si="43"/>
        <v/>
      </c>
      <c r="S437" s="65" t="str">
        <f t="shared" ca="1" si="44"/>
        <v/>
      </c>
      <c r="T437" s="64"/>
      <c r="U437" s="64"/>
      <c r="W437" s="2"/>
      <c r="Z437" s="1"/>
    </row>
    <row r="438" spans="1:26" x14ac:dyDescent="0.25">
      <c r="A438" s="84" t="str">
        <f t="shared" si="45"/>
        <v/>
      </c>
      <c r="B438" s="2"/>
      <c r="D438" s="46"/>
      <c r="E438" s="1"/>
      <c r="M438" s="30"/>
      <c r="N438" s="30"/>
      <c r="O438" s="30"/>
      <c r="P438" s="64"/>
      <c r="Q438" s="65" t="str">
        <f t="shared" ca="1" si="42"/>
        <v/>
      </c>
      <c r="R438" s="65" t="str">
        <f t="shared" ca="1" si="43"/>
        <v/>
      </c>
      <c r="S438" s="65" t="str">
        <f t="shared" ca="1" si="44"/>
        <v/>
      </c>
      <c r="T438" s="64"/>
      <c r="U438" s="64"/>
      <c r="W438" s="2"/>
      <c r="Z438" s="1"/>
    </row>
    <row r="439" spans="1:26" x14ac:dyDescent="0.25">
      <c r="A439" s="84" t="str">
        <f t="shared" si="45"/>
        <v/>
      </c>
      <c r="B439" s="2"/>
      <c r="D439" s="46"/>
      <c r="E439" s="1"/>
      <c r="M439" s="30"/>
      <c r="N439" s="30"/>
      <c r="O439" s="30"/>
      <c r="P439" s="64"/>
      <c r="Q439" s="65" t="str">
        <f t="shared" ca="1" si="42"/>
        <v/>
      </c>
      <c r="R439" s="65" t="str">
        <f t="shared" ca="1" si="43"/>
        <v/>
      </c>
      <c r="S439" s="65" t="str">
        <f t="shared" ca="1" si="44"/>
        <v/>
      </c>
      <c r="T439" s="64"/>
      <c r="U439" s="64"/>
      <c r="W439" s="2"/>
      <c r="Z439" s="1"/>
    </row>
    <row r="440" spans="1:26" x14ac:dyDescent="0.25">
      <c r="A440" s="84" t="str">
        <f t="shared" si="45"/>
        <v/>
      </c>
      <c r="B440" s="2"/>
      <c r="D440" s="46"/>
      <c r="E440" s="1"/>
      <c r="M440" s="30"/>
      <c r="N440" s="30"/>
      <c r="O440" s="30"/>
      <c r="P440" s="64"/>
      <c r="Q440" s="65" t="str">
        <f t="shared" ca="1" si="42"/>
        <v/>
      </c>
      <c r="R440" s="65" t="str">
        <f t="shared" ca="1" si="43"/>
        <v/>
      </c>
      <c r="S440" s="65" t="str">
        <f t="shared" ca="1" si="44"/>
        <v/>
      </c>
      <c r="T440" s="64"/>
      <c r="U440" s="64"/>
      <c r="W440" s="2"/>
      <c r="Z440" s="1"/>
    </row>
    <row r="441" spans="1:26" x14ac:dyDescent="0.25">
      <c r="A441" s="84" t="str">
        <f t="shared" si="45"/>
        <v/>
      </c>
      <c r="B441" s="2"/>
      <c r="D441" s="46"/>
      <c r="E441" s="1"/>
      <c r="M441" s="30"/>
      <c r="N441" s="30"/>
      <c r="O441" s="30"/>
      <c r="P441" s="64"/>
      <c r="Q441" s="65" t="str">
        <f t="shared" ca="1" si="42"/>
        <v/>
      </c>
      <c r="R441" s="65" t="str">
        <f t="shared" ca="1" si="43"/>
        <v/>
      </c>
      <c r="S441" s="65" t="str">
        <f t="shared" ca="1" si="44"/>
        <v/>
      </c>
      <c r="T441" s="64"/>
      <c r="U441" s="64"/>
      <c r="W441" s="2"/>
      <c r="Z441" s="1"/>
    </row>
    <row r="442" spans="1:26" x14ac:dyDescent="0.25">
      <c r="A442" s="84" t="str">
        <f t="shared" si="45"/>
        <v/>
      </c>
      <c r="B442" s="2"/>
      <c r="D442" s="46"/>
      <c r="E442" s="1"/>
      <c r="M442" s="30"/>
      <c r="N442" s="30"/>
      <c r="O442" s="30"/>
      <c r="P442" s="64"/>
      <c r="Q442" s="65" t="str">
        <f t="shared" ca="1" si="42"/>
        <v/>
      </c>
      <c r="R442" s="65" t="str">
        <f t="shared" ca="1" si="43"/>
        <v/>
      </c>
      <c r="S442" s="65" t="str">
        <f t="shared" ca="1" si="44"/>
        <v/>
      </c>
      <c r="T442" s="64"/>
      <c r="U442" s="64"/>
      <c r="W442" s="2"/>
      <c r="Z442" s="1"/>
    </row>
    <row r="443" spans="1:26" x14ac:dyDescent="0.25">
      <c r="A443" s="84" t="str">
        <f t="shared" si="45"/>
        <v/>
      </c>
      <c r="B443" s="2"/>
      <c r="D443" s="46"/>
      <c r="E443" s="1"/>
      <c r="M443" s="30"/>
      <c r="N443" s="30"/>
      <c r="O443" s="30"/>
      <c r="P443" s="64"/>
      <c r="Q443" s="65" t="str">
        <f t="shared" ca="1" si="42"/>
        <v/>
      </c>
      <c r="R443" s="65" t="str">
        <f t="shared" ca="1" si="43"/>
        <v/>
      </c>
      <c r="S443" s="65" t="str">
        <f t="shared" ca="1" si="44"/>
        <v/>
      </c>
      <c r="T443" s="64"/>
      <c r="U443" s="64"/>
      <c r="W443" s="2"/>
      <c r="Z443" s="1"/>
    </row>
    <row r="444" spans="1:26" x14ac:dyDescent="0.25">
      <c r="A444" s="84" t="str">
        <f t="shared" si="45"/>
        <v/>
      </c>
      <c r="B444" s="2"/>
      <c r="D444" s="46"/>
      <c r="E444" s="1"/>
      <c r="M444" s="30"/>
      <c r="N444" s="30"/>
      <c r="O444" s="30"/>
      <c r="P444" s="64"/>
      <c r="Q444" s="65" t="str">
        <f t="shared" ca="1" si="42"/>
        <v/>
      </c>
      <c r="R444" s="65" t="str">
        <f t="shared" ca="1" si="43"/>
        <v/>
      </c>
      <c r="S444" s="65" t="str">
        <f t="shared" ca="1" si="44"/>
        <v/>
      </c>
      <c r="T444" s="64"/>
      <c r="U444" s="64"/>
      <c r="W444" s="2"/>
      <c r="Z444" s="1"/>
    </row>
    <row r="445" spans="1:26" x14ac:dyDescent="0.25">
      <c r="A445" s="84" t="str">
        <f t="shared" si="45"/>
        <v/>
      </c>
      <c r="B445" s="2"/>
      <c r="D445" s="46"/>
      <c r="E445" s="1"/>
      <c r="M445" s="30"/>
      <c r="N445" s="30"/>
      <c r="O445" s="30"/>
      <c r="P445" s="64"/>
      <c r="Q445" s="65" t="str">
        <f t="shared" ca="1" si="42"/>
        <v/>
      </c>
      <c r="R445" s="65" t="str">
        <f t="shared" ca="1" si="43"/>
        <v/>
      </c>
      <c r="S445" s="65" t="str">
        <f t="shared" ca="1" si="44"/>
        <v/>
      </c>
      <c r="T445" s="64"/>
      <c r="U445" s="64"/>
      <c r="W445" s="2"/>
      <c r="Z445" s="1"/>
    </row>
    <row r="446" spans="1:26" x14ac:dyDescent="0.25">
      <c r="A446" s="84" t="str">
        <f t="shared" si="45"/>
        <v/>
      </c>
      <c r="B446" s="2"/>
      <c r="D446" s="46"/>
      <c r="E446" s="1"/>
      <c r="M446" s="30"/>
      <c r="N446" s="30"/>
      <c r="O446" s="30"/>
      <c r="P446" s="64"/>
      <c r="Q446" s="65" t="str">
        <f t="shared" ca="1" si="42"/>
        <v/>
      </c>
      <c r="R446" s="65" t="str">
        <f t="shared" ca="1" si="43"/>
        <v/>
      </c>
      <c r="S446" s="65" t="str">
        <f t="shared" ca="1" si="44"/>
        <v/>
      </c>
      <c r="T446" s="64"/>
      <c r="U446" s="64"/>
      <c r="W446" s="2"/>
      <c r="Z446" s="1"/>
    </row>
    <row r="447" spans="1:26" x14ac:dyDescent="0.25">
      <c r="A447" s="84" t="str">
        <f t="shared" si="45"/>
        <v/>
      </c>
      <c r="B447" s="2"/>
      <c r="D447" s="46"/>
      <c r="E447" s="1"/>
      <c r="M447" s="30"/>
      <c r="N447" s="30"/>
      <c r="O447" s="30"/>
      <c r="P447" s="64"/>
      <c r="Q447" s="65" t="str">
        <f t="shared" ca="1" si="42"/>
        <v/>
      </c>
      <c r="R447" s="65" t="str">
        <f t="shared" ca="1" si="43"/>
        <v/>
      </c>
      <c r="S447" s="65" t="str">
        <f t="shared" ca="1" si="44"/>
        <v/>
      </c>
      <c r="T447" s="64"/>
      <c r="U447" s="64"/>
      <c r="W447" s="2"/>
      <c r="Z447" s="1"/>
    </row>
    <row r="448" spans="1:26" x14ac:dyDescent="0.25">
      <c r="A448" s="84" t="str">
        <f t="shared" si="45"/>
        <v/>
      </c>
      <c r="B448" s="2"/>
      <c r="D448" s="46"/>
      <c r="E448" s="1"/>
      <c r="M448" s="30"/>
      <c r="N448" s="30"/>
      <c r="O448" s="30"/>
      <c r="P448" s="64"/>
      <c r="Q448" s="65" t="str">
        <f t="shared" ca="1" si="42"/>
        <v/>
      </c>
      <c r="R448" s="65" t="str">
        <f t="shared" ca="1" si="43"/>
        <v/>
      </c>
      <c r="S448" s="65" t="str">
        <f t="shared" ca="1" si="44"/>
        <v/>
      </c>
      <c r="T448" s="64"/>
      <c r="U448" s="64"/>
      <c r="W448" s="2"/>
      <c r="Z448" s="1"/>
    </row>
    <row r="449" spans="1:26" x14ac:dyDescent="0.25">
      <c r="A449" s="84" t="str">
        <f t="shared" si="45"/>
        <v/>
      </c>
      <c r="B449" s="2"/>
      <c r="D449" s="46"/>
      <c r="E449" s="1"/>
      <c r="M449" s="30"/>
      <c r="N449" s="30"/>
      <c r="O449" s="30"/>
      <c r="P449" s="64"/>
      <c r="Q449" s="65" t="str">
        <f t="shared" ca="1" si="42"/>
        <v/>
      </c>
      <c r="R449" s="65" t="str">
        <f t="shared" ca="1" si="43"/>
        <v/>
      </c>
      <c r="S449" s="65" t="str">
        <f t="shared" ca="1" si="44"/>
        <v/>
      </c>
      <c r="T449" s="64"/>
      <c r="U449" s="64"/>
      <c r="W449" s="2"/>
      <c r="Z449" s="1"/>
    </row>
    <row r="450" spans="1:26" x14ac:dyDescent="0.25">
      <c r="A450" s="84" t="str">
        <f t="shared" si="45"/>
        <v/>
      </c>
      <c r="B450" s="2"/>
      <c r="D450" s="46"/>
      <c r="E450" s="1"/>
      <c r="M450" s="30"/>
      <c r="N450" s="30"/>
      <c r="O450" s="30"/>
      <c r="P450" s="64"/>
      <c r="Q450" s="65" t="str">
        <f t="shared" ca="1" si="42"/>
        <v/>
      </c>
      <c r="R450" s="65" t="str">
        <f t="shared" ca="1" si="43"/>
        <v/>
      </c>
      <c r="S450" s="65" t="str">
        <f t="shared" ca="1" si="44"/>
        <v/>
      </c>
      <c r="T450" s="64"/>
      <c r="U450" s="64"/>
      <c r="W450" s="2"/>
      <c r="Z450" s="1"/>
    </row>
    <row r="451" spans="1:26" x14ac:dyDescent="0.25">
      <c r="A451" s="84" t="str">
        <f t="shared" si="45"/>
        <v/>
      </c>
      <c r="B451" s="2"/>
      <c r="D451" s="46"/>
      <c r="E451" s="1"/>
      <c r="M451" s="30"/>
      <c r="N451" s="30"/>
      <c r="O451" s="30"/>
      <c r="P451" s="64"/>
      <c r="Q451" s="65" t="str">
        <f t="shared" ca="1" si="42"/>
        <v/>
      </c>
      <c r="R451" s="65" t="str">
        <f t="shared" ca="1" si="43"/>
        <v/>
      </c>
      <c r="S451" s="65" t="str">
        <f t="shared" ca="1" si="44"/>
        <v/>
      </c>
      <c r="T451" s="64"/>
      <c r="U451" s="64"/>
      <c r="W451" s="2"/>
      <c r="Z451" s="1"/>
    </row>
    <row r="452" spans="1:26" x14ac:dyDescent="0.25">
      <c r="A452" s="84" t="str">
        <f t="shared" si="45"/>
        <v/>
      </c>
      <c r="B452" s="2"/>
      <c r="D452" s="46"/>
      <c r="E452" s="1"/>
      <c r="M452" s="30"/>
      <c r="N452" s="30"/>
      <c r="O452" s="30"/>
      <c r="P452" s="64"/>
      <c r="Q452" s="65" t="str">
        <f t="shared" ca="1" si="42"/>
        <v/>
      </c>
      <c r="R452" s="65" t="str">
        <f t="shared" ca="1" si="43"/>
        <v/>
      </c>
      <c r="S452" s="65" t="str">
        <f t="shared" ca="1" si="44"/>
        <v/>
      </c>
      <c r="T452" s="64"/>
      <c r="U452" s="64"/>
      <c r="W452" s="2"/>
      <c r="Z452" s="1"/>
    </row>
    <row r="453" spans="1:26" x14ac:dyDescent="0.25">
      <c r="A453" s="84" t="str">
        <f t="shared" si="45"/>
        <v/>
      </c>
      <c r="B453" s="2"/>
      <c r="D453" s="46"/>
      <c r="E453" s="1"/>
      <c r="M453" s="30"/>
      <c r="N453" s="30"/>
      <c r="O453" s="30"/>
      <c r="P453" s="64"/>
      <c r="Q453" s="65" t="str">
        <f t="shared" ca="1" si="42"/>
        <v/>
      </c>
      <c r="R453" s="65" t="str">
        <f t="shared" ca="1" si="43"/>
        <v/>
      </c>
      <c r="S453" s="65" t="str">
        <f t="shared" ca="1" si="44"/>
        <v/>
      </c>
      <c r="T453" s="64"/>
      <c r="U453" s="64"/>
      <c r="W453" s="2"/>
      <c r="Z453" s="1"/>
    </row>
    <row r="454" spans="1:26" x14ac:dyDescent="0.25">
      <c r="A454" s="84" t="str">
        <f t="shared" si="45"/>
        <v/>
      </c>
      <c r="B454" s="2"/>
      <c r="D454" s="46"/>
      <c r="E454" s="1"/>
      <c r="M454" s="30"/>
      <c r="N454" s="30"/>
      <c r="O454" s="30"/>
      <c r="P454" s="64"/>
      <c r="Q454" s="65" t="str">
        <f t="shared" ca="1" si="42"/>
        <v/>
      </c>
      <c r="R454" s="65" t="str">
        <f t="shared" ca="1" si="43"/>
        <v/>
      </c>
      <c r="S454" s="65" t="str">
        <f t="shared" ca="1" si="44"/>
        <v/>
      </c>
      <c r="T454" s="64"/>
      <c r="U454" s="64"/>
      <c r="W454" s="2"/>
      <c r="Z454" s="1"/>
    </row>
    <row r="455" spans="1:26" x14ac:dyDescent="0.25">
      <c r="A455" s="84" t="str">
        <f t="shared" si="45"/>
        <v/>
      </c>
      <c r="B455" s="2"/>
      <c r="D455" s="46"/>
      <c r="E455" s="1"/>
      <c r="M455" s="30"/>
      <c r="N455" s="30"/>
      <c r="O455" s="30"/>
      <c r="P455" s="64"/>
      <c r="Q455" s="65" t="str">
        <f t="shared" ca="1" si="42"/>
        <v/>
      </c>
      <c r="R455" s="65" t="str">
        <f t="shared" ca="1" si="43"/>
        <v/>
      </c>
      <c r="S455" s="65" t="str">
        <f t="shared" ca="1" si="44"/>
        <v/>
      </c>
      <c r="T455" s="64"/>
      <c r="U455" s="64"/>
      <c r="W455" s="2"/>
      <c r="Z455" s="1"/>
    </row>
    <row r="456" spans="1:26" x14ac:dyDescent="0.25">
      <c r="A456" s="84" t="str">
        <f t="shared" si="45"/>
        <v/>
      </c>
      <c r="B456" s="2"/>
      <c r="D456" s="46"/>
      <c r="E456" s="1"/>
      <c r="M456" s="30"/>
      <c r="N456" s="30"/>
      <c r="O456" s="30"/>
      <c r="P456" s="64"/>
      <c r="Q456" s="65" t="str">
        <f t="shared" ca="1" si="42"/>
        <v/>
      </c>
      <c r="R456" s="65" t="str">
        <f t="shared" ca="1" si="43"/>
        <v/>
      </c>
      <c r="S456" s="65" t="str">
        <f t="shared" ca="1" si="44"/>
        <v/>
      </c>
      <c r="T456" s="64"/>
      <c r="U456" s="64"/>
      <c r="W456" s="2"/>
      <c r="Z456" s="1"/>
    </row>
    <row r="457" spans="1:26" x14ac:dyDescent="0.25">
      <c r="A457" s="84" t="str">
        <f t="shared" si="45"/>
        <v/>
      </c>
      <c r="B457" s="2"/>
      <c r="D457" s="46"/>
      <c r="E457" s="1"/>
      <c r="M457" s="30"/>
      <c r="N457" s="30"/>
      <c r="O457" s="30"/>
      <c r="P457" s="64"/>
      <c r="Q457" s="65" t="str">
        <f t="shared" ca="1" si="42"/>
        <v/>
      </c>
      <c r="R457" s="65" t="str">
        <f t="shared" ca="1" si="43"/>
        <v/>
      </c>
      <c r="S457" s="65" t="str">
        <f t="shared" ca="1" si="44"/>
        <v/>
      </c>
      <c r="T457" s="64"/>
      <c r="U457" s="64"/>
      <c r="W457" s="2"/>
      <c r="Z457" s="1"/>
    </row>
    <row r="458" spans="1:26" x14ac:dyDescent="0.25">
      <c r="A458" s="84" t="str">
        <f t="shared" si="45"/>
        <v/>
      </c>
      <c r="B458" s="2"/>
      <c r="D458" s="46"/>
      <c r="E458" s="1"/>
      <c r="M458" s="30"/>
      <c r="N458" s="30"/>
      <c r="O458" s="30"/>
      <c r="P458" s="64"/>
      <c r="Q458" s="65" t="str">
        <f t="shared" ca="1" si="42"/>
        <v/>
      </c>
      <c r="R458" s="65" t="str">
        <f t="shared" ca="1" si="43"/>
        <v/>
      </c>
      <c r="S458" s="65" t="str">
        <f t="shared" ca="1" si="44"/>
        <v/>
      </c>
      <c r="T458" s="64"/>
      <c r="U458" s="64"/>
      <c r="W458" s="2"/>
      <c r="Z458" s="1"/>
    </row>
    <row r="459" spans="1:26" x14ac:dyDescent="0.25">
      <c r="A459" s="84" t="str">
        <f t="shared" si="45"/>
        <v/>
      </c>
      <c r="B459" s="2"/>
      <c r="D459" s="46"/>
      <c r="E459" s="1"/>
      <c r="M459" s="30"/>
      <c r="N459" s="30"/>
      <c r="O459" s="30"/>
      <c r="P459" s="64"/>
      <c r="Q459" s="65" t="str">
        <f t="shared" ca="1" si="42"/>
        <v/>
      </c>
      <c r="R459" s="65" t="str">
        <f t="shared" ca="1" si="43"/>
        <v/>
      </c>
      <c r="S459" s="65" t="str">
        <f t="shared" ca="1" si="44"/>
        <v/>
      </c>
      <c r="T459" s="64"/>
      <c r="U459" s="64"/>
      <c r="W459" s="2"/>
      <c r="Z459" s="1"/>
    </row>
    <row r="460" spans="1:26" x14ac:dyDescent="0.25">
      <c r="A460" s="84" t="str">
        <f t="shared" si="45"/>
        <v/>
      </c>
      <c r="B460" s="2"/>
      <c r="D460" s="46"/>
      <c r="E460" s="1"/>
      <c r="M460" s="30"/>
      <c r="N460" s="30"/>
      <c r="O460" s="30"/>
      <c r="P460" s="64"/>
      <c r="Q460" s="65" t="str">
        <f t="shared" ca="1" si="42"/>
        <v/>
      </c>
      <c r="R460" s="65" t="str">
        <f t="shared" ca="1" si="43"/>
        <v/>
      </c>
      <c r="S460" s="65" t="str">
        <f t="shared" ca="1" si="44"/>
        <v/>
      </c>
      <c r="T460" s="64"/>
      <c r="U460" s="64"/>
      <c r="W460" s="2"/>
      <c r="Z460" s="1"/>
    </row>
    <row r="461" spans="1:26" x14ac:dyDescent="0.25">
      <c r="A461" s="84" t="str">
        <f t="shared" si="45"/>
        <v/>
      </c>
      <c r="B461" s="2"/>
      <c r="D461" s="46"/>
      <c r="E461" s="1"/>
      <c r="M461" s="30"/>
      <c r="N461" s="30"/>
      <c r="O461" s="30"/>
      <c r="P461" s="64"/>
      <c r="Q461" s="65" t="str">
        <f t="shared" ca="1" si="42"/>
        <v/>
      </c>
      <c r="R461" s="65" t="str">
        <f t="shared" ca="1" si="43"/>
        <v/>
      </c>
      <c r="S461" s="65" t="str">
        <f t="shared" ca="1" si="44"/>
        <v/>
      </c>
      <c r="T461" s="64"/>
      <c r="U461" s="64"/>
      <c r="W461" s="2"/>
      <c r="Z461" s="1"/>
    </row>
    <row r="462" spans="1:26" x14ac:dyDescent="0.25">
      <c r="A462" s="84" t="str">
        <f t="shared" si="45"/>
        <v/>
      </c>
      <c r="B462" s="2"/>
      <c r="D462" s="46"/>
      <c r="E462" s="1"/>
      <c r="M462" s="30"/>
      <c r="N462" s="30"/>
      <c r="O462" s="30"/>
      <c r="P462" s="64"/>
      <c r="Q462" s="65" t="str">
        <f t="shared" ca="1" si="42"/>
        <v/>
      </c>
      <c r="R462" s="65" t="str">
        <f t="shared" ca="1" si="43"/>
        <v/>
      </c>
      <c r="S462" s="65" t="str">
        <f t="shared" ca="1" si="44"/>
        <v/>
      </c>
      <c r="T462" s="64"/>
      <c r="U462" s="64"/>
      <c r="W462" s="2"/>
      <c r="Z462" s="1"/>
    </row>
    <row r="463" spans="1:26" x14ac:dyDescent="0.25">
      <c r="A463" s="84" t="str">
        <f t="shared" si="45"/>
        <v/>
      </c>
      <c r="B463" s="2"/>
      <c r="D463" s="46"/>
      <c r="E463" s="1"/>
      <c r="M463" s="30"/>
      <c r="N463" s="30"/>
      <c r="O463" s="30"/>
      <c r="P463" s="64"/>
      <c r="Q463" s="65" t="str">
        <f t="shared" ca="1" si="42"/>
        <v/>
      </c>
      <c r="R463" s="65" t="str">
        <f t="shared" ca="1" si="43"/>
        <v/>
      </c>
      <c r="S463" s="65" t="str">
        <f t="shared" ca="1" si="44"/>
        <v/>
      </c>
      <c r="T463" s="64"/>
      <c r="U463" s="64"/>
      <c r="W463" s="2"/>
      <c r="Z463" s="1"/>
    </row>
    <row r="464" spans="1:26" x14ac:dyDescent="0.25">
      <c r="A464" s="84" t="str">
        <f t="shared" si="45"/>
        <v/>
      </c>
      <c r="B464" s="2"/>
      <c r="D464" s="46"/>
      <c r="E464" s="1"/>
      <c r="M464" s="30"/>
      <c r="N464" s="30"/>
      <c r="O464" s="30"/>
      <c r="P464" s="64"/>
      <c r="Q464" s="65" t="str">
        <f t="shared" ca="1" si="42"/>
        <v/>
      </c>
      <c r="R464" s="65" t="str">
        <f t="shared" ca="1" si="43"/>
        <v/>
      </c>
      <c r="S464" s="65" t="str">
        <f t="shared" ca="1" si="44"/>
        <v/>
      </c>
      <c r="T464" s="64"/>
      <c r="U464" s="64"/>
      <c r="W464" s="2"/>
      <c r="Z464" s="1"/>
    </row>
    <row r="465" spans="1:26" x14ac:dyDescent="0.25">
      <c r="A465" s="84" t="str">
        <f t="shared" si="45"/>
        <v/>
      </c>
      <c r="B465" s="2"/>
      <c r="D465" s="46"/>
      <c r="E465" s="1"/>
      <c r="M465" s="30"/>
      <c r="N465" s="30"/>
      <c r="O465" s="30"/>
      <c r="P465" s="64"/>
      <c r="Q465" s="65" t="str">
        <f t="shared" ca="1" si="42"/>
        <v/>
      </c>
      <c r="R465" s="65" t="str">
        <f t="shared" ca="1" si="43"/>
        <v/>
      </c>
      <c r="S465" s="65" t="str">
        <f t="shared" ca="1" si="44"/>
        <v/>
      </c>
      <c r="T465" s="64"/>
      <c r="U465" s="64"/>
      <c r="W465" s="2"/>
      <c r="Z465" s="1"/>
    </row>
    <row r="466" spans="1:26" x14ac:dyDescent="0.25">
      <c r="A466" s="84" t="str">
        <f t="shared" si="45"/>
        <v/>
      </c>
      <c r="B466" s="2"/>
      <c r="D466" s="46"/>
      <c r="E466" s="1"/>
      <c r="M466" s="30"/>
      <c r="N466" s="30"/>
      <c r="O466" s="30"/>
      <c r="P466" s="64"/>
      <c r="Q466" s="65" t="str">
        <f t="shared" ca="1" si="42"/>
        <v/>
      </c>
      <c r="R466" s="65" t="str">
        <f t="shared" ca="1" si="43"/>
        <v/>
      </c>
      <c r="S466" s="65" t="str">
        <f t="shared" ca="1" si="44"/>
        <v/>
      </c>
      <c r="T466" s="64"/>
      <c r="U466" s="64"/>
      <c r="W466" s="2"/>
      <c r="Z466" s="1"/>
    </row>
    <row r="467" spans="1:26" x14ac:dyDescent="0.25">
      <c r="A467" s="84" t="str">
        <f t="shared" si="45"/>
        <v/>
      </c>
      <c r="B467" s="2"/>
      <c r="D467" s="46"/>
      <c r="E467" s="1"/>
      <c r="M467" s="30"/>
      <c r="N467" s="30"/>
      <c r="O467" s="30"/>
      <c r="P467" s="64"/>
      <c r="Q467" s="65" t="str">
        <f t="shared" ca="1" si="42"/>
        <v/>
      </c>
      <c r="R467" s="65" t="str">
        <f t="shared" ca="1" si="43"/>
        <v/>
      </c>
      <c r="S467" s="65" t="str">
        <f t="shared" ca="1" si="44"/>
        <v/>
      </c>
      <c r="T467" s="64"/>
      <c r="U467" s="64"/>
      <c r="W467" s="2"/>
      <c r="Z467" s="1"/>
    </row>
    <row r="468" spans="1:26" x14ac:dyDescent="0.25">
      <c r="A468" s="84" t="str">
        <f t="shared" si="45"/>
        <v/>
      </c>
      <c r="B468" s="2"/>
      <c r="D468" s="46"/>
      <c r="E468" s="1"/>
      <c r="M468" s="30"/>
      <c r="N468" s="30"/>
      <c r="O468" s="30"/>
      <c r="P468" s="64"/>
      <c r="Q468" s="65" t="str">
        <f t="shared" ca="1" si="42"/>
        <v/>
      </c>
      <c r="R468" s="65" t="str">
        <f t="shared" ca="1" si="43"/>
        <v/>
      </c>
      <c r="S468" s="65" t="str">
        <f t="shared" ca="1" si="44"/>
        <v/>
      </c>
      <c r="T468" s="64"/>
      <c r="U468" s="64"/>
      <c r="W468" s="2"/>
      <c r="Z468" s="1"/>
    </row>
    <row r="469" spans="1:26" x14ac:dyDescent="0.25">
      <c r="A469" s="84" t="str">
        <f t="shared" si="45"/>
        <v/>
      </c>
      <c r="B469" s="2"/>
      <c r="D469" s="46"/>
      <c r="E469" s="1"/>
      <c r="M469" s="30"/>
      <c r="N469" s="30"/>
      <c r="O469" s="30"/>
      <c r="P469" s="64"/>
      <c r="Q469" s="65" t="str">
        <f t="shared" ca="1" si="42"/>
        <v/>
      </c>
      <c r="R469" s="65" t="str">
        <f t="shared" ca="1" si="43"/>
        <v/>
      </c>
      <c r="S469" s="65" t="str">
        <f t="shared" ca="1" si="44"/>
        <v/>
      </c>
      <c r="T469" s="64"/>
      <c r="U469" s="64"/>
      <c r="W469" s="2"/>
      <c r="Z469" s="1"/>
    </row>
    <row r="470" spans="1:26" x14ac:dyDescent="0.25">
      <c r="A470" s="84" t="str">
        <f t="shared" si="45"/>
        <v/>
      </c>
      <c r="B470" s="2"/>
      <c r="D470" s="46"/>
      <c r="E470" s="1"/>
      <c r="M470" s="30"/>
      <c r="N470" s="30"/>
      <c r="O470" s="30"/>
      <c r="P470" s="64"/>
      <c r="Q470" s="65" t="str">
        <f t="shared" ref="Q470:Q533" ca="1" si="46">IF(ISBLANK(B470),"",IF(AND(OR(E470="+",E470="Homo",E470="homo"),B470&lt;TODAY()-$Q$24,ISBLANK(I470)),1,0))</f>
        <v/>
      </c>
      <c r="R470" s="65" t="str">
        <f t="shared" ref="R470:R533" ca="1" si="47">IF(ISBLANK(B470),"",IF(AND(OR(E470="-",E470="WT",E470="wt",E470="Wt"),B470&lt;TODAY()-$Q$24,ISBLANK(I470)),1,0))</f>
        <v/>
      </c>
      <c r="S470" s="65" t="str">
        <f t="shared" ref="S470:S533" ca="1" si="48">IF(ISBLANK(B470),"",IF(AND(NOT(OR(E470="-",E470="WT",E470="wt",E470="Wt",E470="+",E470="Homo",E470="homo")),B470&lt;TODAY()-$Q$24,ISBLANK(I470)),1,0))</f>
        <v/>
      </c>
      <c r="T470" s="64"/>
      <c r="U470" s="64"/>
      <c r="W470" s="2"/>
      <c r="Z470" s="1"/>
    </row>
    <row r="471" spans="1:26" x14ac:dyDescent="0.25">
      <c r="A471" s="84" t="str">
        <f t="shared" si="45"/>
        <v/>
      </c>
      <c r="B471" s="2"/>
      <c r="D471" s="46"/>
      <c r="E471" s="1"/>
      <c r="M471" s="30"/>
      <c r="N471" s="30"/>
      <c r="O471" s="30"/>
      <c r="P471" s="64"/>
      <c r="Q471" s="65" t="str">
        <f t="shared" ca="1" si="46"/>
        <v/>
      </c>
      <c r="R471" s="65" t="str">
        <f t="shared" ca="1" si="47"/>
        <v/>
      </c>
      <c r="S471" s="65" t="str">
        <f t="shared" ca="1" si="48"/>
        <v/>
      </c>
      <c r="T471" s="64"/>
      <c r="U471" s="64"/>
      <c r="W471" s="2"/>
      <c r="Z471" s="1"/>
    </row>
    <row r="472" spans="1:26" x14ac:dyDescent="0.25">
      <c r="A472" s="84" t="str">
        <f t="shared" si="45"/>
        <v/>
      </c>
      <c r="B472" s="2"/>
      <c r="D472" s="46"/>
      <c r="E472" s="1"/>
      <c r="M472" s="30"/>
      <c r="N472" s="30"/>
      <c r="O472" s="30"/>
      <c r="P472" s="64"/>
      <c r="Q472" s="65" t="str">
        <f t="shared" ca="1" si="46"/>
        <v/>
      </c>
      <c r="R472" s="65" t="str">
        <f t="shared" ca="1" si="47"/>
        <v/>
      </c>
      <c r="S472" s="65" t="str">
        <f t="shared" ca="1" si="48"/>
        <v/>
      </c>
      <c r="T472" s="64"/>
      <c r="U472" s="64"/>
      <c r="W472" s="2"/>
      <c r="Z472" s="1"/>
    </row>
    <row r="473" spans="1:26" x14ac:dyDescent="0.25">
      <c r="A473" s="84" t="str">
        <f t="shared" ref="A473:A536" si="49">IF(AND(ISBLANK(I473), NOT((ISBLANK(B473)))),B473+60,"")</f>
        <v/>
      </c>
      <c r="B473" s="2"/>
      <c r="D473" s="46"/>
      <c r="E473" s="1"/>
      <c r="M473" s="30"/>
      <c r="N473" s="30"/>
      <c r="O473" s="30"/>
      <c r="P473" s="64"/>
      <c r="Q473" s="65" t="str">
        <f t="shared" ca="1" si="46"/>
        <v/>
      </c>
      <c r="R473" s="65" t="str">
        <f t="shared" ca="1" si="47"/>
        <v/>
      </c>
      <c r="S473" s="65" t="str">
        <f t="shared" ca="1" si="48"/>
        <v/>
      </c>
      <c r="T473" s="64"/>
      <c r="U473" s="64"/>
      <c r="W473" s="2"/>
      <c r="Z473" s="1"/>
    </row>
    <row r="474" spans="1:26" x14ac:dyDescent="0.25">
      <c r="A474" s="84" t="str">
        <f t="shared" si="49"/>
        <v/>
      </c>
      <c r="B474" s="2"/>
      <c r="D474" s="46"/>
      <c r="E474" s="1"/>
      <c r="M474" s="30"/>
      <c r="N474" s="30"/>
      <c r="O474" s="30"/>
      <c r="P474" s="64"/>
      <c r="Q474" s="65" t="str">
        <f t="shared" ca="1" si="46"/>
        <v/>
      </c>
      <c r="R474" s="65" t="str">
        <f t="shared" ca="1" si="47"/>
        <v/>
      </c>
      <c r="S474" s="65" t="str">
        <f t="shared" ca="1" si="48"/>
        <v/>
      </c>
      <c r="T474" s="64"/>
      <c r="U474" s="64"/>
      <c r="W474" s="2"/>
      <c r="Z474" s="1"/>
    </row>
    <row r="475" spans="1:26" x14ac:dyDescent="0.25">
      <c r="A475" s="84" t="str">
        <f t="shared" si="49"/>
        <v/>
      </c>
      <c r="B475" s="2"/>
      <c r="D475" s="46"/>
      <c r="E475" s="1"/>
      <c r="M475" s="30"/>
      <c r="N475" s="30"/>
      <c r="O475" s="30"/>
      <c r="P475" s="64"/>
      <c r="Q475" s="65" t="str">
        <f t="shared" ca="1" si="46"/>
        <v/>
      </c>
      <c r="R475" s="65" t="str">
        <f t="shared" ca="1" si="47"/>
        <v/>
      </c>
      <c r="S475" s="65" t="str">
        <f t="shared" ca="1" si="48"/>
        <v/>
      </c>
      <c r="T475" s="64"/>
      <c r="U475" s="64"/>
      <c r="W475" s="2"/>
      <c r="Z475" s="1"/>
    </row>
    <row r="476" spans="1:26" x14ac:dyDescent="0.25">
      <c r="A476" s="84" t="str">
        <f t="shared" si="49"/>
        <v/>
      </c>
      <c r="B476" s="2"/>
      <c r="D476" s="46"/>
      <c r="E476" s="1"/>
      <c r="M476" s="30"/>
      <c r="N476" s="30"/>
      <c r="O476" s="30"/>
      <c r="P476" s="64"/>
      <c r="Q476" s="65" t="str">
        <f t="shared" ca="1" si="46"/>
        <v/>
      </c>
      <c r="R476" s="65" t="str">
        <f t="shared" ca="1" si="47"/>
        <v/>
      </c>
      <c r="S476" s="65" t="str">
        <f t="shared" ca="1" si="48"/>
        <v/>
      </c>
      <c r="T476" s="64"/>
      <c r="U476" s="64"/>
      <c r="W476" s="2"/>
      <c r="Z476" s="1"/>
    </row>
    <row r="477" spans="1:26" x14ac:dyDescent="0.25">
      <c r="A477" s="84" t="str">
        <f t="shared" si="49"/>
        <v/>
      </c>
      <c r="B477" s="2"/>
      <c r="D477" s="46"/>
      <c r="E477" s="1"/>
      <c r="M477" s="30"/>
      <c r="N477" s="30"/>
      <c r="O477" s="30"/>
      <c r="P477" s="64"/>
      <c r="Q477" s="65" t="str">
        <f t="shared" ca="1" si="46"/>
        <v/>
      </c>
      <c r="R477" s="65" t="str">
        <f t="shared" ca="1" si="47"/>
        <v/>
      </c>
      <c r="S477" s="65" t="str">
        <f t="shared" ca="1" si="48"/>
        <v/>
      </c>
      <c r="T477" s="64"/>
      <c r="U477" s="64"/>
      <c r="W477" s="2"/>
      <c r="Z477" s="1"/>
    </row>
    <row r="478" spans="1:26" x14ac:dyDescent="0.25">
      <c r="A478" s="84" t="str">
        <f t="shared" si="49"/>
        <v/>
      </c>
      <c r="B478" s="2"/>
      <c r="D478" s="46"/>
      <c r="E478" s="1"/>
      <c r="M478" s="30"/>
      <c r="N478" s="30"/>
      <c r="O478" s="30"/>
      <c r="P478" s="64"/>
      <c r="Q478" s="65" t="str">
        <f t="shared" ca="1" si="46"/>
        <v/>
      </c>
      <c r="R478" s="65" t="str">
        <f t="shared" ca="1" si="47"/>
        <v/>
      </c>
      <c r="S478" s="65" t="str">
        <f t="shared" ca="1" si="48"/>
        <v/>
      </c>
      <c r="T478" s="64"/>
      <c r="U478" s="64"/>
      <c r="W478" s="2"/>
      <c r="Z478" s="1"/>
    </row>
    <row r="479" spans="1:26" x14ac:dyDescent="0.25">
      <c r="A479" s="84" t="str">
        <f t="shared" si="49"/>
        <v/>
      </c>
      <c r="B479" s="2"/>
      <c r="D479" s="46"/>
      <c r="E479" s="1"/>
      <c r="M479" s="30"/>
      <c r="N479" s="30"/>
      <c r="O479" s="30"/>
      <c r="P479" s="64"/>
      <c r="Q479" s="65" t="str">
        <f t="shared" ca="1" si="46"/>
        <v/>
      </c>
      <c r="R479" s="65" t="str">
        <f t="shared" ca="1" si="47"/>
        <v/>
      </c>
      <c r="S479" s="65" t="str">
        <f t="shared" ca="1" si="48"/>
        <v/>
      </c>
      <c r="T479" s="64"/>
      <c r="U479" s="64"/>
      <c r="W479" s="2"/>
      <c r="Z479" s="1"/>
    </row>
    <row r="480" spans="1:26" x14ac:dyDescent="0.25">
      <c r="A480" s="84" t="str">
        <f t="shared" si="49"/>
        <v/>
      </c>
      <c r="B480" s="2"/>
      <c r="D480" s="46"/>
      <c r="E480" s="1"/>
      <c r="M480" s="30"/>
      <c r="N480" s="30"/>
      <c r="O480" s="30"/>
      <c r="P480" s="64"/>
      <c r="Q480" s="65" t="str">
        <f t="shared" ca="1" si="46"/>
        <v/>
      </c>
      <c r="R480" s="65" t="str">
        <f t="shared" ca="1" si="47"/>
        <v/>
      </c>
      <c r="S480" s="65" t="str">
        <f t="shared" ca="1" si="48"/>
        <v/>
      </c>
      <c r="T480" s="64"/>
      <c r="U480" s="64"/>
      <c r="W480" s="2"/>
      <c r="Z480" s="1"/>
    </row>
    <row r="481" spans="1:26" x14ac:dyDescent="0.25">
      <c r="A481" s="84" t="str">
        <f t="shared" si="49"/>
        <v/>
      </c>
      <c r="B481" s="2"/>
      <c r="D481" s="46"/>
      <c r="E481" s="1"/>
      <c r="M481" s="30"/>
      <c r="N481" s="30"/>
      <c r="O481" s="30"/>
      <c r="P481" s="64"/>
      <c r="Q481" s="65" t="str">
        <f t="shared" ca="1" si="46"/>
        <v/>
      </c>
      <c r="R481" s="65" t="str">
        <f t="shared" ca="1" si="47"/>
        <v/>
      </c>
      <c r="S481" s="65" t="str">
        <f t="shared" ca="1" si="48"/>
        <v/>
      </c>
      <c r="T481" s="64"/>
      <c r="U481" s="64"/>
      <c r="W481" s="2"/>
      <c r="Z481" s="1"/>
    </row>
    <row r="482" spans="1:26" x14ac:dyDescent="0.25">
      <c r="A482" s="84" t="str">
        <f t="shared" si="49"/>
        <v/>
      </c>
      <c r="B482" s="2"/>
      <c r="D482" s="46"/>
      <c r="E482" s="1"/>
      <c r="M482" s="30"/>
      <c r="N482" s="30"/>
      <c r="O482" s="30"/>
      <c r="P482" s="64"/>
      <c r="Q482" s="65" t="str">
        <f t="shared" ca="1" si="46"/>
        <v/>
      </c>
      <c r="R482" s="65" t="str">
        <f t="shared" ca="1" si="47"/>
        <v/>
      </c>
      <c r="S482" s="65" t="str">
        <f t="shared" ca="1" si="48"/>
        <v/>
      </c>
      <c r="T482" s="64"/>
      <c r="U482" s="64"/>
      <c r="W482" s="2"/>
      <c r="Z482" s="1"/>
    </row>
    <row r="483" spans="1:26" x14ac:dyDescent="0.25">
      <c r="A483" s="84" t="str">
        <f t="shared" si="49"/>
        <v/>
      </c>
      <c r="B483" s="2"/>
      <c r="D483" s="46"/>
      <c r="E483" s="1"/>
      <c r="M483" s="30"/>
      <c r="N483" s="30"/>
      <c r="O483" s="30"/>
      <c r="P483" s="64"/>
      <c r="Q483" s="65" t="str">
        <f t="shared" ca="1" si="46"/>
        <v/>
      </c>
      <c r="R483" s="65" t="str">
        <f t="shared" ca="1" si="47"/>
        <v/>
      </c>
      <c r="S483" s="65" t="str">
        <f t="shared" ca="1" si="48"/>
        <v/>
      </c>
      <c r="T483" s="64"/>
      <c r="U483" s="64"/>
      <c r="W483" s="2"/>
      <c r="Z483" s="1"/>
    </row>
    <row r="484" spans="1:26" x14ac:dyDescent="0.25">
      <c r="A484" s="84" t="str">
        <f t="shared" si="49"/>
        <v/>
      </c>
      <c r="B484" s="2"/>
      <c r="D484" s="46"/>
      <c r="E484" s="1"/>
      <c r="M484" s="30"/>
      <c r="N484" s="30"/>
      <c r="O484" s="30"/>
      <c r="P484" s="64"/>
      <c r="Q484" s="65" t="str">
        <f t="shared" ca="1" si="46"/>
        <v/>
      </c>
      <c r="R484" s="65" t="str">
        <f t="shared" ca="1" si="47"/>
        <v/>
      </c>
      <c r="S484" s="65" t="str">
        <f t="shared" ca="1" si="48"/>
        <v/>
      </c>
      <c r="T484" s="64"/>
      <c r="U484" s="64"/>
      <c r="W484" s="2"/>
      <c r="Z484" s="1"/>
    </row>
    <row r="485" spans="1:26" x14ac:dyDescent="0.25">
      <c r="A485" s="84" t="str">
        <f t="shared" si="49"/>
        <v/>
      </c>
      <c r="B485" s="2"/>
      <c r="D485" s="46"/>
      <c r="E485" s="1"/>
      <c r="M485" s="30"/>
      <c r="N485" s="30"/>
      <c r="O485" s="30"/>
      <c r="P485" s="64"/>
      <c r="Q485" s="65" t="str">
        <f t="shared" ca="1" si="46"/>
        <v/>
      </c>
      <c r="R485" s="65" t="str">
        <f t="shared" ca="1" si="47"/>
        <v/>
      </c>
      <c r="S485" s="65" t="str">
        <f t="shared" ca="1" si="48"/>
        <v/>
      </c>
      <c r="T485" s="64"/>
      <c r="U485" s="64"/>
      <c r="W485" s="2"/>
      <c r="Z485" s="1"/>
    </row>
    <row r="486" spans="1:26" x14ac:dyDescent="0.25">
      <c r="A486" s="84" t="str">
        <f t="shared" si="49"/>
        <v/>
      </c>
      <c r="B486" s="2"/>
      <c r="D486" s="46"/>
      <c r="E486" s="1"/>
      <c r="M486" s="30"/>
      <c r="N486" s="30"/>
      <c r="O486" s="30"/>
      <c r="P486" s="64"/>
      <c r="Q486" s="65" t="str">
        <f t="shared" ca="1" si="46"/>
        <v/>
      </c>
      <c r="R486" s="65" t="str">
        <f t="shared" ca="1" si="47"/>
        <v/>
      </c>
      <c r="S486" s="65" t="str">
        <f t="shared" ca="1" si="48"/>
        <v/>
      </c>
      <c r="T486" s="64"/>
      <c r="U486" s="64"/>
      <c r="W486" s="2"/>
      <c r="Z486" s="1"/>
    </row>
    <row r="487" spans="1:26" x14ac:dyDescent="0.25">
      <c r="A487" s="84" t="str">
        <f t="shared" si="49"/>
        <v/>
      </c>
      <c r="B487" s="2"/>
      <c r="D487" s="46"/>
      <c r="E487" s="1"/>
      <c r="M487" s="30"/>
      <c r="N487" s="30"/>
      <c r="O487" s="30"/>
      <c r="P487" s="64"/>
      <c r="Q487" s="65" t="str">
        <f t="shared" ca="1" si="46"/>
        <v/>
      </c>
      <c r="R487" s="65" t="str">
        <f t="shared" ca="1" si="47"/>
        <v/>
      </c>
      <c r="S487" s="65" t="str">
        <f t="shared" ca="1" si="48"/>
        <v/>
      </c>
      <c r="T487" s="64"/>
      <c r="U487" s="64"/>
      <c r="W487" s="2"/>
      <c r="Z487" s="1"/>
    </row>
    <row r="488" spans="1:26" x14ac:dyDescent="0.25">
      <c r="A488" s="84" t="str">
        <f t="shared" si="49"/>
        <v/>
      </c>
      <c r="B488" s="2"/>
      <c r="D488" s="46"/>
      <c r="E488" s="1"/>
      <c r="M488" s="30"/>
      <c r="N488" s="30"/>
      <c r="O488" s="30"/>
      <c r="P488" s="64"/>
      <c r="Q488" s="65" t="str">
        <f t="shared" ca="1" si="46"/>
        <v/>
      </c>
      <c r="R488" s="65" t="str">
        <f t="shared" ca="1" si="47"/>
        <v/>
      </c>
      <c r="S488" s="65" t="str">
        <f t="shared" ca="1" si="48"/>
        <v/>
      </c>
      <c r="T488" s="64"/>
      <c r="U488" s="64"/>
      <c r="W488" s="2"/>
      <c r="Z488" s="1"/>
    </row>
    <row r="489" spans="1:26" x14ac:dyDescent="0.25">
      <c r="A489" s="84" t="str">
        <f t="shared" si="49"/>
        <v/>
      </c>
      <c r="B489" s="2"/>
      <c r="D489" s="46"/>
      <c r="E489" s="1"/>
      <c r="M489" s="30"/>
      <c r="N489" s="30"/>
      <c r="O489" s="30"/>
      <c r="P489" s="64"/>
      <c r="Q489" s="65" t="str">
        <f t="shared" ca="1" si="46"/>
        <v/>
      </c>
      <c r="R489" s="65" t="str">
        <f t="shared" ca="1" si="47"/>
        <v/>
      </c>
      <c r="S489" s="65" t="str">
        <f t="shared" ca="1" si="48"/>
        <v/>
      </c>
      <c r="T489" s="64"/>
      <c r="U489" s="64"/>
      <c r="W489" s="2"/>
      <c r="Z489" s="1"/>
    </row>
    <row r="490" spans="1:26" x14ac:dyDescent="0.25">
      <c r="A490" s="84" t="str">
        <f t="shared" si="49"/>
        <v/>
      </c>
      <c r="B490" s="2"/>
      <c r="D490" s="46"/>
      <c r="E490" s="1"/>
      <c r="M490" s="30"/>
      <c r="N490" s="30"/>
      <c r="O490" s="30"/>
      <c r="P490" s="64"/>
      <c r="Q490" s="65" t="str">
        <f t="shared" ca="1" si="46"/>
        <v/>
      </c>
      <c r="R490" s="65" t="str">
        <f t="shared" ca="1" si="47"/>
        <v/>
      </c>
      <c r="S490" s="65" t="str">
        <f t="shared" ca="1" si="48"/>
        <v/>
      </c>
      <c r="T490" s="64"/>
      <c r="U490" s="64"/>
      <c r="W490" s="2"/>
      <c r="Z490" s="1"/>
    </row>
    <row r="491" spans="1:26" x14ac:dyDescent="0.25">
      <c r="A491" s="84" t="str">
        <f t="shared" si="49"/>
        <v/>
      </c>
      <c r="B491" s="2"/>
      <c r="D491" s="46"/>
      <c r="E491" s="1"/>
      <c r="M491" s="30"/>
      <c r="N491" s="30"/>
      <c r="O491" s="30"/>
      <c r="P491" s="64"/>
      <c r="Q491" s="65" t="str">
        <f t="shared" ca="1" si="46"/>
        <v/>
      </c>
      <c r="R491" s="65" t="str">
        <f t="shared" ca="1" si="47"/>
        <v/>
      </c>
      <c r="S491" s="65" t="str">
        <f t="shared" ca="1" si="48"/>
        <v/>
      </c>
      <c r="T491" s="64"/>
      <c r="U491" s="64"/>
      <c r="W491" s="2"/>
      <c r="Z491" s="1"/>
    </row>
    <row r="492" spans="1:26" x14ac:dyDescent="0.25">
      <c r="A492" s="84" t="str">
        <f t="shared" si="49"/>
        <v/>
      </c>
      <c r="B492" s="2"/>
      <c r="D492" s="46"/>
      <c r="E492" s="1"/>
      <c r="M492" s="30"/>
      <c r="N492" s="30"/>
      <c r="O492" s="30"/>
      <c r="P492" s="64"/>
      <c r="Q492" s="65" t="str">
        <f t="shared" ca="1" si="46"/>
        <v/>
      </c>
      <c r="R492" s="65" t="str">
        <f t="shared" ca="1" si="47"/>
        <v/>
      </c>
      <c r="S492" s="65" t="str">
        <f t="shared" ca="1" si="48"/>
        <v/>
      </c>
      <c r="T492" s="64"/>
      <c r="U492" s="64"/>
      <c r="W492" s="2"/>
      <c r="Z492" s="1"/>
    </row>
    <row r="493" spans="1:26" x14ac:dyDescent="0.25">
      <c r="A493" s="84" t="str">
        <f t="shared" si="49"/>
        <v/>
      </c>
      <c r="B493" s="2"/>
      <c r="D493" s="46"/>
      <c r="E493" s="1"/>
      <c r="M493" s="30"/>
      <c r="N493" s="30"/>
      <c r="O493" s="30"/>
      <c r="P493" s="64"/>
      <c r="Q493" s="65" t="str">
        <f t="shared" ca="1" si="46"/>
        <v/>
      </c>
      <c r="R493" s="65" t="str">
        <f t="shared" ca="1" si="47"/>
        <v/>
      </c>
      <c r="S493" s="65" t="str">
        <f t="shared" ca="1" si="48"/>
        <v/>
      </c>
      <c r="T493" s="64"/>
      <c r="U493" s="64"/>
      <c r="W493" s="2"/>
      <c r="Z493" s="1"/>
    </row>
    <row r="494" spans="1:26" x14ac:dyDescent="0.25">
      <c r="A494" s="84" t="str">
        <f t="shared" si="49"/>
        <v/>
      </c>
      <c r="B494" s="2"/>
      <c r="D494" s="46"/>
      <c r="E494" s="1"/>
      <c r="M494" s="30"/>
      <c r="N494" s="30"/>
      <c r="O494" s="30"/>
      <c r="P494" s="64"/>
      <c r="Q494" s="65" t="str">
        <f t="shared" ca="1" si="46"/>
        <v/>
      </c>
      <c r="R494" s="65" t="str">
        <f t="shared" ca="1" si="47"/>
        <v/>
      </c>
      <c r="S494" s="65" t="str">
        <f t="shared" ca="1" si="48"/>
        <v/>
      </c>
      <c r="T494" s="64"/>
      <c r="U494" s="64"/>
      <c r="W494" s="2"/>
      <c r="Z494" s="1"/>
    </row>
    <row r="495" spans="1:26" x14ac:dyDescent="0.25">
      <c r="A495" s="84" t="str">
        <f t="shared" si="49"/>
        <v/>
      </c>
      <c r="B495" s="2"/>
      <c r="D495" s="46"/>
      <c r="E495" s="1"/>
      <c r="M495" s="30"/>
      <c r="N495" s="30"/>
      <c r="O495" s="30"/>
      <c r="P495" s="64"/>
      <c r="Q495" s="65" t="str">
        <f t="shared" ca="1" si="46"/>
        <v/>
      </c>
      <c r="R495" s="65" t="str">
        <f t="shared" ca="1" si="47"/>
        <v/>
      </c>
      <c r="S495" s="65" t="str">
        <f t="shared" ca="1" si="48"/>
        <v/>
      </c>
      <c r="T495" s="64"/>
      <c r="U495" s="64"/>
      <c r="W495" s="2"/>
      <c r="Z495" s="1"/>
    </row>
    <row r="496" spans="1:26" x14ac:dyDescent="0.25">
      <c r="A496" s="84" t="str">
        <f t="shared" si="49"/>
        <v/>
      </c>
      <c r="B496" s="2"/>
      <c r="D496" s="46"/>
      <c r="E496" s="1"/>
      <c r="M496" s="30"/>
      <c r="N496" s="30"/>
      <c r="O496" s="30"/>
      <c r="P496" s="64"/>
      <c r="Q496" s="65" t="str">
        <f t="shared" ca="1" si="46"/>
        <v/>
      </c>
      <c r="R496" s="65" t="str">
        <f t="shared" ca="1" si="47"/>
        <v/>
      </c>
      <c r="S496" s="65" t="str">
        <f t="shared" ca="1" si="48"/>
        <v/>
      </c>
      <c r="T496" s="64"/>
      <c r="U496" s="64"/>
      <c r="W496" s="2"/>
      <c r="Z496" s="1"/>
    </row>
    <row r="497" spans="1:26" x14ac:dyDescent="0.25">
      <c r="A497" s="84" t="str">
        <f t="shared" si="49"/>
        <v/>
      </c>
      <c r="B497" s="2"/>
      <c r="D497" s="46"/>
      <c r="E497" s="1"/>
      <c r="M497" s="30"/>
      <c r="N497" s="30"/>
      <c r="O497" s="30"/>
      <c r="P497" s="64"/>
      <c r="Q497" s="65" t="str">
        <f t="shared" ca="1" si="46"/>
        <v/>
      </c>
      <c r="R497" s="65" t="str">
        <f t="shared" ca="1" si="47"/>
        <v/>
      </c>
      <c r="S497" s="65" t="str">
        <f t="shared" ca="1" si="48"/>
        <v/>
      </c>
      <c r="T497" s="64"/>
      <c r="U497" s="64"/>
      <c r="W497" s="2"/>
      <c r="Z497" s="1"/>
    </row>
    <row r="498" spans="1:26" x14ac:dyDescent="0.25">
      <c r="A498" s="84" t="str">
        <f t="shared" si="49"/>
        <v/>
      </c>
      <c r="B498" s="2"/>
      <c r="D498" s="46"/>
      <c r="E498" s="1"/>
      <c r="M498" s="30"/>
      <c r="N498" s="30"/>
      <c r="O498" s="30"/>
      <c r="P498" s="64"/>
      <c r="Q498" s="65" t="str">
        <f t="shared" ca="1" si="46"/>
        <v/>
      </c>
      <c r="R498" s="65" t="str">
        <f t="shared" ca="1" si="47"/>
        <v/>
      </c>
      <c r="S498" s="65" t="str">
        <f t="shared" ca="1" si="48"/>
        <v/>
      </c>
      <c r="T498" s="64"/>
      <c r="U498" s="64"/>
      <c r="W498" s="2"/>
      <c r="Z498" s="1"/>
    </row>
    <row r="499" spans="1:26" x14ac:dyDescent="0.25">
      <c r="A499" s="84" t="str">
        <f t="shared" si="49"/>
        <v/>
      </c>
      <c r="B499" s="2"/>
      <c r="D499" s="46"/>
      <c r="E499" s="1"/>
      <c r="M499" s="30"/>
      <c r="N499" s="30"/>
      <c r="O499" s="30"/>
      <c r="P499" s="64"/>
      <c r="Q499" s="65" t="str">
        <f t="shared" ca="1" si="46"/>
        <v/>
      </c>
      <c r="R499" s="65" t="str">
        <f t="shared" ca="1" si="47"/>
        <v/>
      </c>
      <c r="S499" s="65" t="str">
        <f t="shared" ca="1" si="48"/>
        <v/>
      </c>
      <c r="T499" s="64"/>
      <c r="U499" s="64"/>
      <c r="W499" s="2"/>
      <c r="Z499" s="1"/>
    </row>
    <row r="500" spans="1:26" x14ac:dyDescent="0.25">
      <c r="A500" s="84" t="str">
        <f t="shared" si="49"/>
        <v/>
      </c>
      <c r="B500" s="2"/>
      <c r="D500" s="46"/>
      <c r="E500" s="1"/>
      <c r="M500" s="30"/>
      <c r="N500" s="30"/>
      <c r="O500" s="30"/>
      <c r="P500" s="64"/>
      <c r="Q500" s="65" t="str">
        <f t="shared" ca="1" si="46"/>
        <v/>
      </c>
      <c r="R500" s="65" t="str">
        <f t="shared" ca="1" si="47"/>
        <v/>
      </c>
      <c r="S500" s="65" t="str">
        <f t="shared" ca="1" si="48"/>
        <v/>
      </c>
      <c r="T500" s="64"/>
      <c r="U500" s="64"/>
      <c r="W500" s="2"/>
      <c r="Z500" s="1"/>
    </row>
    <row r="501" spans="1:26" x14ac:dyDescent="0.25">
      <c r="A501" s="84" t="str">
        <f t="shared" si="49"/>
        <v/>
      </c>
      <c r="B501" s="2"/>
      <c r="D501" s="46"/>
      <c r="E501" s="1"/>
      <c r="M501" s="30"/>
      <c r="N501" s="30"/>
      <c r="O501" s="30"/>
      <c r="P501" s="64"/>
      <c r="Q501" s="65" t="str">
        <f t="shared" ca="1" si="46"/>
        <v/>
      </c>
      <c r="R501" s="65" t="str">
        <f t="shared" ca="1" si="47"/>
        <v/>
      </c>
      <c r="S501" s="65" t="str">
        <f t="shared" ca="1" si="48"/>
        <v/>
      </c>
      <c r="T501" s="64"/>
      <c r="U501" s="64"/>
      <c r="W501" s="2"/>
      <c r="Z501" s="1"/>
    </row>
    <row r="502" spans="1:26" x14ac:dyDescent="0.25">
      <c r="A502" s="84" t="str">
        <f t="shared" si="49"/>
        <v/>
      </c>
      <c r="B502" s="2"/>
      <c r="D502" s="46"/>
      <c r="E502" s="1"/>
      <c r="M502" s="30"/>
      <c r="N502" s="30"/>
      <c r="O502" s="30"/>
      <c r="P502" s="64"/>
      <c r="Q502" s="65" t="str">
        <f t="shared" ca="1" si="46"/>
        <v/>
      </c>
      <c r="R502" s="65" t="str">
        <f t="shared" ca="1" si="47"/>
        <v/>
      </c>
      <c r="S502" s="65" t="str">
        <f t="shared" ca="1" si="48"/>
        <v/>
      </c>
      <c r="T502" s="64"/>
      <c r="U502" s="64"/>
      <c r="W502" s="2"/>
      <c r="Z502" s="1"/>
    </row>
    <row r="503" spans="1:26" x14ac:dyDescent="0.25">
      <c r="A503" s="84" t="str">
        <f t="shared" si="49"/>
        <v/>
      </c>
      <c r="B503" s="2"/>
      <c r="D503" s="46"/>
      <c r="E503" s="1"/>
      <c r="M503" s="30"/>
      <c r="N503" s="30"/>
      <c r="O503" s="30"/>
      <c r="P503" s="64"/>
      <c r="Q503" s="65" t="str">
        <f t="shared" ca="1" si="46"/>
        <v/>
      </c>
      <c r="R503" s="65" t="str">
        <f t="shared" ca="1" si="47"/>
        <v/>
      </c>
      <c r="S503" s="65" t="str">
        <f t="shared" ca="1" si="48"/>
        <v/>
      </c>
      <c r="T503" s="64"/>
      <c r="U503" s="64"/>
      <c r="W503" s="2"/>
      <c r="Z503" s="1"/>
    </row>
    <row r="504" spans="1:26" x14ac:dyDescent="0.25">
      <c r="A504" s="84" t="str">
        <f t="shared" si="49"/>
        <v/>
      </c>
      <c r="B504" s="2"/>
      <c r="D504" s="46"/>
      <c r="E504" s="1"/>
      <c r="M504" s="30"/>
      <c r="N504" s="30"/>
      <c r="O504" s="30"/>
      <c r="P504" s="64"/>
      <c r="Q504" s="65" t="str">
        <f t="shared" ca="1" si="46"/>
        <v/>
      </c>
      <c r="R504" s="65" t="str">
        <f t="shared" ca="1" si="47"/>
        <v/>
      </c>
      <c r="S504" s="65" t="str">
        <f t="shared" ca="1" si="48"/>
        <v/>
      </c>
      <c r="T504" s="64"/>
      <c r="U504" s="64"/>
      <c r="W504" s="2"/>
      <c r="Z504" s="1"/>
    </row>
    <row r="505" spans="1:26" x14ac:dyDescent="0.25">
      <c r="A505" s="84" t="str">
        <f t="shared" si="49"/>
        <v/>
      </c>
      <c r="B505" s="2"/>
      <c r="D505" s="46"/>
      <c r="E505" s="1"/>
      <c r="M505" s="30"/>
      <c r="N505" s="30"/>
      <c r="O505" s="30"/>
      <c r="P505" s="64"/>
      <c r="Q505" s="65" t="str">
        <f t="shared" ca="1" si="46"/>
        <v/>
      </c>
      <c r="R505" s="65" t="str">
        <f t="shared" ca="1" si="47"/>
        <v/>
      </c>
      <c r="S505" s="65" t="str">
        <f t="shared" ca="1" si="48"/>
        <v/>
      </c>
      <c r="T505" s="64"/>
      <c r="U505" s="64"/>
      <c r="W505" s="2"/>
      <c r="Z505" s="1"/>
    </row>
    <row r="506" spans="1:26" x14ac:dyDescent="0.25">
      <c r="A506" s="84" t="str">
        <f t="shared" si="49"/>
        <v/>
      </c>
      <c r="B506" s="2"/>
      <c r="D506" s="46"/>
      <c r="E506" s="1"/>
      <c r="M506" s="30"/>
      <c r="N506" s="30"/>
      <c r="O506" s="30"/>
      <c r="P506" s="64"/>
      <c r="Q506" s="65" t="str">
        <f t="shared" ca="1" si="46"/>
        <v/>
      </c>
      <c r="R506" s="65" t="str">
        <f t="shared" ca="1" si="47"/>
        <v/>
      </c>
      <c r="S506" s="65" t="str">
        <f t="shared" ca="1" si="48"/>
        <v/>
      </c>
      <c r="T506" s="64"/>
      <c r="U506" s="64"/>
      <c r="W506" s="2"/>
      <c r="Z506" s="1"/>
    </row>
    <row r="507" spans="1:26" x14ac:dyDescent="0.25">
      <c r="A507" s="84" t="str">
        <f t="shared" si="49"/>
        <v/>
      </c>
      <c r="B507" s="2"/>
      <c r="D507" s="46"/>
      <c r="E507" s="1"/>
      <c r="M507" s="30"/>
      <c r="N507" s="30"/>
      <c r="O507" s="30"/>
      <c r="P507" s="64"/>
      <c r="Q507" s="65" t="str">
        <f t="shared" ca="1" si="46"/>
        <v/>
      </c>
      <c r="R507" s="65" t="str">
        <f t="shared" ca="1" si="47"/>
        <v/>
      </c>
      <c r="S507" s="65" t="str">
        <f t="shared" ca="1" si="48"/>
        <v/>
      </c>
      <c r="T507" s="64"/>
      <c r="U507" s="64"/>
      <c r="W507" s="2"/>
      <c r="Z507" s="1"/>
    </row>
    <row r="508" spans="1:26" x14ac:dyDescent="0.25">
      <c r="A508" s="84" t="str">
        <f t="shared" si="49"/>
        <v/>
      </c>
      <c r="B508" s="2"/>
      <c r="D508" s="46"/>
      <c r="E508" s="1"/>
      <c r="M508" s="30"/>
      <c r="N508" s="30"/>
      <c r="O508" s="30"/>
      <c r="P508" s="64"/>
      <c r="Q508" s="65" t="str">
        <f t="shared" ca="1" si="46"/>
        <v/>
      </c>
      <c r="R508" s="65" t="str">
        <f t="shared" ca="1" si="47"/>
        <v/>
      </c>
      <c r="S508" s="65" t="str">
        <f t="shared" ca="1" si="48"/>
        <v/>
      </c>
      <c r="T508" s="64"/>
      <c r="U508" s="64"/>
      <c r="W508" s="2"/>
      <c r="Z508" s="1"/>
    </row>
    <row r="509" spans="1:26" x14ac:dyDescent="0.25">
      <c r="A509" s="84" t="str">
        <f t="shared" si="49"/>
        <v/>
      </c>
      <c r="B509" s="2"/>
      <c r="D509" s="46"/>
      <c r="E509" s="1"/>
      <c r="M509" s="30"/>
      <c r="N509" s="30"/>
      <c r="O509" s="30"/>
      <c r="P509" s="64"/>
      <c r="Q509" s="65" t="str">
        <f t="shared" ca="1" si="46"/>
        <v/>
      </c>
      <c r="R509" s="65" t="str">
        <f t="shared" ca="1" si="47"/>
        <v/>
      </c>
      <c r="S509" s="65" t="str">
        <f t="shared" ca="1" si="48"/>
        <v/>
      </c>
      <c r="T509" s="64"/>
      <c r="U509" s="64"/>
      <c r="W509" s="2"/>
      <c r="Z509" s="1"/>
    </row>
    <row r="510" spans="1:26" x14ac:dyDescent="0.25">
      <c r="A510" s="84" t="str">
        <f t="shared" si="49"/>
        <v/>
      </c>
      <c r="B510" s="2"/>
      <c r="D510" s="46"/>
      <c r="E510" s="1"/>
      <c r="M510" s="30"/>
      <c r="N510" s="30"/>
      <c r="O510" s="30"/>
      <c r="P510" s="64"/>
      <c r="Q510" s="65" t="str">
        <f t="shared" ca="1" si="46"/>
        <v/>
      </c>
      <c r="R510" s="65" t="str">
        <f t="shared" ca="1" si="47"/>
        <v/>
      </c>
      <c r="S510" s="65" t="str">
        <f t="shared" ca="1" si="48"/>
        <v/>
      </c>
      <c r="T510" s="64"/>
      <c r="U510" s="64"/>
      <c r="W510" s="2"/>
      <c r="Z510" s="1"/>
    </row>
    <row r="511" spans="1:26" x14ac:dyDescent="0.25">
      <c r="A511" s="84" t="str">
        <f t="shared" si="49"/>
        <v/>
      </c>
      <c r="B511" s="2"/>
      <c r="D511" s="46"/>
      <c r="E511" s="1"/>
      <c r="M511" s="30"/>
      <c r="N511" s="30"/>
      <c r="O511" s="30"/>
      <c r="P511" s="64"/>
      <c r="Q511" s="65" t="str">
        <f t="shared" ca="1" si="46"/>
        <v/>
      </c>
      <c r="R511" s="65" t="str">
        <f t="shared" ca="1" si="47"/>
        <v/>
      </c>
      <c r="S511" s="65" t="str">
        <f t="shared" ca="1" si="48"/>
        <v/>
      </c>
      <c r="T511" s="64"/>
      <c r="U511" s="64"/>
      <c r="W511" s="2"/>
      <c r="Z511" s="1"/>
    </row>
    <row r="512" spans="1:26" x14ac:dyDescent="0.25">
      <c r="A512" s="84" t="str">
        <f t="shared" si="49"/>
        <v/>
      </c>
      <c r="B512" s="2"/>
      <c r="D512" s="46"/>
      <c r="E512" s="1"/>
      <c r="M512" s="30"/>
      <c r="N512" s="30"/>
      <c r="O512" s="30"/>
      <c r="P512" s="64"/>
      <c r="Q512" s="65" t="str">
        <f t="shared" ca="1" si="46"/>
        <v/>
      </c>
      <c r="R512" s="65" t="str">
        <f t="shared" ca="1" si="47"/>
        <v/>
      </c>
      <c r="S512" s="65" t="str">
        <f t="shared" ca="1" si="48"/>
        <v/>
      </c>
      <c r="T512" s="64"/>
      <c r="U512" s="64"/>
      <c r="W512" s="2"/>
      <c r="Z512" s="1"/>
    </row>
    <row r="513" spans="1:26" x14ac:dyDescent="0.25">
      <c r="A513" s="84" t="str">
        <f t="shared" si="49"/>
        <v/>
      </c>
      <c r="B513" s="2"/>
      <c r="D513" s="46"/>
      <c r="E513" s="1"/>
      <c r="M513" s="30"/>
      <c r="N513" s="30"/>
      <c r="O513" s="30"/>
      <c r="P513" s="64"/>
      <c r="Q513" s="65" t="str">
        <f t="shared" ca="1" si="46"/>
        <v/>
      </c>
      <c r="R513" s="65" t="str">
        <f t="shared" ca="1" si="47"/>
        <v/>
      </c>
      <c r="S513" s="65" t="str">
        <f t="shared" ca="1" si="48"/>
        <v/>
      </c>
      <c r="T513" s="64"/>
      <c r="U513" s="64"/>
      <c r="W513" s="2"/>
      <c r="Z513" s="1"/>
    </row>
    <row r="514" spans="1:26" x14ac:dyDescent="0.25">
      <c r="A514" s="84" t="str">
        <f t="shared" si="49"/>
        <v/>
      </c>
      <c r="B514" s="2"/>
      <c r="D514" s="46"/>
      <c r="E514" s="1"/>
      <c r="M514" s="30"/>
      <c r="N514" s="30"/>
      <c r="O514" s="30"/>
      <c r="P514" s="64"/>
      <c r="Q514" s="65" t="str">
        <f t="shared" ca="1" si="46"/>
        <v/>
      </c>
      <c r="R514" s="65" t="str">
        <f t="shared" ca="1" si="47"/>
        <v/>
      </c>
      <c r="S514" s="65" t="str">
        <f t="shared" ca="1" si="48"/>
        <v/>
      </c>
      <c r="T514" s="64"/>
      <c r="U514" s="64"/>
      <c r="W514" s="2"/>
      <c r="Z514" s="1"/>
    </row>
    <row r="515" spans="1:26" x14ac:dyDescent="0.25">
      <c r="A515" s="84" t="str">
        <f t="shared" si="49"/>
        <v/>
      </c>
      <c r="B515" s="2"/>
      <c r="D515" s="46"/>
      <c r="E515" s="1"/>
      <c r="M515" s="30"/>
      <c r="N515" s="30"/>
      <c r="O515" s="30"/>
      <c r="P515" s="64"/>
      <c r="Q515" s="65" t="str">
        <f t="shared" ca="1" si="46"/>
        <v/>
      </c>
      <c r="R515" s="65" t="str">
        <f t="shared" ca="1" si="47"/>
        <v/>
      </c>
      <c r="S515" s="65" t="str">
        <f t="shared" ca="1" si="48"/>
        <v/>
      </c>
      <c r="T515" s="64"/>
      <c r="U515" s="64"/>
      <c r="W515" s="2"/>
      <c r="Z515" s="1"/>
    </row>
    <row r="516" spans="1:26" x14ac:dyDescent="0.25">
      <c r="A516" s="84" t="str">
        <f t="shared" si="49"/>
        <v/>
      </c>
      <c r="B516" s="2"/>
      <c r="D516" s="46"/>
      <c r="E516" s="1"/>
      <c r="M516" s="30"/>
      <c r="N516" s="30"/>
      <c r="O516" s="30"/>
      <c r="P516" s="64"/>
      <c r="Q516" s="65" t="str">
        <f t="shared" ca="1" si="46"/>
        <v/>
      </c>
      <c r="R516" s="65" t="str">
        <f t="shared" ca="1" si="47"/>
        <v/>
      </c>
      <c r="S516" s="65" t="str">
        <f t="shared" ca="1" si="48"/>
        <v/>
      </c>
      <c r="T516" s="64"/>
      <c r="U516" s="64"/>
      <c r="W516" s="2"/>
      <c r="Z516" s="1"/>
    </row>
    <row r="517" spans="1:26" x14ac:dyDescent="0.25">
      <c r="A517" s="84" t="str">
        <f t="shared" si="49"/>
        <v/>
      </c>
      <c r="B517" s="2"/>
      <c r="D517" s="46"/>
      <c r="E517" s="1"/>
      <c r="M517" s="30"/>
      <c r="N517" s="30"/>
      <c r="O517" s="30"/>
      <c r="P517" s="64"/>
      <c r="Q517" s="65" t="str">
        <f t="shared" ca="1" si="46"/>
        <v/>
      </c>
      <c r="R517" s="65" t="str">
        <f t="shared" ca="1" si="47"/>
        <v/>
      </c>
      <c r="S517" s="65" t="str">
        <f t="shared" ca="1" si="48"/>
        <v/>
      </c>
      <c r="T517" s="64"/>
      <c r="U517" s="64"/>
      <c r="W517" s="2"/>
      <c r="Z517" s="1"/>
    </row>
    <row r="518" spans="1:26" x14ac:dyDescent="0.25">
      <c r="A518" s="84" t="str">
        <f t="shared" si="49"/>
        <v/>
      </c>
      <c r="B518" s="2"/>
      <c r="D518" s="46"/>
      <c r="E518" s="1"/>
      <c r="M518" s="30"/>
      <c r="N518" s="30"/>
      <c r="O518" s="30"/>
      <c r="P518" s="64"/>
      <c r="Q518" s="65" t="str">
        <f t="shared" ca="1" si="46"/>
        <v/>
      </c>
      <c r="R518" s="65" t="str">
        <f t="shared" ca="1" si="47"/>
        <v/>
      </c>
      <c r="S518" s="65" t="str">
        <f t="shared" ca="1" si="48"/>
        <v/>
      </c>
      <c r="T518" s="64"/>
      <c r="U518" s="64"/>
      <c r="W518" s="2"/>
      <c r="Z518" s="1"/>
    </row>
    <row r="519" spans="1:26" x14ac:dyDescent="0.25">
      <c r="A519" s="84" t="str">
        <f t="shared" si="49"/>
        <v/>
      </c>
      <c r="B519" s="2"/>
      <c r="D519" s="46"/>
      <c r="E519" s="1"/>
      <c r="M519" s="30"/>
      <c r="N519" s="30"/>
      <c r="O519" s="30"/>
      <c r="P519" s="64"/>
      <c r="Q519" s="65" t="str">
        <f t="shared" ca="1" si="46"/>
        <v/>
      </c>
      <c r="R519" s="65" t="str">
        <f t="shared" ca="1" si="47"/>
        <v/>
      </c>
      <c r="S519" s="65" t="str">
        <f t="shared" ca="1" si="48"/>
        <v/>
      </c>
      <c r="T519" s="64"/>
      <c r="U519" s="64"/>
      <c r="W519" s="2"/>
      <c r="Z519" s="1"/>
    </row>
    <row r="520" spans="1:26" x14ac:dyDescent="0.25">
      <c r="A520" s="84" t="str">
        <f t="shared" si="49"/>
        <v/>
      </c>
      <c r="B520" s="2"/>
      <c r="D520" s="46"/>
      <c r="E520" s="1"/>
      <c r="M520" s="30"/>
      <c r="N520" s="30"/>
      <c r="O520" s="30"/>
      <c r="P520" s="64"/>
      <c r="Q520" s="65" t="str">
        <f t="shared" ca="1" si="46"/>
        <v/>
      </c>
      <c r="R520" s="65" t="str">
        <f t="shared" ca="1" si="47"/>
        <v/>
      </c>
      <c r="S520" s="65" t="str">
        <f t="shared" ca="1" si="48"/>
        <v/>
      </c>
      <c r="T520" s="64"/>
      <c r="U520" s="64"/>
      <c r="W520" s="2"/>
      <c r="Z520" s="1"/>
    </row>
    <row r="521" spans="1:26" x14ac:dyDescent="0.25">
      <c r="A521" s="84" t="str">
        <f t="shared" si="49"/>
        <v/>
      </c>
      <c r="B521" s="2"/>
      <c r="D521" s="46"/>
      <c r="E521" s="1"/>
      <c r="M521" s="30"/>
      <c r="N521" s="30"/>
      <c r="O521" s="30"/>
      <c r="P521" s="64"/>
      <c r="Q521" s="65" t="str">
        <f t="shared" ca="1" si="46"/>
        <v/>
      </c>
      <c r="R521" s="65" t="str">
        <f t="shared" ca="1" si="47"/>
        <v/>
      </c>
      <c r="S521" s="65" t="str">
        <f t="shared" ca="1" si="48"/>
        <v/>
      </c>
      <c r="T521" s="64"/>
      <c r="U521" s="64"/>
      <c r="W521" s="2"/>
      <c r="Z521" s="1"/>
    </row>
    <row r="522" spans="1:26" x14ac:dyDescent="0.25">
      <c r="A522" s="84" t="str">
        <f t="shared" si="49"/>
        <v/>
      </c>
      <c r="B522" s="2"/>
      <c r="D522" s="46"/>
      <c r="E522" s="1"/>
      <c r="M522" s="30"/>
      <c r="N522" s="30"/>
      <c r="O522" s="30"/>
      <c r="P522" s="64"/>
      <c r="Q522" s="65" t="str">
        <f t="shared" ca="1" si="46"/>
        <v/>
      </c>
      <c r="R522" s="65" t="str">
        <f t="shared" ca="1" si="47"/>
        <v/>
      </c>
      <c r="S522" s="65" t="str">
        <f t="shared" ca="1" si="48"/>
        <v/>
      </c>
      <c r="T522" s="64"/>
      <c r="U522" s="64"/>
      <c r="W522" s="2"/>
      <c r="Z522" s="1"/>
    </row>
    <row r="523" spans="1:26" x14ac:dyDescent="0.25">
      <c r="A523" s="84" t="str">
        <f t="shared" si="49"/>
        <v/>
      </c>
      <c r="B523" s="2"/>
      <c r="D523" s="46"/>
      <c r="E523" s="1"/>
      <c r="M523" s="30"/>
      <c r="N523" s="30"/>
      <c r="O523" s="30"/>
      <c r="P523" s="64"/>
      <c r="Q523" s="65" t="str">
        <f t="shared" ca="1" si="46"/>
        <v/>
      </c>
      <c r="R523" s="65" t="str">
        <f t="shared" ca="1" si="47"/>
        <v/>
      </c>
      <c r="S523" s="65" t="str">
        <f t="shared" ca="1" si="48"/>
        <v/>
      </c>
      <c r="T523" s="64"/>
      <c r="U523" s="64"/>
      <c r="W523" s="2"/>
      <c r="Z523" s="1"/>
    </row>
    <row r="524" spans="1:26" x14ac:dyDescent="0.25">
      <c r="A524" s="84" t="str">
        <f t="shared" si="49"/>
        <v/>
      </c>
      <c r="B524" s="2"/>
      <c r="D524" s="46"/>
      <c r="E524" s="1"/>
      <c r="M524" s="30"/>
      <c r="N524" s="30"/>
      <c r="O524" s="30"/>
      <c r="P524" s="64"/>
      <c r="Q524" s="65" t="str">
        <f t="shared" ca="1" si="46"/>
        <v/>
      </c>
      <c r="R524" s="65" t="str">
        <f t="shared" ca="1" si="47"/>
        <v/>
      </c>
      <c r="S524" s="65" t="str">
        <f t="shared" ca="1" si="48"/>
        <v/>
      </c>
      <c r="T524" s="64"/>
      <c r="U524" s="64"/>
      <c r="W524" s="2"/>
      <c r="Z524" s="1"/>
    </row>
    <row r="525" spans="1:26" x14ac:dyDescent="0.25">
      <c r="A525" s="84" t="str">
        <f t="shared" si="49"/>
        <v/>
      </c>
      <c r="B525" s="2"/>
      <c r="D525" s="46"/>
      <c r="E525" s="1"/>
      <c r="M525" s="30"/>
      <c r="N525" s="30"/>
      <c r="O525" s="30"/>
      <c r="P525" s="64"/>
      <c r="Q525" s="65" t="str">
        <f t="shared" ca="1" si="46"/>
        <v/>
      </c>
      <c r="R525" s="65" t="str">
        <f t="shared" ca="1" si="47"/>
        <v/>
      </c>
      <c r="S525" s="65" t="str">
        <f t="shared" ca="1" si="48"/>
        <v/>
      </c>
      <c r="T525" s="64"/>
      <c r="U525" s="64"/>
      <c r="W525" s="2"/>
      <c r="Z525" s="1"/>
    </row>
    <row r="526" spans="1:26" x14ac:dyDescent="0.25">
      <c r="A526" s="84" t="str">
        <f t="shared" si="49"/>
        <v/>
      </c>
      <c r="B526" s="2"/>
      <c r="D526" s="46"/>
      <c r="E526" s="1"/>
      <c r="M526" s="30"/>
      <c r="N526" s="30"/>
      <c r="O526" s="30"/>
      <c r="P526" s="64"/>
      <c r="Q526" s="65" t="str">
        <f t="shared" ca="1" si="46"/>
        <v/>
      </c>
      <c r="R526" s="65" t="str">
        <f t="shared" ca="1" si="47"/>
        <v/>
      </c>
      <c r="S526" s="65" t="str">
        <f t="shared" ca="1" si="48"/>
        <v/>
      </c>
      <c r="T526" s="64"/>
      <c r="U526" s="64"/>
      <c r="W526" s="2"/>
      <c r="Z526" s="1"/>
    </row>
    <row r="527" spans="1:26" x14ac:dyDescent="0.25">
      <c r="A527" s="84" t="str">
        <f t="shared" si="49"/>
        <v/>
      </c>
      <c r="B527" s="2"/>
      <c r="D527" s="46"/>
      <c r="E527" s="1"/>
      <c r="M527" s="30"/>
      <c r="N527" s="30"/>
      <c r="O527" s="30"/>
      <c r="P527" s="64"/>
      <c r="Q527" s="65" t="str">
        <f t="shared" ca="1" si="46"/>
        <v/>
      </c>
      <c r="R527" s="65" t="str">
        <f t="shared" ca="1" si="47"/>
        <v/>
      </c>
      <c r="S527" s="65" t="str">
        <f t="shared" ca="1" si="48"/>
        <v/>
      </c>
      <c r="T527" s="64"/>
      <c r="U527" s="64"/>
      <c r="W527" s="2"/>
      <c r="Z527" s="1"/>
    </row>
    <row r="528" spans="1:26" x14ac:dyDescent="0.25">
      <c r="A528" s="84" t="str">
        <f t="shared" si="49"/>
        <v/>
      </c>
      <c r="B528" s="2"/>
      <c r="D528" s="46"/>
      <c r="E528" s="1"/>
      <c r="M528" s="30"/>
      <c r="N528" s="30"/>
      <c r="O528" s="30"/>
      <c r="P528" s="64"/>
      <c r="Q528" s="65" t="str">
        <f t="shared" ca="1" si="46"/>
        <v/>
      </c>
      <c r="R528" s="65" t="str">
        <f t="shared" ca="1" si="47"/>
        <v/>
      </c>
      <c r="S528" s="65" t="str">
        <f t="shared" ca="1" si="48"/>
        <v/>
      </c>
      <c r="T528" s="64"/>
      <c r="U528" s="64"/>
      <c r="W528" s="2"/>
      <c r="Z528" s="1"/>
    </row>
    <row r="529" spans="1:26" x14ac:dyDescent="0.25">
      <c r="A529" s="84" t="str">
        <f t="shared" si="49"/>
        <v/>
      </c>
      <c r="B529" s="2"/>
      <c r="D529" s="46"/>
      <c r="E529" s="1"/>
      <c r="M529" s="30"/>
      <c r="N529" s="30"/>
      <c r="O529" s="30"/>
      <c r="P529" s="64"/>
      <c r="Q529" s="65" t="str">
        <f t="shared" ca="1" si="46"/>
        <v/>
      </c>
      <c r="R529" s="65" t="str">
        <f t="shared" ca="1" si="47"/>
        <v/>
      </c>
      <c r="S529" s="65" t="str">
        <f t="shared" ca="1" si="48"/>
        <v/>
      </c>
      <c r="T529" s="64"/>
      <c r="U529" s="64"/>
      <c r="W529" s="2"/>
      <c r="Z529" s="1"/>
    </row>
    <row r="530" spans="1:26" x14ac:dyDescent="0.25">
      <c r="A530" s="84" t="str">
        <f t="shared" si="49"/>
        <v/>
      </c>
      <c r="B530" s="2"/>
      <c r="D530" s="46"/>
      <c r="E530" s="1"/>
      <c r="M530" s="30"/>
      <c r="N530" s="30"/>
      <c r="O530" s="30"/>
      <c r="P530" s="64"/>
      <c r="Q530" s="65" t="str">
        <f t="shared" ca="1" si="46"/>
        <v/>
      </c>
      <c r="R530" s="65" t="str">
        <f t="shared" ca="1" si="47"/>
        <v/>
      </c>
      <c r="S530" s="65" t="str">
        <f t="shared" ca="1" si="48"/>
        <v/>
      </c>
      <c r="T530" s="64"/>
      <c r="U530" s="64"/>
      <c r="W530" s="2"/>
      <c r="Z530" s="1"/>
    </row>
    <row r="531" spans="1:26" x14ac:dyDescent="0.25">
      <c r="A531" s="84" t="str">
        <f t="shared" si="49"/>
        <v/>
      </c>
      <c r="B531" s="2"/>
      <c r="D531" s="46"/>
      <c r="E531" s="1"/>
      <c r="M531" s="30"/>
      <c r="N531" s="30"/>
      <c r="O531" s="30"/>
      <c r="P531" s="64"/>
      <c r="Q531" s="65" t="str">
        <f t="shared" ca="1" si="46"/>
        <v/>
      </c>
      <c r="R531" s="65" t="str">
        <f t="shared" ca="1" si="47"/>
        <v/>
      </c>
      <c r="S531" s="65" t="str">
        <f t="shared" ca="1" si="48"/>
        <v/>
      </c>
      <c r="T531" s="64"/>
      <c r="U531" s="64"/>
      <c r="W531" s="2"/>
      <c r="Z531" s="1"/>
    </row>
    <row r="532" spans="1:26" x14ac:dyDescent="0.25">
      <c r="A532" s="84" t="str">
        <f t="shared" si="49"/>
        <v/>
      </c>
      <c r="B532" s="2"/>
      <c r="D532" s="46"/>
      <c r="E532" s="1"/>
      <c r="M532" s="30"/>
      <c r="N532" s="30"/>
      <c r="O532" s="30"/>
      <c r="P532" s="64"/>
      <c r="Q532" s="65" t="str">
        <f t="shared" ca="1" si="46"/>
        <v/>
      </c>
      <c r="R532" s="65" t="str">
        <f t="shared" ca="1" si="47"/>
        <v/>
      </c>
      <c r="S532" s="65" t="str">
        <f t="shared" ca="1" si="48"/>
        <v/>
      </c>
      <c r="T532" s="64"/>
      <c r="U532" s="64"/>
      <c r="W532" s="2"/>
      <c r="Z532" s="1"/>
    </row>
    <row r="533" spans="1:26" x14ac:dyDescent="0.25">
      <c r="A533" s="84" t="str">
        <f t="shared" si="49"/>
        <v/>
      </c>
      <c r="B533" s="2"/>
      <c r="D533" s="46"/>
      <c r="E533" s="1"/>
      <c r="M533" s="30"/>
      <c r="N533" s="30"/>
      <c r="O533" s="30"/>
      <c r="P533" s="64"/>
      <c r="Q533" s="65" t="str">
        <f t="shared" ca="1" si="46"/>
        <v/>
      </c>
      <c r="R533" s="65" t="str">
        <f t="shared" ca="1" si="47"/>
        <v/>
      </c>
      <c r="S533" s="65" t="str">
        <f t="shared" ca="1" si="48"/>
        <v/>
      </c>
      <c r="T533" s="64"/>
      <c r="U533" s="64"/>
      <c r="W533" s="2"/>
      <c r="Z533" s="1"/>
    </row>
    <row r="534" spans="1:26" x14ac:dyDescent="0.25">
      <c r="A534" s="84" t="str">
        <f t="shared" si="49"/>
        <v/>
      </c>
      <c r="B534" s="2"/>
      <c r="D534" s="46"/>
      <c r="E534" s="1"/>
      <c r="M534" s="30"/>
      <c r="N534" s="30"/>
      <c r="O534" s="30"/>
      <c r="P534" s="64"/>
      <c r="Q534" s="65" t="str">
        <f t="shared" ref="Q534:Q597" ca="1" si="50">IF(ISBLANK(B534),"",IF(AND(OR(E534="+",E534="Homo",E534="homo"),B534&lt;TODAY()-$Q$24,ISBLANK(I534)),1,0))</f>
        <v/>
      </c>
      <c r="R534" s="65" t="str">
        <f t="shared" ref="R534:R597" ca="1" si="51">IF(ISBLANK(B534),"",IF(AND(OR(E534="-",E534="WT",E534="wt",E534="Wt"),B534&lt;TODAY()-$Q$24,ISBLANK(I534)),1,0))</f>
        <v/>
      </c>
      <c r="S534" s="65" t="str">
        <f t="shared" ref="S534:S597" ca="1" si="52">IF(ISBLANK(B534),"",IF(AND(NOT(OR(E534="-",E534="WT",E534="wt",E534="Wt",E534="+",E534="Homo",E534="homo")),B534&lt;TODAY()-$Q$24,ISBLANK(I534)),1,0))</f>
        <v/>
      </c>
      <c r="T534" s="64"/>
      <c r="U534" s="64"/>
      <c r="W534" s="2"/>
      <c r="Z534" s="1"/>
    </row>
    <row r="535" spans="1:26" x14ac:dyDescent="0.25">
      <c r="A535" s="84" t="str">
        <f t="shared" si="49"/>
        <v/>
      </c>
      <c r="B535" s="2"/>
      <c r="D535" s="46"/>
      <c r="E535" s="1"/>
      <c r="M535" s="30"/>
      <c r="N535" s="30"/>
      <c r="O535" s="30"/>
      <c r="P535" s="64"/>
      <c r="Q535" s="65" t="str">
        <f t="shared" ca="1" si="50"/>
        <v/>
      </c>
      <c r="R535" s="65" t="str">
        <f t="shared" ca="1" si="51"/>
        <v/>
      </c>
      <c r="S535" s="65" t="str">
        <f t="shared" ca="1" si="52"/>
        <v/>
      </c>
      <c r="T535" s="64"/>
      <c r="U535" s="64"/>
      <c r="W535" s="2"/>
      <c r="Z535" s="1"/>
    </row>
    <row r="536" spans="1:26" x14ac:dyDescent="0.25">
      <c r="A536" s="84" t="str">
        <f t="shared" si="49"/>
        <v/>
      </c>
      <c r="B536" s="2"/>
      <c r="D536" s="46"/>
      <c r="E536" s="1"/>
      <c r="M536" s="30"/>
      <c r="N536" s="30"/>
      <c r="O536" s="30"/>
      <c r="P536" s="64"/>
      <c r="Q536" s="65" t="str">
        <f t="shared" ca="1" si="50"/>
        <v/>
      </c>
      <c r="R536" s="65" t="str">
        <f t="shared" ca="1" si="51"/>
        <v/>
      </c>
      <c r="S536" s="65" t="str">
        <f t="shared" ca="1" si="52"/>
        <v/>
      </c>
      <c r="T536" s="64"/>
      <c r="U536" s="64"/>
      <c r="W536" s="2"/>
      <c r="Z536" s="1"/>
    </row>
    <row r="537" spans="1:26" x14ac:dyDescent="0.25">
      <c r="A537" s="84" t="str">
        <f t="shared" ref="A537:A600" si="53">IF(AND(ISBLANK(I537), NOT((ISBLANK(B537)))),B537+60,"")</f>
        <v/>
      </c>
      <c r="B537" s="2"/>
      <c r="D537" s="46"/>
      <c r="E537" s="1"/>
      <c r="M537" s="30"/>
      <c r="N537" s="30"/>
      <c r="O537" s="30"/>
      <c r="P537" s="64"/>
      <c r="Q537" s="65" t="str">
        <f t="shared" ca="1" si="50"/>
        <v/>
      </c>
      <c r="R537" s="65" t="str">
        <f t="shared" ca="1" si="51"/>
        <v/>
      </c>
      <c r="S537" s="65" t="str">
        <f t="shared" ca="1" si="52"/>
        <v/>
      </c>
      <c r="T537" s="64"/>
      <c r="U537" s="64"/>
      <c r="W537" s="2"/>
      <c r="Z537" s="1"/>
    </row>
    <row r="538" spans="1:26" x14ac:dyDescent="0.25">
      <c r="A538" s="84" t="str">
        <f t="shared" si="53"/>
        <v/>
      </c>
      <c r="B538" s="2"/>
      <c r="D538" s="46"/>
      <c r="E538" s="1"/>
      <c r="M538" s="30"/>
      <c r="N538" s="30"/>
      <c r="O538" s="30"/>
      <c r="P538" s="64"/>
      <c r="Q538" s="65" t="str">
        <f t="shared" ca="1" si="50"/>
        <v/>
      </c>
      <c r="R538" s="65" t="str">
        <f t="shared" ca="1" si="51"/>
        <v/>
      </c>
      <c r="S538" s="65" t="str">
        <f t="shared" ca="1" si="52"/>
        <v/>
      </c>
      <c r="T538" s="64"/>
      <c r="U538" s="64"/>
      <c r="W538" s="2"/>
      <c r="Z538" s="1"/>
    </row>
    <row r="539" spans="1:26" x14ac:dyDescent="0.25">
      <c r="A539" s="84" t="str">
        <f t="shared" si="53"/>
        <v/>
      </c>
      <c r="B539" s="2"/>
      <c r="D539" s="46"/>
      <c r="E539" s="1"/>
      <c r="M539" s="30"/>
      <c r="N539" s="30"/>
      <c r="O539" s="30"/>
      <c r="P539" s="64"/>
      <c r="Q539" s="65" t="str">
        <f t="shared" ca="1" si="50"/>
        <v/>
      </c>
      <c r="R539" s="65" t="str">
        <f t="shared" ca="1" si="51"/>
        <v/>
      </c>
      <c r="S539" s="65" t="str">
        <f t="shared" ca="1" si="52"/>
        <v/>
      </c>
      <c r="T539" s="64"/>
      <c r="U539" s="64"/>
      <c r="W539" s="2"/>
      <c r="Z539" s="1"/>
    </row>
    <row r="540" spans="1:26" x14ac:dyDescent="0.25">
      <c r="A540" s="84" t="str">
        <f t="shared" si="53"/>
        <v/>
      </c>
      <c r="B540" s="2"/>
      <c r="D540" s="46"/>
      <c r="E540" s="1"/>
      <c r="M540" s="30"/>
      <c r="N540" s="30"/>
      <c r="O540" s="30"/>
      <c r="P540" s="64"/>
      <c r="Q540" s="65" t="str">
        <f t="shared" ca="1" si="50"/>
        <v/>
      </c>
      <c r="R540" s="65" t="str">
        <f t="shared" ca="1" si="51"/>
        <v/>
      </c>
      <c r="S540" s="65" t="str">
        <f t="shared" ca="1" si="52"/>
        <v/>
      </c>
      <c r="T540" s="64"/>
      <c r="U540" s="64"/>
      <c r="W540" s="2"/>
      <c r="Z540" s="1"/>
    </row>
    <row r="541" spans="1:26" x14ac:dyDescent="0.25">
      <c r="A541" s="84" t="str">
        <f t="shared" si="53"/>
        <v/>
      </c>
      <c r="B541" s="2"/>
      <c r="D541" s="46"/>
      <c r="E541" s="1"/>
      <c r="M541" s="30"/>
      <c r="N541" s="30"/>
      <c r="O541" s="30"/>
      <c r="P541" s="64"/>
      <c r="Q541" s="65" t="str">
        <f t="shared" ca="1" si="50"/>
        <v/>
      </c>
      <c r="R541" s="65" t="str">
        <f t="shared" ca="1" si="51"/>
        <v/>
      </c>
      <c r="S541" s="65" t="str">
        <f t="shared" ca="1" si="52"/>
        <v/>
      </c>
      <c r="T541" s="64"/>
      <c r="U541" s="64"/>
      <c r="W541" s="2"/>
      <c r="Z541" s="1"/>
    </row>
    <row r="542" spans="1:26" x14ac:dyDescent="0.25">
      <c r="A542" s="84" t="str">
        <f t="shared" si="53"/>
        <v/>
      </c>
      <c r="B542" s="2"/>
      <c r="D542" s="46"/>
      <c r="E542" s="1"/>
      <c r="M542" s="30"/>
      <c r="N542" s="30"/>
      <c r="O542" s="30"/>
      <c r="P542" s="64"/>
      <c r="Q542" s="65" t="str">
        <f t="shared" ca="1" si="50"/>
        <v/>
      </c>
      <c r="R542" s="65" t="str">
        <f t="shared" ca="1" si="51"/>
        <v/>
      </c>
      <c r="S542" s="65" t="str">
        <f t="shared" ca="1" si="52"/>
        <v/>
      </c>
      <c r="T542" s="64"/>
      <c r="U542" s="64"/>
      <c r="W542" s="2"/>
      <c r="Z542" s="1"/>
    </row>
    <row r="543" spans="1:26" x14ac:dyDescent="0.25">
      <c r="A543" s="84" t="str">
        <f t="shared" si="53"/>
        <v/>
      </c>
      <c r="B543" s="2"/>
      <c r="D543" s="46"/>
      <c r="E543" s="1"/>
      <c r="M543" s="30"/>
      <c r="N543" s="30"/>
      <c r="O543" s="30"/>
      <c r="P543" s="64"/>
      <c r="Q543" s="65" t="str">
        <f t="shared" ca="1" si="50"/>
        <v/>
      </c>
      <c r="R543" s="65" t="str">
        <f t="shared" ca="1" si="51"/>
        <v/>
      </c>
      <c r="S543" s="65" t="str">
        <f t="shared" ca="1" si="52"/>
        <v/>
      </c>
      <c r="T543" s="64"/>
      <c r="U543" s="64"/>
      <c r="W543" s="2"/>
      <c r="Z543" s="1"/>
    </row>
    <row r="544" spans="1:26" x14ac:dyDescent="0.25">
      <c r="A544" s="84" t="str">
        <f t="shared" si="53"/>
        <v/>
      </c>
      <c r="B544" s="2"/>
      <c r="D544" s="46"/>
      <c r="E544" s="1"/>
      <c r="M544" s="30"/>
      <c r="N544" s="30"/>
      <c r="O544" s="30"/>
      <c r="P544" s="64"/>
      <c r="Q544" s="65" t="str">
        <f t="shared" ca="1" si="50"/>
        <v/>
      </c>
      <c r="R544" s="65" t="str">
        <f t="shared" ca="1" si="51"/>
        <v/>
      </c>
      <c r="S544" s="65" t="str">
        <f t="shared" ca="1" si="52"/>
        <v/>
      </c>
      <c r="T544" s="64"/>
      <c r="U544" s="64"/>
      <c r="W544" s="2"/>
      <c r="Z544" s="1"/>
    </row>
    <row r="545" spans="1:26" x14ac:dyDescent="0.25">
      <c r="A545" s="84" t="str">
        <f t="shared" si="53"/>
        <v/>
      </c>
      <c r="B545" s="2"/>
      <c r="D545" s="46"/>
      <c r="E545" s="1"/>
      <c r="M545" s="30"/>
      <c r="N545" s="30"/>
      <c r="O545" s="30"/>
      <c r="P545" s="64"/>
      <c r="Q545" s="65" t="str">
        <f t="shared" ca="1" si="50"/>
        <v/>
      </c>
      <c r="R545" s="65" t="str">
        <f t="shared" ca="1" si="51"/>
        <v/>
      </c>
      <c r="S545" s="65" t="str">
        <f t="shared" ca="1" si="52"/>
        <v/>
      </c>
      <c r="T545" s="64"/>
      <c r="U545" s="64"/>
      <c r="W545" s="2"/>
      <c r="Z545" s="1"/>
    </row>
    <row r="546" spans="1:26" x14ac:dyDescent="0.25">
      <c r="A546" s="84" t="str">
        <f t="shared" si="53"/>
        <v/>
      </c>
      <c r="B546" s="2"/>
      <c r="D546" s="46"/>
      <c r="E546" s="1"/>
      <c r="M546" s="30"/>
      <c r="N546" s="30"/>
      <c r="O546" s="30"/>
      <c r="P546" s="64"/>
      <c r="Q546" s="65" t="str">
        <f t="shared" ca="1" si="50"/>
        <v/>
      </c>
      <c r="R546" s="65" t="str">
        <f t="shared" ca="1" si="51"/>
        <v/>
      </c>
      <c r="S546" s="65" t="str">
        <f t="shared" ca="1" si="52"/>
        <v/>
      </c>
      <c r="T546" s="64"/>
      <c r="U546" s="64"/>
      <c r="W546" s="2"/>
      <c r="Z546" s="1"/>
    </row>
    <row r="547" spans="1:26" x14ac:dyDescent="0.25">
      <c r="A547" s="84" t="str">
        <f t="shared" si="53"/>
        <v/>
      </c>
      <c r="B547" s="2"/>
      <c r="D547" s="46"/>
      <c r="E547" s="1"/>
      <c r="M547" s="30"/>
      <c r="N547" s="30"/>
      <c r="O547" s="30"/>
      <c r="P547" s="64"/>
      <c r="Q547" s="65" t="str">
        <f t="shared" ca="1" si="50"/>
        <v/>
      </c>
      <c r="R547" s="65" t="str">
        <f t="shared" ca="1" si="51"/>
        <v/>
      </c>
      <c r="S547" s="65" t="str">
        <f t="shared" ca="1" si="52"/>
        <v/>
      </c>
      <c r="T547" s="64"/>
      <c r="U547" s="64"/>
      <c r="W547" s="2"/>
      <c r="Z547" s="1"/>
    </row>
    <row r="548" spans="1:26" x14ac:dyDescent="0.25">
      <c r="A548" s="84" t="str">
        <f t="shared" si="53"/>
        <v/>
      </c>
      <c r="B548" s="2"/>
      <c r="D548" s="46"/>
      <c r="E548" s="1"/>
      <c r="M548" s="30"/>
      <c r="N548" s="30"/>
      <c r="O548" s="30"/>
      <c r="P548" s="64"/>
      <c r="Q548" s="65" t="str">
        <f t="shared" ca="1" si="50"/>
        <v/>
      </c>
      <c r="R548" s="65" t="str">
        <f t="shared" ca="1" si="51"/>
        <v/>
      </c>
      <c r="S548" s="65" t="str">
        <f t="shared" ca="1" si="52"/>
        <v/>
      </c>
      <c r="T548" s="64"/>
      <c r="U548" s="64"/>
      <c r="W548" s="2"/>
      <c r="Z548" s="1"/>
    </row>
    <row r="549" spans="1:26" x14ac:dyDescent="0.25">
      <c r="A549" s="84" t="str">
        <f t="shared" si="53"/>
        <v/>
      </c>
      <c r="B549" s="2"/>
      <c r="D549" s="46"/>
      <c r="E549" s="1"/>
      <c r="M549" s="30"/>
      <c r="N549" s="30"/>
      <c r="O549" s="30"/>
      <c r="P549" s="64"/>
      <c r="Q549" s="65" t="str">
        <f t="shared" ca="1" si="50"/>
        <v/>
      </c>
      <c r="R549" s="65" t="str">
        <f t="shared" ca="1" si="51"/>
        <v/>
      </c>
      <c r="S549" s="65" t="str">
        <f t="shared" ca="1" si="52"/>
        <v/>
      </c>
      <c r="T549" s="64"/>
      <c r="U549" s="64"/>
      <c r="W549" s="2"/>
      <c r="Z549" s="1"/>
    </row>
    <row r="550" spans="1:26" x14ac:dyDescent="0.25">
      <c r="A550" s="84" t="str">
        <f t="shared" si="53"/>
        <v/>
      </c>
      <c r="B550" s="2"/>
      <c r="D550" s="46"/>
      <c r="E550" s="1"/>
      <c r="M550" s="30"/>
      <c r="N550" s="30"/>
      <c r="O550" s="30"/>
      <c r="P550" s="64"/>
      <c r="Q550" s="65" t="str">
        <f t="shared" ca="1" si="50"/>
        <v/>
      </c>
      <c r="R550" s="65" t="str">
        <f t="shared" ca="1" si="51"/>
        <v/>
      </c>
      <c r="S550" s="65" t="str">
        <f t="shared" ca="1" si="52"/>
        <v/>
      </c>
      <c r="T550" s="64"/>
      <c r="U550" s="64"/>
      <c r="W550" s="2"/>
      <c r="Z550" s="1"/>
    </row>
    <row r="551" spans="1:26" x14ac:dyDescent="0.25">
      <c r="A551" s="84" t="str">
        <f t="shared" si="53"/>
        <v/>
      </c>
      <c r="B551" s="2"/>
      <c r="D551" s="46"/>
      <c r="E551" s="1"/>
      <c r="M551" s="30"/>
      <c r="N551" s="30"/>
      <c r="O551" s="30"/>
      <c r="P551" s="64"/>
      <c r="Q551" s="65" t="str">
        <f t="shared" ca="1" si="50"/>
        <v/>
      </c>
      <c r="R551" s="65" t="str">
        <f t="shared" ca="1" si="51"/>
        <v/>
      </c>
      <c r="S551" s="65" t="str">
        <f t="shared" ca="1" si="52"/>
        <v/>
      </c>
      <c r="T551" s="64"/>
      <c r="U551" s="64"/>
      <c r="W551" s="2"/>
      <c r="Z551" s="1"/>
    </row>
    <row r="552" spans="1:26" x14ac:dyDescent="0.25">
      <c r="A552" s="84" t="str">
        <f t="shared" si="53"/>
        <v/>
      </c>
      <c r="B552" s="2"/>
      <c r="D552" s="46"/>
      <c r="E552" s="1"/>
      <c r="M552" s="30"/>
      <c r="N552" s="30"/>
      <c r="O552" s="30"/>
      <c r="P552" s="64"/>
      <c r="Q552" s="65" t="str">
        <f t="shared" ca="1" si="50"/>
        <v/>
      </c>
      <c r="R552" s="65" t="str">
        <f t="shared" ca="1" si="51"/>
        <v/>
      </c>
      <c r="S552" s="65" t="str">
        <f t="shared" ca="1" si="52"/>
        <v/>
      </c>
      <c r="T552" s="64"/>
      <c r="U552" s="64"/>
      <c r="W552" s="2"/>
      <c r="Z552" s="1"/>
    </row>
    <row r="553" spans="1:26" x14ac:dyDescent="0.25">
      <c r="A553" s="84" t="str">
        <f t="shared" si="53"/>
        <v/>
      </c>
      <c r="B553" s="2"/>
      <c r="D553" s="46"/>
      <c r="E553" s="1"/>
      <c r="M553" s="30"/>
      <c r="N553" s="30"/>
      <c r="O553" s="30"/>
      <c r="P553" s="64"/>
      <c r="Q553" s="65" t="str">
        <f t="shared" ca="1" si="50"/>
        <v/>
      </c>
      <c r="R553" s="65" t="str">
        <f t="shared" ca="1" si="51"/>
        <v/>
      </c>
      <c r="S553" s="65" t="str">
        <f t="shared" ca="1" si="52"/>
        <v/>
      </c>
      <c r="T553" s="64"/>
      <c r="U553" s="64"/>
      <c r="W553" s="2"/>
      <c r="Z553" s="1"/>
    </row>
    <row r="554" spans="1:26" x14ac:dyDescent="0.25">
      <c r="A554" s="84" t="str">
        <f t="shared" si="53"/>
        <v/>
      </c>
      <c r="B554" s="2"/>
      <c r="D554" s="46"/>
      <c r="E554" s="1"/>
      <c r="M554" s="30"/>
      <c r="N554" s="30"/>
      <c r="O554" s="30"/>
      <c r="P554" s="64"/>
      <c r="Q554" s="65" t="str">
        <f t="shared" ca="1" si="50"/>
        <v/>
      </c>
      <c r="R554" s="65" t="str">
        <f t="shared" ca="1" si="51"/>
        <v/>
      </c>
      <c r="S554" s="65" t="str">
        <f t="shared" ca="1" si="52"/>
        <v/>
      </c>
      <c r="T554" s="64"/>
      <c r="U554" s="64"/>
      <c r="W554" s="2"/>
      <c r="Z554" s="1"/>
    </row>
    <row r="555" spans="1:26" x14ac:dyDescent="0.25">
      <c r="A555" s="84" t="str">
        <f t="shared" si="53"/>
        <v/>
      </c>
      <c r="B555" s="2"/>
      <c r="D555" s="46"/>
      <c r="E555" s="1"/>
      <c r="M555" s="30"/>
      <c r="N555" s="30"/>
      <c r="O555" s="30"/>
      <c r="P555" s="64"/>
      <c r="Q555" s="65" t="str">
        <f t="shared" ca="1" si="50"/>
        <v/>
      </c>
      <c r="R555" s="65" t="str">
        <f t="shared" ca="1" si="51"/>
        <v/>
      </c>
      <c r="S555" s="65" t="str">
        <f t="shared" ca="1" si="52"/>
        <v/>
      </c>
      <c r="T555" s="64"/>
      <c r="U555" s="64"/>
      <c r="W555" s="2"/>
      <c r="Z555" s="1"/>
    </row>
    <row r="556" spans="1:26" x14ac:dyDescent="0.25">
      <c r="A556" s="84" t="str">
        <f t="shared" si="53"/>
        <v/>
      </c>
      <c r="B556" s="2"/>
      <c r="D556" s="46"/>
      <c r="E556" s="1"/>
      <c r="M556" s="30"/>
      <c r="N556" s="30"/>
      <c r="O556" s="30"/>
      <c r="P556" s="64"/>
      <c r="Q556" s="65" t="str">
        <f t="shared" ca="1" si="50"/>
        <v/>
      </c>
      <c r="R556" s="65" t="str">
        <f t="shared" ca="1" si="51"/>
        <v/>
      </c>
      <c r="S556" s="65" t="str">
        <f t="shared" ca="1" si="52"/>
        <v/>
      </c>
      <c r="T556" s="64"/>
      <c r="U556" s="64"/>
      <c r="W556" s="2"/>
      <c r="Z556" s="1"/>
    </row>
    <row r="557" spans="1:26" x14ac:dyDescent="0.25">
      <c r="A557" s="84" t="str">
        <f t="shared" si="53"/>
        <v/>
      </c>
      <c r="B557" s="2"/>
      <c r="D557" s="46"/>
      <c r="E557" s="1"/>
      <c r="M557" s="30"/>
      <c r="N557" s="30"/>
      <c r="O557" s="30"/>
      <c r="P557" s="64"/>
      <c r="Q557" s="65" t="str">
        <f t="shared" ca="1" si="50"/>
        <v/>
      </c>
      <c r="R557" s="65" t="str">
        <f t="shared" ca="1" si="51"/>
        <v/>
      </c>
      <c r="S557" s="65" t="str">
        <f t="shared" ca="1" si="52"/>
        <v/>
      </c>
      <c r="T557" s="64"/>
      <c r="U557" s="64"/>
      <c r="W557" s="2"/>
      <c r="Z557" s="1"/>
    </row>
    <row r="558" spans="1:26" x14ac:dyDescent="0.25">
      <c r="A558" s="84" t="str">
        <f t="shared" si="53"/>
        <v/>
      </c>
      <c r="B558" s="2"/>
      <c r="D558" s="46"/>
      <c r="E558" s="1"/>
      <c r="M558" s="30"/>
      <c r="N558" s="30"/>
      <c r="O558" s="30"/>
      <c r="P558" s="64"/>
      <c r="Q558" s="65" t="str">
        <f t="shared" ca="1" si="50"/>
        <v/>
      </c>
      <c r="R558" s="65" t="str">
        <f t="shared" ca="1" si="51"/>
        <v/>
      </c>
      <c r="S558" s="65" t="str">
        <f t="shared" ca="1" si="52"/>
        <v/>
      </c>
      <c r="T558" s="64"/>
      <c r="U558" s="64"/>
      <c r="W558" s="2"/>
      <c r="Z558" s="1"/>
    </row>
    <row r="559" spans="1:26" x14ac:dyDescent="0.25">
      <c r="A559" s="84" t="str">
        <f t="shared" si="53"/>
        <v/>
      </c>
      <c r="B559" s="2"/>
      <c r="D559" s="46"/>
      <c r="E559" s="1"/>
      <c r="M559" s="30"/>
      <c r="N559" s="30"/>
      <c r="O559" s="30"/>
      <c r="P559" s="64"/>
      <c r="Q559" s="65" t="str">
        <f t="shared" ca="1" si="50"/>
        <v/>
      </c>
      <c r="R559" s="65" t="str">
        <f t="shared" ca="1" si="51"/>
        <v/>
      </c>
      <c r="S559" s="65" t="str">
        <f t="shared" ca="1" si="52"/>
        <v/>
      </c>
      <c r="T559" s="64"/>
      <c r="U559" s="64"/>
      <c r="W559" s="2"/>
      <c r="Z559" s="1"/>
    </row>
    <row r="560" spans="1:26" x14ac:dyDescent="0.25">
      <c r="A560" s="84" t="str">
        <f t="shared" si="53"/>
        <v/>
      </c>
      <c r="B560" s="2"/>
      <c r="D560" s="46"/>
      <c r="E560" s="1"/>
      <c r="M560" s="30"/>
      <c r="N560" s="30"/>
      <c r="O560" s="30"/>
      <c r="P560" s="64"/>
      <c r="Q560" s="65" t="str">
        <f t="shared" ca="1" si="50"/>
        <v/>
      </c>
      <c r="R560" s="65" t="str">
        <f t="shared" ca="1" si="51"/>
        <v/>
      </c>
      <c r="S560" s="65" t="str">
        <f t="shared" ca="1" si="52"/>
        <v/>
      </c>
      <c r="T560" s="64"/>
      <c r="U560" s="64"/>
      <c r="W560" s="2"/>
      <c r="Z560" s="1"/>
    </row>
    <row r="561" spans="1:26" x14ac:dyDescent="0.25">
      <c r="A561" s="84" t="str">
        <f t="shared" si="53"/>
        <v/>
      </c>
      <c r="B561" s="2"/>
      <c r="D561" s="46"/>
      <c r="E561" s="1"/>
      <c r="M561" s="30"/>
      <c r="N561" s="30"/>
      <c r="O561" s="30"/>
      <c r="P561" s="64"/>
      <c r="Q561" s="65" t="str">
        <f t="shared" ca="1" si="50"/>
        <v/>
      </c>
      <c r="R561" s="65" t="str">
        <f t="shared" ca="1" si="51"/>
        <v/>
      </c>
      <c r="S561" s="65" t="str">
        <f t="shared" ca="1" si="52"/>
        <v/>
      </c>
      <c r="T561" s="64"/>
      <c r="U561" s="64"/>
      <c r="W561" s="2"/>
      <c r="Z561" s="1"/>
    </row>
    <row r="562" spans="1:26" x14ac:dyDescent="0.25">
      <c r="A562" s="84" t="str">
        <f t="shared" si="53"/>
        <v/>
      </c>
      <c r="B562" s="2"/>
      <c r="D562" s="46"/>
      <c r="E562" s="1"/>
      <c r="M562" s="30"/>
      <c r="N562" s="30"/>
      <c r="O562" s="30"/>
      <c r="P562" s="64"/>
      <c r="Q562" s="65" t="str">
        <f t="shared" ca="1" si="50"/>
        <v/>
      </c>
      <c r="R562" s="65" t="str">
        <f t="shared" ca="1" si="51"/>
        <v/>
      </c>
      <c r="S562" s="65" t="str">
        <f t="shared" ca="1" si="52"/>
        <v/>
      </c>
      <c r="T562" s="64"/>
      <c r="U562" s="64"/>
      <c r="W562" s="2"/>
      <c r="Z562" s="1"/>
    </row>
    <row r="563" spans="1:26" x14ac:dyDescent="0.25">
      <c r="A563" s="84" t="str">
        <f t="shared" si="53"/>
        <v/>
      </c>
      <c r="B563" s="2"/>
      <c r="D563" s="46"/>
      <c r="E563" s="1"/>
      <c r="M563" s="30"/>
      <c r="N563" s="30"/>
      <c r="O563" s="30"/>
      <c r="P563" s="64"/>
      <c r="Q563" s="65" t="str">
        <f t="shared" ca="1" si="50"/>
        <v/>
      </c>
      <c r="R563" s="65" t="str">
        <f t="shared" ca="1" si="51"/>
        <v/>
      </c>
      <c r="S563" s="65" t="str">
        <f t="shared" ca="1" si="52"/>
        <v/>
      </c>
      <c r="T563" s="64"/>
      <c r="U563" s="64"/>
      <c r="W563" s="2"/>
      <c r="Z563" s="1"/>
    </row>
    <row r="564" spans="1:26" x14ac:dyDescent="0.25">
      <c r="A564" s="84" t="str">
        <f t="shared" si="53"/>
        <v/>
      </c>
      <c r="B564" s="2"/>
      <c r="D564" s="46"/>
      <c r="E564" s="1"/>
      <c r="M564" s="30"/>
      <c r="N564" s="30"/>
      <c r="O564" s="30"/>
      <c r="P564" s="64"/>
      <c r="Q564" s="65" t="str">
        <f t="shared" ca="1" si="50"/>
        <v/>
      </c>
      <c r="R564" s="65" t="str">
        <f t="shared" ca="1" si="51"/>
        <v/>
      </c>
      <c r="S564" s="65" t="str">
        <f t="shared" ca="1" si="52"/>
        <v/>
      </c>
      <c r="T564" s="64"/>
      <c r="U564" s="64"/>
      <c r="W564" s="2"/>
      <c r="Z564" s="1"/>
    </row>
    <row r="565" spans="1:26" x14ac:dyDescent="0.25">
      <c r="A565" s="84" t="str">
        <f t="shared" si="53"/>
        <v/>
      </c>
      <c r="B565" s="2"/>
      <c r="D565" s="46"/>
      <c r="E565" s="1"/>
      <c r="M565" s="30"/>
      <c r="N565" s="30"/>
      <c r="O565" s="30"/>
      <c r="P565" s="64"/>
      <c r="Q565" s="65" t="str">
        <f t="shared" ca="1" si="50"/>
        <v/>
      </c>
      <c r="R565" s="65" t="str">
        <f t="shared" ca="1" si="51"/>
        <v/>
      </c>
      <c r="S565" s="65" t="str">
        <f t="shared" ca="1" si="52"/>
        <v/>
      </c>
      <c r="T565" s="64"/>
      <c r="U565" s="64"/>
      <c r="W565" s="2"/>
      <c r="Z565" s="1"/>
    </row>
    <row r="566" spans="1:26" x14ac:dyDescent="0.25">
      <c r="A566" s="84" t="str">
        <f t="shared" si="53"/>
        <v/>
      </c>
      <c r="B566" s="2"/>
      <c r="D566" s="46"/>
      <c r="E566" s="1"/>
      <c r="M566" s="30"/>
      <c r="N566" s="30"/>
      <c r="O566" s="30"/>
      <c r="P566" s="64"/>
      <c r="Q566" s="65" t="str">
        <f t="shared" ca="1" si="50"/>
        <v/>
      </c>
      <c r="R566" s="65" t="str">
        <f t="shared" ca="1" si="51"/>
        <v/>
      </c>
      <c r="S566" s="65" t="str">
        <f t="shared" ca="1" si="52"/>
        <v/>
      </c>
      <c r="T566" s="64"/>
      <c r="U566" s="64"/>
      <c r="W566" s="2"/>
      <c r="Z566" s="1"/>
    </row>
    <row r="567" spans="1:26" x14ac:dyDescent="0.25">
      <c r="A567" s="84" t="str">
        <f t="shared" si="53"/>
        <v/>
      </c>
      <c r="B567" s="2"/>
      <c r="D567" s="46"/>
      <c r="E567" s="1"/>
      <c r="M567" s="30"/>
      <c r="N567" s="30"/>
      <c r="O567" s="30"/>
      <c r="P567" s="64"/>
      <c r="Q567" s="65" t="str">
        <f t="shared" ca="1" si="50"/>
        <v/>
      </c>
      <c r="R567" s="65" t="str">
        <f t="shared" ca="1" si="51"/>
        <v/>
      </c>
      <c r="S567" s="65" t="str">
        <f t="shared" ca="1" si="52"/>
        <v/>
      </c>
      <c r="T567" s="64"/>
      <c r="U567" s="64"/>
      <c r="W567" s="2"/>
      <c r="Z567" s="1"/>
    </row>
    <row r="568" spans="1:26" x14ac:dyDescent="0.25">
      <c r="A568" s="84" t="str">
        <f t="shared" si="53"/>
        <v/>
      </c>
      <c r="B568" s="2"/>
      <c r="D568" s="46"/>
      <c r="E568" s="1"/>
      <c r="M568" s="30"/>
      <c r="N568" s="30"/>
      <c r="O568" s="30"/>
      <c r="P568" s="64"/>
      <c r="Q568" s="65" t="str">
        <f t="shared" ca="1" si="50"/>
        <v/>
      </c>
      <c r="R568" s="65" t="str">
        <f t="shared" ca="1" si="51"/>
        <v/>
      </c>
      <c r="S568" s="65" t="str">
        <f t="shared" ca="1" si="52"/>
        <v/>
      </c>
      <c r="T568" s="64"/>
      <c r="U568" s="64"/>
      <c r="W568" s="2"/>
      <c r="Z568" s="1"/>
    </row>
    <row r="569" spans="1:26" x14ac:dyDescent="0.25">
      <c r="A569" s="84" t="str">
        <f t="shared" si="53"/>
        <v/>
      </c>
      <c r="B569" s="2"/>
      <c r="D569" s="46"/>
      <c r="E569" s="1"/>
      <c r="M569" s="30"/>
      <c r="N569" s="30"/>
      <c r="O569" s="30"/>
      <c r="P569" s="64"/>
      <c r="Q569" s="65" t="str">
        <f t="shared" ca="1" si="50"/>
        <v/>
      </c>
      <c r="R569" s="65" t="str">
        <f t="shared" ca="1" si="51"/>
        <v/>
      </c>
      <c r="S569" s="65" t="str">
        <f t="shared" ca="1" si="52"/>
        <v/>
      </c>
      <c r="T569" s="64"/>
      <c r="U569" s="64"/>
      <c r="W569" s="2"/>
      <c r="Z569" s="1"/>
    </row>
    <row r="570" spans="1:26" x14ac:dyDescent="0.25">
      <c r="A570" s="84" t="str">
        <f t="shared" si="53"/>
        <v/>
      </c>
      <c r="B570" s="2"/>
      <c r="D570" s="46"/>
      <c r="E570" s="1"/>
      <c r="M570" s="30"/>
      <c r="N570" s="30"/>
      <c r="O570" s="30"/>
      <c r="P570" s="64"/>
      <c r="Q570" s="65" t="str">
        <f t="shared" ca="1" si="50"/>
        <v/>
      </c>
      <c r="R570" s="65" t="str">
        <f t="shared" ca="1" si="51"/>
        <v/>
      </c>
      <c r="S570" s="65" t="str">
        <f t="shared" ca="1" si="52"/>
        <v/>
      </c>
      <c r="T570" s="64"/>
      <c r="U570" s="64"/>
      <c r="W570" s="2"/>
      <c r="Z570" s="1"/>
    </row>
    <row r="571" spans="1:26" x14ac:dyDescent="0.25">
      <c r="A571" s="84" t="str">
        <f t="shared" si="53"/>
        <v/>
      </c>
      <c r="B571" s="2"/>
      <c r="D571" s="46"/>
      <c r="E571" s="1"/>
      <c r="M571" s="30"/>
      <c r="N571" s="30"/>
      <c r="O571" s="30"/>
      <c r="P571" s="64"/>
      <c r="Q571" s="65" t="str">
        <f t="shared" ca="1" si="50"/>
        <v/>
      </c>
      <c r="R571" s="65" t="str">
        <f t="shared" ca="1" si="51"/>
        <v/>
      </c>
      <c r="S571" s="65" t="str">
        <f t="shared" ca="1" si="52"/>
        <v/>
      </c>
      <c r="T571" s="64"/>
      <c r="U571" s="64"/>
      <c r="W571" s="2"/>
      <c r="Z571" s="1"/>
    </row>
    <row r="572" spans="1:26" x14ac:dyDescent="0.25">
      <c r="A572" s="84" t="str">
        <f t="shared" si="53"/>
        <v/>
      </c>
      <c r="B572" s="2"/>
      <c r="D572" s="46"/>
      <c r="E572" s="1"/>
      <c r="M572" s="30"/>
      <c r="N572" s="30"/>
      <c r="O572" s="30"/>
      <c r="P572" s="64"/>
      <c r="Q572" s="65" t="str">
        <f t="shared" ca="1" si="50"/>
        <v/>
      </c>
      <c r="R572" s="65" t="str">
        <f t="shared" ca="1" si="51"/>
        <v/>
      </c>
      <c r="S572" s="65" t="str">
        <f t="shared" ca="1" si="52"/>
        <v/>
      </c>
      <c r="T572" s="64"/>
      <c r="U572" s="64"/>
      <c r="W572" s="2"/>
      <c r="Z572" s="1"/>
    </row>
    <row r="573" spans="1:26" x14ac:dyDescent="0.25">
      <c r="A573" s="84" t="str">
        <f t="shared" si="53"/>
        <v/>
      </c>
      <c r="B573" s="2"/>
      <c r="D573" s="46"/>
      <c r="E573" s="1"/>
      <c r="M573" s="30"/>
      <c r="N573" s="30"/>
      <c r="O573" s="30"/>
      <c r="P573" s="64"/>
      <c r="Q573" s="65" t="str">
        <f t="shared" ca="1" si="50"/>
        <v/>
      </c>
      <c r="R573" s="65" t="str">
        <f t="shared" ca="1" si="51"/>
        <v/>
      </c>
      <c r="S573" s="65" t="str">
        <f t="shared" ca="1" si="52"/>
        <v/>
      </c>
      <c r="T573" s="64"/>
      <c r="U573" s="64"/>
      <c r="W573" s="2"/>
      <c r="Z573" s="1"/>
    </row>
    <row r="574" spans="1:26" x14ac:dyDescent="0.25">
      <c r="A574" s="84" t="str">
        <f t="shared" si="53"/>
        <v/>
      </c>
      <c r="B574" s="2"/>
      <c r="D574" s="46"/>
      <c r="E574" s="1"/>
      <c r="M574" s="30"/>
      <c r="N574" s="30"/>
      <c r="O574" s="30"/>
      <c r="P574" s="64"/>
      <c r="Q574" s="65" t="str">
        <f t="shared" ca="1" si="50"/>
        <v/>
      </c>
      <c r="R574" s="65" t="str">
        <f t="shared" ca="1" si="51"/>
        <v/>
      </c>
      <c r="S574" s="65" t="str">
        <f t="shared" ca="1" si="52"/>
        <v/>
      </c>
      <c r="T574" s="64"/>
      <c r="U574" s="64"/>
      <c r="W574" s="2"/>
      <c r="Z574" s="1"/>
    </row>
    <row r="575" spans="1:26" x14ac:dyDescent="0.25">
      <c r="A575" s="84" t="str">
        <f t="shared" si="53"/>
        <v/>
      </c>
      <c r="B575" s="2"/>
      <c r="D575" s="46"/>
      <c r="E575" s="1"/>
      <c r="M575" s="30"/>
      <c r="N575" s="30"/>
      <c r="O575" s="30"/>
      <c r="P575" s="64"/>
      <c r="Q575" s="65" t="str">
        <f t="shared" ca="1" si="50"/>
        <v/>
      </c>
      <c r="R575" s="65" t="str">
        <f t="shared" ca="1" si="51"/>
        <v/>
      </c>
      <c r="S575" s="65" t="str">
        <f t="shared" ca="1" si="52"/>
        <v/>
      </c>
      <c r="T575" s="64"/>
      <c r="U575" s="64"/>
      <c r="W575" s="2"/>
      <c r="Z575" s="1"/>
    </row>
    <row r="576" spans="1:26" x14ac:dyDescent="0.25">
      <c r="A576" s="84" t="str">
        <f t="shared" si="53"/>
        <v/>
      </c>
      <c r="B576" s="2"/>
      <c r="D576" s="46"/>
      <c r="E576" s="1"/>
      <c r="M576" s="30"/>
      <c r="N576" s="30"/>
      <c r="O576" s="30"/>
      <c r="P576" s="64"/>
      <c r="Q576" s="65" t="str">
        <f t="shared" ca="1" si="50"/>
        <v/>
      </c>
      <c r="R576" s="65" t="str">
        <f t="shared" ca="1" si="51"/>
        <v/>
      </c>
      <c r="S576" s="65" t="str">
        <f t="shared" ca="1" si="52"/>
        <v/>
      </c>
      <c r="T576" s="64"/>
      <c r="U576" s="64"/>
      <c r="W576" s="2"/>
      <c r="Z576" s="1"/>
    </row>
    <row r="577" spans="1:26" x14ac:dyDescent="0.25">
      <c r="A577" s="84" t="str">
        <f t="shared" si="53"/>
        <v/>
      </c>
      <c r="B577" s="2"/>
      <c r="D577" s="46"/>
      <c r="E577" s="1"/>
      <c r="M577" s="30"/>
      <c r="N577" s="30"/>
      <c r="O577" s="30"/>
      <c r="P577" s="64"/>
      <c r="Q577" s="65" t="str">
        <f t="shared" ca="1" si="50"/>
        <v/>
      </c>
      <c r="R577" s="65" t="str">
        <f t="shared" ca="1" si="51"/>
        <v/>
      </c>
      <c r="S577" s="65" t="str">
        <f t="shared" ca="1" si="52"/>
        <v/>
      </c>
      <c r="T577" s="64"/>
      <c r="U577" s="64"/>
      <c r="W577" s="2"/>
      <c r="Z577" s="1"/>
    </row>
    <row r="578" spans="1:26" x14ac:dyDescent="0.25">
      <c r="A578" s="84" t="str">
        <f t="shared" si="53"/>
        <v/>
      </c>
      <c r="B578" s="2"/>
      <c r="D578" s="46"/>
      <c r="E578" s="1"/>
      <c r="M578" s="30"/>
      <c r="N578" s="30"/>
      <c r="O578" s="30"/>
      <c r="P578" s="64"/>
      <c r="Q578" s="65" t="str">
        <f t="shared" ca="1" si="50"/>
        <v/>
      </c>
      <c r="R578" s="65" t="str">
        <f t="shared" ca="1" si="51"/>
        <v/>
      </c>
      <c r="S578" s="65" t="str">
        <f t="shared" ca="1" si="52"/>
        <v/>
      </c>
      <c r="T578" s="64"/>
      <c r="U578" s="64"/>
      <c r="W578" s="2"/>
      <c r="Z578" s="1"/>
    </row>
    <row r="579" spans="1:26" x14ac:dyDescent="0.25">
      <c r="A579" s="84" t="str">
        <f t="shared" si="53"/>
        <v/>
      </c>
      <c r="B579" s="2"/>
      <c r="D579" s="46"/>
      <c r="E579" s="1"/>
      <c r="M579" s="30"/>
      <c r="N579" s="30"/>
      <c r="O579" s="30"/>
      <c r="P579" s="64"/>
      <c r="Q579" s="65" t="str">
        <f t="shared" ca="1" si="50"/>
        <v/>
      </c>
      <c r="R579" s="65" t="str">
        <f t="shared" ca="1" si="51"/>
        <v/>
      </c>
      <c r="S579" s="65" t="str">
        <f t="shared" ca="1" si="52"/>
        <v/>
      </c>
      <c r="T579" s="64"/>
      <c r="U579" s="64"/>
      <c r="W579" s="2"/>
      <c r="Z579" s="1"/>
    </row>
    <row r="580" spans="1:26" x14ac:dyDescent="0.25">
      <c r="A580" s="84" t="str">
        <f t="shared" si="53"/>
        <v/>
      </c>
      <c r="B580" s="2"/>
      <c r="D580" s="46"/>
      <c r="E580" s="1"/>
      <c r="M580" s="30"/>
      <c r="N580" s="30"/>
      <c r="O580" s="30"/>
      <c r="P580" s="64"/>
      <c r="Q580" s="65" t="str">
        <f t="shared" ca="1" si="50"/>
        <v/>
      </c>
      <c r="R580" s="65" t="str">
        <f t="shared" ca="1" si="51"/>
        <v/>
      </c>
      <c r="S580" s="65" t="str">
        <f t="shared" ca="1" si="52"/>
        <v/>
      </c>
      <c r="T580" s="64"/>
      <c r="U580" s="64"/>
      <c r="W580" s="2"/>
      <c r="Z580" s="1"/>
    </row>
    <row r="581" spans="1:26" x14ac:dyDescent="0.25">
      <c r="A581" s="84" t="str">
        <f t="shared" si="53"/>
        <v/>
      </c>
      <c r="B581" s="2"/>
      <c r="D581" s="46"/>
      <c r="E581" s="1"/>
      <c r="M581" s="30"/>
      <c r="N581" s="30"/>
      <c r="O581" s="30"/>
      <c r="P581" s="64"/>
      <c r="Q581" s="65" t="str">
        <f t="shared" ca="1" si="50"/>
        <v/>
      </c>
      <c r="R581" s="65" t="str">
        <f t="shared" ca="1" si="51"/>
        <v/>
      </c>
      <c r="S581" s="65" t="str">
        <f t="shared" ca="1" si="52"/>
        <v/>
      </c>
      <c r="T581" s="64"/>
      <c r="U581" s="64"/>
      <c r="W581" s="2"/>
      <c r="Z581" s="1"/>
    </row>
    <row r="582" spans="1:26" x14ac:dyDescent="0.25">
      <c r="A582" s="84" t="str">
        <f t="shared" si="53"/>
        <v/>
      </c>
      <c r="B582" s="2"/>
      <c r="D582" s="46"/>
      <c r="E582" s="1"/>
      <c r="M582" s="30"/>
      <c r="N582" s="30"/>
      <c r="O582" s="30"/>
      <c r="P582" s="64"/>
      <c r="Q582" s="65" t="str">
        <f t="shared" ca="1" si="50"/>
        <v/>
      </c>
      <c r="R582" s="65" t="str">
        <f t="shared" ca="1" si="51"/>
        <v/>
      </c>
      <c r="S582" s="65" t="str">
        <f t="shared" ca="1" si="52"/>
        <v/>
      </c>
      <c r="T582" s="64"/>
      <c r="U582" s="64"/>
      <c r="W582" s="2"/>
      <c r="Z582" s="1"/>
    </row>
    <row r="583" spans="1:26" x14ac:dyDescent="0.25">
      <c r="A583" s="84" t="str">
        <f t="shared" si="53"/>
        <v/>
      </c>
      <c r="B583" s="2"/>
      <c r="D583" s="46"/>
      <c r="E583" s="1"/>
      <c r="M583" s="30"/>
      <c r="N583" s="30"/>
      <c r="O583" s="30"/>
      <c r="P583" s="64"/>
      <c r="Q583" s="65" t="str">
        <f t="shared" ca="1" si="50"/>
        <v/>
      </c>
      <c r="R583" s="65" t="str">
        <f t="shared" ca="1" si="51"/>
        <v/>
      </c>
      <c r="S583" s="65" t="str">
        <f t="shared" ca="1" si="52"/>
        <v/>
      </c>
      <c r="T583" s="64"/>
      <c r="U583" s="64"/>
      <c r="W583" s="2"/>
      <c r="Z583" s="1"/>
    </row>
    <row r="584" spans="1:26" x14ac:dyDescent="0.25">
      <c r="A584" s="84" t="str">
        <f t="shared" si="53"/>
        <v/>
      </c>
      <c r="B584" s="2"/>
      <c r="D584" s="46"/>
      <c r="E584" s="1"/>
      <c r="M584" s="30"/>
      <c r="N584" s="30"/>
      <c r="O584" s="30"/>
      <c r="P584" s="64"/>
      <c r="Q584" s="65" t="str">
        <f t="shared" ca="1" si="50"/>
        <v/>
      </c>
      <c r="R584" s="65" t="str">
        <f t="shared" ca="1" si="51"/>
        <v/>
      </c>
      <c r="S584" s="65" t="str">
        <f t="shared" ca="1" si="52"/>
        <v/>
      </c>
      <c r="T584" s="64"/>
      <c r="U584" s="64"/>
      <c r="W584" s="2"/>
      <c r="Z584" s="1"/>
    </row>
    <row r="585" spans="1:26" x14ac:dyDescent="0.25">
      <c r="A585" s="84" t="str">
        <f t="shared" si="53"/>
        <v/>
      </c>
      <c r="B585" s="2"/>
      <c r="D585" s="46"/>
      <c r="E585" s="1"/>
      <c r="M585" s="30"/>
      <c r="N585" s="30"/>
      <c r="O585" s="30"/>
      <c r="P585" s="64"/>
      <c r="Q585" s="65" t="str">
        <f t="shared" ca="1" si="50"/>
        <v/>
      </c>
      <c r="R585" s="65" t="str">
        <f t="shared" ca="1" si="51"/>
        <v/>
      </c>
      <c r="S585" s="65" t="str">
        <f t="shared" ca="1" si="52"/>
        <v/>
      </c>
      <c r="T585" s="64"/>
      <c r="U585" s="64"/>
      <c r="W585" s="2"/>
      <c r="Z585" s="1"/>
    </row>
    <row r="586" spans="1:26" x14ac:dyDescent="0.25">
      <c r="A586" s="84" t="str">
        <f t="shared" si="53"/>
        <v/>
      </c>
      <c r="B586" s="2"/>
      <c r="D586" s="46"/>
      <c r="E586" s="1"/>
      <c r="M586" s="30"/>
      <c r="N586" s="30"/>
      <c r="O586" s="30"/>
      <c r="P586" s="64"/>
      <c r="Q586" s="65" t="str">
        <f t="shared" ca="1" si="50"/>
        <v/>
      </c>
      <c r="R586" s="65" t="str">
        <f t="shared" ca="1" si="51"/>
        <v/>
      </c>
      <c r="S586" s="65" t="str">
        <f t="shared" ca="1" si="52"/>
        <v/>
      </c>
      <c r="T586" s="64"/>
      <c r="U586" s="64"/>
      <c r="W586" s="2"/>
      <c r="Z586" s="1"/>
    </row>
    <row r="587" spans="1:26" x14ac:dyDescent="0.25">
      <c r="A587" s="84" t="str">
        <f t="shared" si="53"/>
        <v/>
      </c>
      <c r="B587" s="2"/>
      <c r="D587" s="46"/>
      <c r="E587" s="1"/>
      <c r="M587" s="30"/>
      <c r="N587" s="30"/>
      <c r="O587" s="30"/>
      <c r="P587" s="64"/>
      <c r="Q587" s="65" t="str">
        <f t="shared" ca="1" si="50"/>
        <v/>
      </c>
      <c r="R587" s="65" t="str">
        <f t="shared" ca="1" si="51"/>
        <v/>
      </c>
      <c r="S587" s="65" t="str">
        <f t="shared" ca="1" si="52"/>
        <v/>
      </c>
      <c r="T587" s="64"/>
      <c r="U587" s="64"/>
      <c r="W587" s="2"/>
      <c r="Z587" s="1"/>
    </row>
    <row r="588" spans="1:26" x14ac:dyDescent="0.25">
      <c r="A588" s="84" t="str">
        <f t="shared" si="53"/>
        <v/>
      </c>
      <c r="B588" s="2"/>
      <c r="D588" s="46"/>
      <c r="E588" s="1"/>
      <c r="M588" s="30"/>
      <c r="N588" s="30"/>
      <c r="O588" s="30"/>
      <c r="P588" s="64"/>
      <c r="Q588" s="65" t="str">
        <f t="shared" ca="1" si="50"/>
        <v/>
      </c>
      <c r="R588" s="65" t="str">
        <f t="shared" ca="1" si="51"/>
        <v/>
      </c>
      <c r="S588" s="65" t="str">
        <f t="shared" ca="1" si="52"/>
        <v/>
      </c>
      <c r="T588" s="64"/>
      <c r="U588" s="64"/>
      <c r="W588" s="2"/>
      <c r="Z588" s="1"/>
    </row>
    <row r="589" spans="1:26" x14ac:dyDescent="0.25">
      <c r="A589" s="84" t="str">
        <f t="shared" si="53"/>
        <v/>
      </c>
      <c r="B589" s="2"/>
      <c r="D589" s="46"/>
      <c r="E589" s="1"/>
      <c r="M589" s="30"/>
      <c r="N589" s="30"/>
      <c r="O589" s="30"/>
      <c r="P589" s="64"/>
      <c r="Q589" s="65" t="str">
        <f t="shared" ca="1" si="50"/>
        <v/>
      </c>
      <c r="R589" s="65" t="str">
        <f t="shared" ca="1" si="51"/>
        <v/>
      </c>
      <c r="S589" s="65" t="str">
        <f t="shared" ca="1" si="52"/>
        <v/>
      </c>
      <c r="T589" s="64"/>
      <c r="U589" s="64"/>
      <c r="W589" s="2"/>
      <c r="Z589" s="1"/>
    </row>
    <row r="590" spans="1:26" x14ac:dyDescent="0.25">
      <c r="A590" s="84" t="str">
        <f t="shared" si="53"/>
        <v/>
      </c>
      <c r="B590" s="2"/>
      <c r="D590" s="46"/>
      <c r="E590" s="1"/>
      <c r="M590" s="30"/>
      <c r="N590" s="30"/>
      <c r="O590" s="30"/>
      <c r="P590" s="64"/>
      <c r="Q590" s="65" t="str">
        <f t="shared" ca="1" si="50"/>
        <v/>
      </c>
      <c r="R590" s="65" t="str">
        <f t="shared" ca="1" si="51"/>
        <v/>
      </c>
      <c r="S590" s="65" t="str">
        <f t="shared" ca="1" si="52"/>
        <v/>
      </c>
      <c r="T590" s="64"/>
      <c r="U590" s="64"/>
      <c r="W590" s="2"/>
      <c r="Z590" s="1"/>
    </row>
    <row r="591" spans="1:26" x14ac:dyDescent="0.25">
      <c r="A591" s="84" t="str">
        <f t="shared" si="53"/>
        <v/>
      </c>
      <c r="B591" s="2"/>
      <c r="D591" s="46"/>
      <c r="E591" s="1"/>
      <c r="M591" s="30"/>
      <c r="N591" s="30"/>
      <c r="O591" s="30"/>
      <c r="P591" s="64"/>
      <c r="Q591" s="65" t="str">
        <f t="shared" ca="1" si="50"/>
        <v/>
      </c>
      <c r="R591" s="65" t="str">
        <f t="shared" ca="1" si="51"/>
        <v/>
      </c>
      <c r="S591" s="65" t="str">
        <f t="shared" ca="1" si="52"/>
        <v/>
      </c>
      <c r="T591" s="64"/>
      <c r="U591" s="64"/>
      <c r="W591" s="2"/>
      <c r="Z591" s="1"/>
    </row>
    <row r="592" spans="1:26" x14ac:dyDescent="0.25">
      <c r="A592" s="84" t="str">
        <f t="shared" si="53"/>
        <v/>
      </c>
      <c r="B592" s="2"/>
      <c r="D592" s="46"/>
      <c r="E592" s="1"/>
      <c r="M592" s="30"/>
      <c r="N592" s="30"/>
      <c r="O592" s="30"/>
      <c r="P592" s="64"/>
      <c r="Q592" s="65" t="str">
        <f t="shared" ca="1" si="50"/>
        <v/>
      </c>
      <c r="R592" s="65" t="str">
        <f t="shared" ca="1" si="51"/>
        <v/>
      </c>
      <c r="S592" s="65" t="str">
        <f t="shared" ca="1" si="52"/>
        <v/>
      </c>
      <c r="T592" s="64"/>
      <c r="U592" s="64"/>
      <c r="W592" s="2"/>
      <c r="Z592" s="1"/>
    </row>
    <row r="593" spans="1:26" x14ac:dyDescent="0.25">
      <c r="A593" s="84" t="str">
        <f t="shared" si="53"/>
        <v/>
      </c>
      <c r="B593" s="2"/>
      <c r="D593" s="46"/>
      <c r="E593" s="1"/>
      <c r="M593" s="30"/>
      <c r="N593" s="30"/>
      <c r="O593" s="30"/>
      <c r="P593" s="64"/>
      <c r="Q593" s="65" t="str">
        <f t="shared" ca="1" si="50"/>
        <v/>
      </c>
      <c r="R593" s="65" t="str">
        <f t="shared" ca="1" si="51"/>
        <v/>
      </c>
      <c r="S593" s="65" t="str">
        <f t="shared" ca="1" si="52"/>
        <v/>
      </c>
      <c r="T593" s="64"/>
      <c r="U593" s="64"/>
      <c r="W593" s="2"/>
      <c r="Z593" s="1"/>
    </row>
    <row r="594" spans="1:26" x14ac:dyDescent="0.25">
      <c r="A594" s="84" t="str">
        <f t="shared" si="53"/>
        <v/>
      </c>
      <c r="B594" s="2"/>
      <c r="D594" s="46"/>
      <c r="E594" s="1"/>
      <c r="M594" s="30"/>
      <c r="N594" s="30"/>
      <c r="O594" s="30"/>
      <c r="P594" s="64"/>
      <c r="Q594" s="65" t="str">
        <f t="shared" ca="1" si="50"/>
        <v/>
      </c>
      <c r="R594" s="65" t="str">
        <f t="shared" ca="1" si="51"/>
        <v/>
      </c>
      <c r="S594" s="65" t="str">
        <f t="shared" ca="1" si="52"/>
        <v/>
      </c>
      <c r="T594" s="64"/>
      <c r="U594" s="64"/>
      <c r="W594" s="2"/>
      <c r="Z594" s="1"/>
    </row>
    <row r="595" spans="1:26" x14ac:dyDescent="0.25">
      <c r="A595" s="84" t="str">
        <f t="shared" si="53"/>
        <v/>
      </c>
      <c r="B595" s="2"/>
      <c r="D595" s="46"/>
      <c r="E595" s="1"/>
      <c r="M595" s="30"/>
      <c r="N595" s="30"/>
      <c r="O595" s="30"/>
      <c r="P595" s="64"/>
      <c r="Q595" s="65" t="str">
        <f t="shared" ca="1" si="50"/>
        <v/>
      </c>
      <c r="R595" s="65" t="str">
        <f t="shared" ca="1" si="51"/>
        <v/>
      </c>
      <c r="S595" s="65" t="str">
        <f t="shared" ca="1" si="52"/>
        <v/>
      </c>
      <c r="T595" s="64"/>
      <c r="U595" s="64"/>
      <c r="W595" s="2"/>
      <c r="Z595" s="1"/>
    </row>
    <row r="596" spans="1:26" x14ac:dyDescent="0.25">
      <c r="A596" s="84" t="str">
        <f t="shared" si="53"/>
        <v/>
      </c>
      <c r="B596" s="2"/>
      <c r="D596" s="46"/>
      <c r="E596" s="1"/>
      <c r="M596" s="30"/>
      <c r="N596" s="30"/>
      <c r="O596" s="30"/>
      <c r="P596" s="64"/>
      <c r="Q596" s="65" t="str">
        <f t="shared" ca="1" si="50"/>
        <v/>
      </c>
      <c r="R596" s="65" t="str">
        <f t="shared" ca="1" si="51"/>
        <v/>
      </c>
      <c r="S596" s="65" t="str">
        <f t="shared" ca="1" si="52"/>
        <v/>
      </c>
      <c r="T596" s="64"/>
      <c r="U596" s="64"/>
      <c r="W596" s="2"/>
      <c r="Z596" s="1"/>
    </row>
    <row r="597" spans="1:26" x14ac:dyDescent="0.25">
      <c r="A597" s="84" t="str">
        <f t="shared" si="53"/>
        <v/>
      </c>
      <c r="B597" s="2"/>
      <c r="D597" s="46"/>
      <c r="E597" s="1"/>
      <c r="M597" s="30"/>
      <c r="N597" s="30"/>
      <c r="O597" s="30"/>
      <c r="P597" s="64"/>
      <c r="Q597" s="65" t="str">
        <f t="shared" ca="1" si="50"/>
        <v/>
      </c>
      <c r="R597" s="65" t="str">
        <f t="shared" ca="1" si="51"/>
        <v/>
      </c>
      <c r="S597" s="65" t="str">
        <f t="shared" ca="1" si="52"/>
        <v/>
      </c>
      <c r="T597" s="64"/>
      <c r="U597" s="64"/>
      <c r="W597" s="2"/>
      <c r="Z597" s="1"/>
    </row>
    <row r="598" spans="1:26" x14ac:dyDescent="0.25">
      <c r="A598" s="84" t="str">
        <f t="shared" si="53"/>
        <v/>
      </c>
      <c r="B598" s="2"/>
      <c r="D598" s="46"/>
      <c r="E598" s="1"/>
      <c r="M598" s="30"/>
      <c r="N598" s="30"/>
      <c r="O598" s="30"/>
      <c r="P598" s="64"/>
      <c r="Q598" s="65" t="str">
        <f t="shared" ref="Q598:Q661" ca="1" si="54">IF(ISBLANK(B598),"",IF(AND(OR(E598="+",E598="Homo",E598="homo"),B598&lt;TODAY()-$Q$24,ISBLANK(I598)),1,0))</f>
        <v/>
      </c>
      <c r="R598" s="65" t="str">
        <f t="shared" ref="R598:R661" ca="1" si="55">IF(ISBLANK(B598),"",IF(AND(OR(E598="-",E598="WT",E598="wt",E598="Wt"),B598&lt;TODAY()-$Q$24,ISBLANK(I598)),1,0))</f>
        <v/>
      </c>
      <c r="S598" s="65" t="str">
        <f t="shared" ref="S598:S661" ca="1" si="56">IF(ISBLANK(B598),"",IF(AND(NOT(OR(E598="-",E598="WT",E598="wt",E598="Wt",E598="+",E598="Homo",E598="homo")),B598&lt;TODAY()-$Q$24,ISBLANK(I598)),1,0))</f>
        <v/>
      </c>
      <c r="T598" s="64"/>
      <c r="U598" s="64"/>
      <c r="W598" s="2"/>
      <c r="Z598" s="1"/>
    </row>
    <row r="599" spans="1:26" x14ac:dyDescent="0.25">
      <c r="A599" s="84" t="str">
        <f t="shared" si="53"/>
        <v/>
      </c>
      <c r="B599" s="2"/>
      <c r="D599" s="46"/>
      <c r="E599" s="1"/>
      <c r="M599" s="30"/>
      <c r="N599" s="30"/>
      <c r="O599" s="30"/>
      <c r="P599" s="64"/>
      <c r="Q599" s="65" t="str">
        <f t="shared" ca="1" si="54"/>
        <v/>
      </c>
      <c r="R599" s="65" t="str">
        <f t="shared" ca="1" si="55"/>
        <v/>
      </c>
      <c r="S599" s="65" t="str">
        <f t="shared" ca="1" si="56"/>
        <v/>
      </c>
      <c r="T599" s="64"/>
      <c r="U599" s="64"/>
      <c r="W599" s="2"/>
      <c r="Z599" s="1"/>
    </row>
    <row r="600" spans="1:26" x14ac:dyDescent="0.25">
      <c r="A600" s="84" t="str">
        <f t="shared" si="53"/>
        <v/>
      </c>
      <c r="B600" s="2"/>
      <c r="D600" s="46"/>
      <c r="E600" s="1"/>
      <c r="M600" s="30"/>
      <c r="N600" s="30"/>
      <c r="O600" s="30"/>
      <c r="P600" s="64"/>
      <c r="Q600" s="65" t="str">
        <f t="shared" ca="1" si="54"/>
        <v/>
      </c>
      <c r="R600" s="65" t="str">
        <f t="shared" ca="1" si="55"/>
        <v/>
      </c>
      <c r="S600" s="65" t="str">
        <f t="shared" ca="1" si="56"/>
        <v/>
      </c>
      <c r="T600" s="64"/>
      <c r="U600" s="64"/>
      <c r="W600" s="2"/>
      <c r="Z600" s="1"/>
    </row>
    <row r="601" spans="1:26" x14ac:dyDescent="0.25">
      <c r="A601" s="84" t="str">
        <f t="shared" ref="A601:A664" si="57">IF(AND(ISBLANK(I601), NOT((ISBLANK(B601)))),B601+60,"")</f>
        <v/>
      </c>
      <c r="B601" s="2"/>
      <c r="D601" s="46"/>
      <c r="E601" s="1"/>
      <c r="M601" s="30"/>
      <c r="N601" s="30"/>
      <c r="O601" s="30"/>
      <c r="P601" s="64"/>
      <c r="Q601" s="65" t="str">
        <f t="shared" ca="1" si="54"/>
        <v/>
      </c>
      <c r="R601" s="65" t="str">
        <f t="shared" ca="1" si="55"/>
        <v/>
      </c>
      <c r="S601" s="65" t="str">
        <f t="shared" ca="1" si="56"/>
        <v/>
      </c>
      <c r="T601" s="64"/>
      <c r="U601" s="64"/>
      <c r="W601" s="2"/>
      <c r="Z601" s="1"/>
    </row>
    <row r="602" spans="1:26" x14ac:dyDescent="0.25">
      <c r="A602" s="84" t="str">
        <f t="shared" si="57"/>
        <v/>
      </c>
      <c r="B602" s="2"/>
      <c r="D602" s="46"/>
      <c r="E602" s="1"/>
      <c r="M602" s="30"/>
      <c r="N602" s="30"/>
      <c r="O602" s="30"/>
      <c r="P602" s="64"/>
      <c r="Q602" s="65" t="str">
        <f t="shared" ca="1" si="54"/>
        <v/>
      </c>
      <c r="R602" s="65" t="str">
        <f t="shared" ca="1" si="55"/>
        <v/>
      </c>
      <c r="S602" s="65" t="str">
        <f t="shared" ca="1" si="56"/>
        <v/>
      </c>
      <c r="T602" s="64"/>
      <c r="U602" s="64"/>
      <c r="W602" s="2"/>
      <c r="Z602" s="1"/>
    </row>
    <row r="603" spans="1:26" x14ac:dyDescent="0.25">
      <c r="A603" s="84" t="str">
        <f t="shared" si="57"/>
        <v/>
      </c>
      <c r="B603" s="2"/>
      <c r="D603" s="46"/>
      <c r="E603" s="1"/>
      <c r="M603" s="30"/>
      <c r="N603" s="30"/>
      <c r="O603" s="30"/>
      <c r="P603" s="64"/>
      <c r="Q603" s="65" t="str">
        <f t="shared" ca="1" si="54"/>
        <v/>
      </c>
      <c r="R603" s="65" t="str">
        <f t="shared" ca="1" si="55"/>
        <v/>
      </c>
      <c r="S603" s="65" t="str">
        <f t="shared" ca="1" si="56"/>
        <v/>
      </c>
      <c r="T603" s="64"/>
      <c r="U603" s="64"/>
      <c r="W603" s="2"/>
      <c r="Z603" s="1"/>
    </row>
    <row r="604" spans="1:26" x14ac:dyDescent="0.25">
      <c r="A604" s="84" t="str">
        <f t="shared" si="57"/>
        <v/>
      </c>
      <c r="B604" s="2"/>
      <c r="D604" s="46"/>
      <c r="E604" s="1"/>
      <c r="M604" s="30"/>
      <c r="N604" s="30"/>
      <c r="O604" s="30"/>
      <c r="P604" s="64"/>
      <c r="Q604" s="65" t="str">
        <f t="shared" ca="1" si="54"/>
        <v/>
      </c>
      <c r="R604" s="65" t="str">
        <f t="shared" ca="1" si="55"/>
        <v/>
      </c>
      <c r="S604" s="65" t="str">
        <f t="shared" ca="1" si="56"/>
        <v/>
      </c>
      <c r="T604" s="64"/>
      <c r="U604" s="64"/>
      <c r="W604" s="2"/>
      <c r="Z604" s="1"/>
    </row>
    <row r="605" spans="1:26" x14ac:dyDescent="0.25">
      <c r="A605" s="84" t="str">
        <f t="shared" si="57"/>
        <v/>
      </c>
      <c r="B605" s="2"/>
      <c r="D605" s="46"/>
      <c r="E605" s="1"/>
      <c r="M605" s="30"/>
      <c r="N605" s="30"/>
      <c r="O605" s="30"/>
      <c r="P605" s="64"/>
      <c r="Q605" s="65" t="str">
        <f t="shared" ca="1" si="54"/>
        <v/>
      </c>
      <c r="R605" s="65" t="str">
        <f t="shared" ca="1" si="55"/>
        <v/>
      </c>
      <c r="S605" s="65" t="str">
        <f t="shared" ca="1" si="56"/>
        <v/>
      </c>
      <c r="T605" s="64"/>
      <c r="U605" s="64"/>
      <c r="W605" s="2"/>
      <c r="Z605" s="1"/>
    </row>
    <row r="606" spans="1:26" x14ac:dyDescent="0.25">
      <c r="A606" s="84" t="str">
        <f t="shared" si="57"/>
        <v/>
      </c>
      <c r="B606" s="2"/>
      <c r="D606" s="46"/>
      <c r="E606" s="1"/>
      <c r="M606" s="30"/>
      <c r="N606" s="30"/>
      <c r="O606" s="30"/>
      <c r="P606" s="64"/>
      <c r="Q606" s="65" t="str">
        <f t="shared" ca="1" si="54"/>
        <v/>
      </c>
      <c r="R606" s="65" t="str">
        <f t="shared" ca="1" si="55"/>
        <v/>
      </c>
      <c r="S606" s="65" t="str">
        <f t="shared" ca="1" si="56"/>
        <v/>
      </c>
      <c r="T606" s="64"/>
      <c r="U606" s="64"/>
      <c r="W606" s="2"/>
      <c r="Z606" s="1"/>
    </row>
    <row r="607" spans="1:26" x14ac:dyDescent="0.25">
      <c r="A607" s="84" t="str">
        <f t="shared" si="57"/>
        <v/>
      </c>
      <c r="B607" s="2"/>
      <c r="D607" s="46"/>
      <c r="E607" s="1"/>
      <c r="M607" s="30"/>
      <c r="N607" s="30"/>
      <c r="O607" s="30"/>
      <c r="P607" s="64"/>
      <c r="Q607" s="65" t="str">
        <f t="shared" ca="1" si="54"/>
        <v/>
      </c>
      <c r="R607" s="65" t="str">
        <f t="shared" ca="1" si="55"/>
        <v/>
      </c>
      <c r="S607" s="65" t="str">
        <f t="shared" ca="1" si="56"/>
        <v/>
      </c>
      <c r="T607" s="64"/>
      <c r="U607" s="64"/>
      <c r="W607" s="2"/>
      <c r="Z607" s="1"/>
    </row>
    <row r="608" spans="1:26" x14ac:dyDescent="0.25">
      <c r="A608" s="84" t="str">
        <f t="shared" si="57"/>
        <v/>
      </c>
      <c r="B608" s="2"/>
      <c r="D608" s="46"/>
      <c r="E608" s="1"/>
      <c r="M608" s="30"/>
      <c r="N608" s="30"/>
      <c r="O608" s="30"/>
      <c r="P608" s="64"/>
      <c r="Q608" s="65" t="str">
        <f t="shared" ca="1" si="54"/>
        <v/>
      </c>
      <c r="R608" s="65" t="str">
        <f t="shared" ca="1" si="55"/>
        <v/>
      </c>
      <c r="S608" s="65" t="str">
        <f t="shared" ca="1" si="56"/>
        <v/>
      </c>
      <c r="T608" s="64"/>
      <c r="U608" s="64"/>
      <c r="W608" s="2"/>
      <c r="Z608" s="1"/>
    </row>
    <row r="609" spans="1:26" x14ac:dyDescent="0.25">
      <c r="A609" s="84" t="str">
        <f t="shared" si="57"/>
        <v/>
      </c>
      <c r="B609" s="2"/>
      <c r="D609" s="46"/>
      <c r="E609" s="1"/>
      <c r="M609" s="30"/>
      <c r="N609" s="30"/>
      <c r="O609" s="30"/>
      <c r="P609" s="64"/>
      <c r="Q609" s="65" t="str">
        <f t="shared" ca="1" si="54"/>
        <v/>
      </c>
      <c r="R609" s="65" t="str">
        <f t="shared" ca="1" si="55"/>
        <v/>
      </c>
      <c r="S609" s="65" t="str">
        <f t="shared" ca="1" si="56"/>
        <v/>
      </c>
      <c r="T609" s="64"/>
      <c r="U609" s="64"/>
      <c r="W609" s="2"/>
      <c r="Z609" s="1"/>
    </row>
    <row r="610" spans="1:26" x14ac:dyDescent="0.25">
      <c r="A610" s="84" t="str">
        <f t="shared" si="57"/>
        <v/>
      </c>
      <c r="B610" s="2"/>
      <c r="D610" s="46"/>
      <c r="E610" s="1"/>
      <c r="M610" s="30"/>
      <c r="N610" s="30"/>
      <c r="O610" s="30"/>
      <c r="P610" s="64"/>
      <c r="Q610" s="65" t="str">
        <f t="shared" ca="1" si="54"/>
        <v/>
      </c>
      <c r="R610" s="65" t="str">
        <f t="shared" ca="1" si="55"/>
        <v/>
      </c>
      <c r="S610" s="65" t="str">
        <f t="shared" ca="1" si="56"/>
        <v/>
      </c>
      <c r="T610" s="64"/>
      <c r="U610" s="64"/>
      <c r="W610" s="2"/>
      <c r="Z610" s="1"/>
    </row>
    <row r="611" spans="1:26" x14ac:dyDescent="0.25">
      <c r="A611" s="84" t="str">
        <f t="shared" si="57"/>
        <v/>
      </c>
      <c r="B611" s="2"/>
      <c r="D611" s="46"/>
      <c r="E611" s="1"/>
      <c r="M611" s="30"/>
      <c r="N611" s="30"/>
      <c r="O611" s="30"/>
      <c r="P611" s="64"/>
      <c r="Q611" s="65" t="str">
        <f t="shared" ca="1" si="54"/>
        <v/>
      </c>
      <c r="R611" s="65" t="str">
        <f t="shared" ca="1" si="55"/>
        <v/>
      </c>
      <c r="S611" s="65" t="str">
        <f t="shared" ca="1" si="56"/>
        <v/>
      </c>
      <c r="T611" s="64"/>
      <c r="U611" s="64"/>
      <c r="W611" s="2"/>
      <c r="Z611" s="1"/>
    </row>
    <row r="612" spans="1:26" x14ac:dyDescent="0.25">
      <c r="A612" s="84" t="str">
        <f t="shared" si="57"/>
        <v/>
      </c>
      <c r="B612" s="2"/>
      <c r="D612" s="46"/>
      <c r="E612" s="1"/>
      <c r="M612" s="30"/>
      <c r="N612" s="30"/>
      <c r="O612" s="30"/>
      <c r="P612" s="64"/>
      <c r="Q612" s="65" t="str">
        <f t="shared" ca="1" si="54"/>
        <v/>
      </c>
      <c r="R612" s="65" t="str">
        <f t="shared" ca="1" si="55"/>
        <v/>
      </c>
      <c r="S612" s="65" t="str">
        <f t="shared" ca="1" si="56"/>
        <v/>
      </c>
      <c r="T612" s="64"/>
      <c r="U612" s="64"/>
      <c r="W612" s="2"/>
      <c r="Z612" s="1"/>
    </row>
    <row r="613" spans="1:26" x14ac:dyDescent="0.25">
      <c r="A613" s="84" t="str">
        <f t="shared" si="57"/>
        <v/>
      </c>
      <c r="B613" s="2"/>
      <c r="D613" s="46"/>
      <c r="E613" s="1"/>
      <c r="M613" s="30"/>
      <c r="N613" s="30"/>
      <c r="O613" s="30"/>
      <c r="P613" s="64"/>
      <c r="Q613" s="65" t="str">
        <f t="shared" ca="1" si="54"/>
        <v/>
      </c>
      <c r="R613" s="65" t="str">
        <f t="shared" ca="1" si="55"/>
        <v/>
      </c>
      <c r="S613" s="65" t="str">
        <f t="shared" ca="1" si="56"/>
        <v/>
      </c>
      <c r="T613" s="64"/>
      <c r="U613" s="64"/>
      <c r="W613" s="2"/>
      <c r="Z613" s="1"/>
    </row>
    <row r="614" spans="1:26" x14ac:dyDescent="0.25">
      <c r="A614" s="84" t="str">
        <f t="shared" si="57"/>
        <v/>
      </c>
      <c r="B614" s="2"/>
      <c r="D614" s="46"/>
      <c r="E614" s="1"/>
      <c r="M614" s="30"/>
      <c r="N614" s="30"/>
      <c r="O614" s="30"/>
      <c r="P614" s="64"/>
      <c r="Q614" s="65" t="str">
        <f t="shared" ca="1" si="54"/>
        <v/>
      </c>
      <c r="R614" s="65" t="str">
        <f t="shared" ca="1" si="55"/>
        <v/>
      </c>
      <c r="S614" s="65" t="str">
        <f t="shared" ca="1" si="56"/>
        <v/>
      </c>
      <c r="T614" s="64"/>
      <c r="U614" s="64"/>
      <c r="W614" s="2"/>
      <c r="Z614" s="1"/>
    </row>
    <row r="615" spans="1:26" x14ac:dyDescent="0.25">
      <c r="A615" s="84" t="str">
        <f t="shared" si="57"/>
        <v/>
      </c>
      <c r="B615" s="2"/>
      <c r="D615" s="46"/>
      <c r="E615" s="1"/>
      <c r="M615" s="30"/>
      <c r="N615" s="30"/>
      <c r="O615" s="30"/>
      <c r="P615" s="64"/>
      <c r="Q615" s="65" t="str">
        <f t="shared" ca="1" si="54"/>
        <v/>
      </c>
      <c r="R615" s="65" t="str">
        <f t="shared" ca="1" si="55"/>
        <v/>
      </c>
      <c r="S615" s="65" t="str">
        <f t="shared" ca="1" si="56"/>
        <v/>
      </c>
      <c r="T615" s="64"/>
      <c r="U615" s="64"/>
      <c r="W615" s="2"/>
      <c r="Z615" s="1"/>
    </row>
    <row r="616" spans="1:26" x14ac:dyDescent="0.25">
      <c r="A616" s="84" t="str">
        <f t="shared" si="57"/>
        <v/>
      </c>
      <c r="B616" s="2"/>
      <c r="D616" s="46"/>
      <c r="E616" s="1"/>
      <c r="M616" s="30"/>
      <c r="N616" s="30"/>
      <c r="O616" s="30"/>
      <c r="P616" s="64"/>
      <c r="Q616" s="65" t="str">
        <f t="shared" ca="1" si="54"/>
        <v/>
      </c>
      <c r="R616" s="65" t="str">
        <f t="shared" ca="1" si="55"/>
        <v/>
      </c>
      <c r="S616" s="65" t="str">
        <f t="shared" ca="1" si="56"/>
        <v/>
      </c>
      <c r="T616" s="64"/>
      <c r="U616" s="64"/>
      <c r="W616" s="2"/>
      <c r="Z616" s="1"/>
    </row>
    <row r="617" spans="1:26" x14ac:dyDescent="0.25">
      <c r="A617" s="84" t="str">
        <f t="shared" si="57"/>
        <v/>
      </c>
      <c r="B617" s="2"/>
      <c r="D617" s="46"/>
      <c r="E617" s="1"/>
      <c r="M617" s="30"/>
      <c r="N617" s="30"/>
      <c r="O617" s="30"/>
      <c r="P617" s="64"/>
      <c r="Q617" s="65" t="str">
        <f t="shared" ca="1" si="54"/>
        <v/>
      </c>
      <c r="R617" s="65" t="str">
        <f t="shared" ca="1" si="55"/>
        <v/>
      </c>
      <c r="S617" s="65" t="str">
        <f t="shared" ca="1" si="56"/>
        <v/>
      </c>
      <c r="T617" s="64"/>
      <c r="U617" s="64"/>
      <c r="W617" s="2"/>
      <c r="Z617" s="1"/>
    </row>
    <row r="618" spans="1:26" x14ac:dyDescent="0.25">
      <c r="A618" s="84" t="str">
        <f t="shared" si="57"/>
        <v/>
      </c>
      <c r="B618" s="2"/>
      <c r="D618" s="46"/>
      <c r="E618" s="1"/>
      <c r="M618" s="30"/>
      <c r="N618" s="30"/>
      <c r="O618" s="30"/>
      <c r="P618" s="64"/>
      <c r="Q618" s="65" t="str">
        <f t="shared" ca="1" si="54"/>
        <v/>
      </c>
      <c r="R618" s="65" t="str">
        <f t="shared" ca="1" si="55"/>
        <v/>
      </c>
      <c r="S618" s="65" t="str">
        <f t="shared" ca="1" si="56"/>
        <v/>
      </c>
      <c r="T618" s="64"/>
      <c r="U618" s="64"/>
      <c r="W618" s="2"/>
      <c r="Z618" s="1"/>
    </row>
    <row r="619" spans="1:26" x14ac:dyDescent="0.25">
      <c r="A619" s="84" t="str">
        <f t="shared" si="57"/>
        <v/>
      </c>
      <c r="B619" s="2"/>
      <c r="D619" s="46"/>
      <c r="E619" s="1"/>
      <c r="M619" s="30"/>
      <c r="N619" s="30"/>
      <c r="O619" s="30"/>
      <c r="P619" s="64"/>
      <c r="Q619" s="65" t="str">
        <f t="shared" ca="1" si="54"/>
        <v/>
      </c>
      <c r="R619" s="65" t="str">
        <f t="shared" ca="1" si="55"/>
        <v/>
      </c>
      <c r="S619" s="65" t="str">
        <f t="shared" ca="1" si="56"/>
        <v/>
      </c>
      <c r="T619" s="64"/>
      <c r="U619" s="64"/>
      <c r="W619" s="2"/>
      <c r="Z619" s="1"/>
    </row>
    <row r="620" spans="1:26" x14ac:dyDescent="0.25">
      <c r="A620" s="84" t="str">
        <f t="shared" si="57"/>
        <v/>
      </c>
      <c r="B620" s="2"/>
      <c r="D620" s="46"/>
      <c r="E620" s="1"/>
      <c r="M620" s="30"/>
      <c r="N620" s="30"/>
      <c r="O620" s="30"/>
      <c r="P620" s="64"/>
      <c r="Q620" s="65" t="str">
        <f t="shared" ca="1" si="54"/>
        <v/>
      </c>
      <c r="R620" s="65" t="str">
        <f t="shared" ca="1" si="55"/>
        <v/>
      </c>
      <c r="S620" s="65" t="str">
        <f t="shared" ca="1" si="56"/>
        <v/>
      </c>
      <c r="T620" s="64"/>
      <c r="U620" s="64"/>
      <c r="W620" s="2"/>
      <c r="Z620" s="1"/>
    </row>
    <row r="621" spans="1:26" x14ac:dyDescent="0.25">
      <c r="A621" s="84" t="str">
        <f t="shared" si="57"/>
        <v/>
      </c>
      <c r="B621" s="2"/>
      <c r="D621" s="46"/>
      <c r="E621" s="1"/>
      <c r="M621" s="30"/>
      <c r="N621" s="30"/>
      <c r="O621" s="30"/>
      <c r="P621" s="64"/>
      <c r="Q621" s="65" t="str">
        <f t="shared" ca="1" si="54"/>
        <v/>
      </c>
      <c r="R621" s="65" t="str">
        <f t="shared" ca="1" si="55"/>
        <v/>
      </c>
      <c r="S621" s="65" t="str">
        <f t="shared" ca="1" si="56"/>
        <v/>
      </c>
      <c r="T621" s="64"/>
      <c r="U621" s="64"/>
      <c r="W621" s="2"/>
      <c r="Z621" s="1"/>
    </row>
    <row r="622" spans="1:26" x14ac:dyDescent="0.25">
      <c r="A622" s="84" t="str">
        <f t="shared" si="57"/>
        <v/>
      </c>
      <c r="B622" s="2"/>
      <c r="D622" s="46"/>
      <c r="E622" s="1"/>
      <c r="M622" s="30"/>
      <c r="N622" s="30"/>
      <c r="O622" s="30"/>
      <c r="P622" s="64"/>
      <c r="Q622" s="65" t="str">
        <f t="shared" ca="1" si="54"/>
        <v/>
      </c>
      <c r="R622" s="65" t="str">
        <f t="shared" ca="1" si="55"/>
        <v/>
      </c>
      <c r="S622" s="65" t="str">
        <f t="shared" ca="1" si="56"/>
        <v/>
      </c>
      <c r="T622" s="64"/>
      <c r="U622" s="64"/>
      <c r="W622" s="2"/>
      <c r="Z622" s="1"/>
    </row>
    <row r="623" spans="1:26" x14ac:dyDescent="0.25">
      <c r="A623" s="84" t="str">
        <f t="shared" si="57"/>
        <v/>
      </c>
      <c r="B623" s="2"/>
      <c r="D623" s="46"/>
      <c r="E623" s="1"/>
      <c r="M623" s="30"/>
      <c r="N623" s="30"/>
      <c r="O623" s="30"/>
      <c r="P623" s="64"/>
      <c r="Q623" s="65" t="str">
        <f t="shared" ca="1" si="54"/>
        <v/>
      </c>
      <c r="R623" s="65" t="str">
        <f t="shared" ca="1" si="55"/>
        <v/>
      </c>
      <c r="S623" s="65" t="str">
        <f t="shared" ca="1" si="56"/>
        <v/>
      </c>
      <c r="T623" s="64"/>
      <c r="U623" s="64"/>
      <c r="W623" s="2"/>
      <c r="Z623" s="1"/>
    </row>
    <row r="624" spans="1:26" x14ac:dyDescent="0.25">
      <c r="A624" s="84" t="str">
        <f t="shared" si="57"/>
        <v/>
      </c>
      <c r="B624" s="2"/>
      <c r="D624" s="46"/>
      <c r="E624" s="1"/>
      <c r="M624" s="30"/>
      <c r="N624" s="30"/>
      <c r="O624" s="30"/>
      <c r="P624" s="64"/>
      <c r="Q624" s="65" t="str">
        <f t="shared" ca="1" si="54"/>
        <v/>
      </c>
      <c r="R624" s="65" t="str">
        <f t="shared" ca="1" si="55"/>
        <v/>
      </c>
      <c r="S624" s="65" t="str">
        <f t="shared" ca="1" si="56"/>
        <v/>
      </c>
      <c r="T624" s="64"/>
      <c r="U624" s="64"/>
      <c r="W624" s="2"/>
      <c r="Z624" s="1"/>
    </row>
    <row r="625" spans="1:26" x14ac:dyDescent="0.25">
      <c r="A625" s="84" t="str">
        <f t="shared" si="57"/>
        <v/>
      </c>
      <c r="B625" s="2"/>
      <c r="D625" s="46"/>
      <c r="E625" s="1"/>
      <c r="M625" s="30"/>
      <c r="N625" s="30"/>
      <c r="O625" s="30"/>
      <c r="P625" s="64"/>
      <c r="Q625" s="65" t="str">
        <f t="shared" ca="1" si="54"/>
        <v/>
      </c>
      <c r="R625" s="65" t="str">
        <f t="shared" ca="1" si="55"/>
        <v/>
      </c>
      <c r="S625" s="65" t="str">
        <f t="shared" ca="1" si="56"/>
        <v/>
      </c>
      <c r="T625" s="64"/>
      <c r="U625" s="64"/>
      <c r="W625" s="2"/>
      <c r="Z625" s="1"/>
    </row>
    <row r="626" spans="1:26" x14ac:dyDescent="0.25">
      <c r="A626" s="84" t="str">
        <f t="shared" si="57"/>
        <v/>
      </c>
      <c r="B626" s="2"/>
      <c r="D626" s="46"/>
      <c r="E626" s="1"/>
      <c r="M626" s="30"/>
      <c r="N626" s="30"/>
      <c r="O626" s="30"/>
      <c r="P626" s="64"/>
      <c r="Q626" s="65" t="str">
        <f t="shared" ca="1" si="54"/>
        <v/>
      </c>
      <c r="R626" s="65" t="str">
        <f t="shared" ca="1" si="55"/>
        <v/>
      </c>
      <c r="S626" s="65" t="str">
        <f t="shared" ca="1" si="56"/>
        <v/>
      </c>
      <c r="T626" s="64"/>
      <c r="U626" s="64"/>
      <c r="W626" s="2"/>
      <c r="Z626" s="1"/>
    </row>
    <row r="627" spans="1:26" x14ac:dyDescent="0.25">
      <c r="A627" s="84" t="str">
        <f t="shared" si="57"/>
        <v/>
      </c>
      <c r="B627" s="2"/>
      <c r="D627" s="46"/>
      <c r="E627" s="1"/>
      <c r="M627" s="30"/>
      <c r="N627" s="30"/>
      <c r="O627" s="30"/>
      <c r="P627" s="64"/>
      <c r="Q627" s="65" t="str">
        <f t="shared" ca="1" si="54"/>
        <v/>
      </c>
      <c r="R627" s="65" t="str">
        <f t="shared" ca="1" si="55"/>
        <v/>
      </c>
      <c r="S627" s="65" t="str">
        <f t="shared" ca="1" si="56"/>
        <v/>
      </c>
      <c r="T627" s="64"/>
      <c r="U627" s="64"/>
      <c r="W627" s="2"/>
      <c r="Z627" s="1"/>
    </row>
    <row r="628" spans="1:26" x14ac:dyDescent="0.25">
      <c r="A628" s="84" t="str">
        <f t="shared" si="57"/>
        <v/>
      </c>
      <c r="B628" s="2"/>
      <c r="D628" s="46"/>
      <c r="E628" s="1"/>
      <c r="M628" s="30"/>
      <c r="N628" s="30"/>
      <c r="O628" s="30"/>
      <c r="P628" s="64"/>
      <c r="Q628" s="65" t="str">
        <f t="shared" ca="1" si="54"/>
        <v/>
      </c>
      <c r="R628" s="65" t="str">
        <f t="shared" ca="1" si="55"/>
        <v/>
      </c>
      <c r="S628" s="65" t="str">
        <f t="shared" ca="1" si="56"/>
        <v/>
      </c>
      <c r="T628" s="64"/>
      <c r="U628" s="64"/>
      <c r="W628" s="2"/>
      <c r="Z628" s="1"/>
    </row>
    <row r="629" spans="1:26" x14ac:dyDescent="0.25">
      <c r="A629" s="84" t="str">
        <f t="shared" si="57"/>
        <v/>
      </c>
      <c r="B629" s="2"/>
      <c r="D629" s="46"/>
      <c r="E629" s="1"/>
      <c r="M629" s="30"/>
      <c r="N629" s="30"/>
      <c r="O629" s="30"/>
      <c r="P629" s="64"/>
      <c r="Q629" s="65" t="str">
        <f t="shared" ca="1" si="54"/>
        <v/>
      </c>
      <c r="R629" s="65" t="str">
        <f t="shared" ca="1" si="55"/>
        <v/>
      </c>
      <c r="S629" s="65" t="str">
        <f t="shared" ca="1" si="56"/>
        <v/>
      </c>
      <c r="T629" s="64"/>
      <c r="U629" s="64"/>
      <c r="W629" s="2"/>
      <c r="Z629" s="1"/>
    </row>
    <row r="630" spans="1:26" x14ac:dyDescent="0.25">
      <c r="A630" s="84" t="str">
        <f t="shared" si="57"/>
        <v/>
      </c>
      <c r="B630" s="2"/>
      <c r="D630" s="46"/>
      <c r="E630" s="1"/>
      <c r="M630" s="30"/>
      <c r="N630" s="30"/>
      <c r="O630" s="30"/>
      <c r="P630" s="64"/>
      <c r="Q630" s="65" t="str">
        <f t="shared" ca="1" si="54"/>
        <v/>
      </c>
      <c r="R630" s="65" t="str">
        <f t="shared" ca="1" si="55"/>
        <v/>
      </c>
      <c r="S630" s="65" t="str">
        <f t="shared" ca="1" si="56"/>
        <v/>
      </c>
      <c r="T630" s="64"/>
      <c r="U630" s="64"/>
      <c r="W630" s="2"/>
      <c r="Z630" s="1"/>
    </row>
    <row r="631" spans="1:26" x14ac:dyDescent="0.25">
      <c r="A631" s="84" t="str">
        <f t="shared" si="57"/>
        <v/>
      </c>
      <c r="B631" s="2"/>
      <c r="D631" s="46"/>
      <c r="E631" s="1"/>
      <c r="M631" s="30"/>
      <c r="N631" s="30"/>
      <c r="O631" s="30"/>
      <c r="P631" s="64"/>
      <c r="Q631" s="65" t="str">
        <f t="shared" ca="1" si="54"/>
        <v/>
      </c>
      <c r="R631" s="65" t="str">
        <f t="shared" ca="1" si="55"/>
        <v/>
      </c>
      <c r="S631" s="65" t="str">
        <f t="shared" ca="1" si="56"/>
        <v/>
      </c>
      <c r="T631" s="64"/>
      <c r="U631" s="64"/>
      <c r="W631" s="2"/>
      <c r="Z631" s="1"/>
    </row>
    <row r="632" spans="1:26" x14ac:dyDescent="0.25">
      <c r="A632" s="84" t="str">
        <f t="shared" si="57"/>
        <v/>
      </c>
      <c r="B632" s="2"/>
      <c r="D632" s="46"/>
      <c r="E632" s="1"/>
      <c r="M632" s="30"/>
      <c r="N632" s="30"/>
      <c r="O632" s="30"/>
      <c r="P632" s="64"/>
      <c r="Q632" s="65" t="str">
        <f t="shared" ca="1" si="54"/>
        <v/>
      </c>
      <c r="R632" s="65" t="str">
        <f t="shared" ca="1" si="55"/>
        <v/>
      </c>
      <c r="S632" s="65" t="str">
        <f t="shared" ca="1" si="56"/>
        <v/>
      </c>
      <c r="T632" s="64"/>
      <c r="U632" s="64"/>
      <c r="W632" s="2"/>
      <c r="Z632" s="1"/>
    </row>
    <row r="633" spans="1:26" x14ac:dyDescent="0.25">
      <c r="A633" s="84" t="str">
        <f t="shared" si="57"/>
        <v/>
      </c>
      <c r="B633" s="2"/>
      <c r="D633" s="46"/>
      <c r="E633" s="1"/>
      <c r="M633" s="30"/>
      <c r="N633" s="30"/>
      <c r="O633" s="30"/>
      <c r="P633" s="64"/>
      <c r="Q633" s="65" t="str">
        <f t="shared" ca="1" si="54"/>
        <v/>
      </c>
      <c r="R633" s="65" t="str">
        <f t="shared" ca="1" si="55"/>
        <v/>
      </c>
      <c r="S633" s="65" t="str">
        <f t="shared" ca="1" si="56"/>
        <v/>
      </c>
      <c r="T633" s="64"/>
      <c r="U633" s="64"/>
      <c r="W633" s="2"/>
      <c r="Z633" s="1"/>
    </row>
    <row r="634" spans="1:26" x14ac:dyDescent="0.25">
      <c r="A634" s="84" t="str">
        <f t="shared" si="57"/>
        <v/>
      </c>
      <c r="B634" s="2"/>
      <c r="D634" s="46"/>
      <c r="E634" s="1"/>
      <c r="M634" s="30"/>
      <c r="N634" s="30"/>
      <c r="O634" s="30"/>
      <c r="P634" s="64"/>
      <c r="Q634" s="65" t="str">
        <f t="shared" ca="1" si="54"/>
        <v/>
      </c>
      <c r="R634" s="65" t="str">
        <f t="shared" ca="1" si="55"/>
        <v/>
      </c>
      <c r="S634" s="65" t="str">
        <f t="shared" ca="1" si="56"/>
        <v/>
      </c>
      <c r="T634" s="64"/>
      <c r="U634" s="64"/>
      <c r="W634" s="2"/>
      <c r="Z634" s="1"/>
    </row>
    <row r="635" spans="1:26" x14ac:dyDescent="0.25">
      <c r="A635" s="84" t="str">
        <f t="shared" si="57"/>
        <v/>
      </c>
      <c r="B635" s="2"/>
      <c r="D635" s="46"/>
      <c r="E635" s="1"/>
      <c r="M635" s="30"/>
      <c r="N635" s="30"/>
      <c r="O635" s="30"/>
      <c r="P635" s="64"/>
      <c r="Q635" s="65" t="str">
        <f t="shared" ca="1" si="54"/>
        <v/>
      </c>
      <c r="R635" s="65" t="str">
        <f t="shared" ca="1" si="55"/>
        <v/>
      </c>
      <c r="S635" s="65" t="str">
        <f t="shared" ca="1" si="56"/>
        <v/>
      </c>
      <c r="T635" s="64"/>
      <c r="U635" s="64"/>
      <c r="W635" s="2"/>
      <c r="Z635" s="1"/>
    </row>
    <row r="636" spans="1:26" x14ac:dyDescent="0.25">
      <c r="A636" s="84" t="str">
        <f t="shared" si="57"/>
        <v/>
      </c>
      <c r="B636" s="2"/>
      <c r="D636" s="46"/>
      <c r="E636" s="1"/>
      <c r="M636" s="30"/>
      <c r="N636" s="30"/>
      <c r="O636" s="30"/>
      <c r="P636" s="64"/>
      <c r="Q636" s="65" t="str">
        <f t="shared" ca="1" si="54"/>
        <v/>
      </c>
      <c r="R636" s="65" t="str">
        <f t="shared" ca="1" si="55"/>
        <v/>
      </c>
      <c r="S636" s="65" t="str">
        <f t="shared" ca="1" si="56"/>
        <v/>
      </c>
      <c r="T636" s="64"/>
      <c r="U636" s="64"/>
      <c r="W636" s="2"/>
      <c r="Z636" s="1"/>
    </row>
    <row r="637" spans="1:26" x14ac:dyDescent="0.25">
      <c r="A637" s="84" t="str">
        <f t="shared" si="57"/>
        <v/>
      </c>
      <c r="B637" s="2"/>
      <c r="D637" s="46"/>
      <c r="E637" s="1"/>
      <c r="M637" s="30"/>
      <c r="N637" s="30"/>
      <c r="O637" s="30"/>
      <c r="P637" s="64"/>
      <c r="Q637" s="65" t="str">
        <f t="shared" ca="1" si="54"/>
        <v/>
      </c>
      <c r="R637" s="65" t="str">
        <f t="shared" ca="1" si="55"/>
        <v/>
      </c>
      <c r="S637" s="65" t="str">
        <f t="shared" ca="1" si="56"/>
        <v/>
      </c>
      <c r="T637" s="64"/>
      <c r="U637" s="64"/>
      <c r="W637" s="2"/>
      <c r="Z637" s="1"/>
    </row>
    <row r="638" spans="1:26" x14ac:dyDescent="0.25">
      <c r="A638" s="84" t="str">
        <f t="shared" si="57"/>
        <v/>
      </c>
      <c r="B638" s="2"/>
      <c r="D638" s="46"/>
      <c r="E638" s="1"/>
      <c r="M638" s="30"/>
      <c r="N638" s="30"/>
      <c r="O638" s="30"/>
      <c r="P638" s="64"/>
      <c r="Q638" s="65" t="str">
        <f t="shared" ca="1" si="54"/>
        <v/>
      </c>
      <c r="R638" s="65" t="str">
        <f t="shared" ca="1" si="55"/>
        <v/>
      </c>
      <c r="S638" s="65" t="str">
        <f t="shared" ca="1" si="56"/>
        <v/>
      </c>
      <c r="T638" s="64"/>
      <c r="U638" s="64"/>
      <c r="W638" s="2"/>
      <c r="Z638" s="1"/>
    </row>
    <row r="639" spans="1:26" x14ac:dyDescent="0.25">
      <c r="A639" s="84" t="str">
        <f t="shared" si="57"/>
        <v/>
      </c>
      <c r="B639" s="2"/>
      <c r="D639" s="46"/>
      <c r="E639" s="1"/>
      <c r="M639" s="30"/>
      <c r="N639" s="30"/>
      <c r="O639" s="30"/>
      <c r="P639" s="64"/>
      <c r="Q639" s="65" t="str">
        <f t="shared" ca="1" si="54"/>
        <v/>
      </c>
      <c r="R639" s="65" t="str">
        <f t="shared" ca="1" si="55"/>
        <v/>
      </c>
      <c r="S639" s="65" t="str">
        <f t="shared" ca="1" si="56"/>
        <v/>
      </c>
      <c r="T639" s="64"/>
      <c r="U639" s="64"/>
      <c r="W639" s="2"/>
      <c r="Z639" s="1"/>
    </row>
    <row r="640" spans="1:26" x14ac:dyDescent="0.25">
      <c r="A640" s="84" t="str">
        <f t="shared" si="57"/>
        <v/>
      </c>
      <c r="B640" s="2"/>
      <c r="D640" s="46"/>
      <c r="E640" s="1"/>
      <c r="M640" s="30"/>
      <c r="N640" s="30"/>
      <c r="O640" s="30"/>
      <c r="P640" s="64"/>
      <c r="Q640" s="65" t="str">
        <f t="shared" ca="1" si="54"/>
        <v/>
      </c>
      <c r="R640" s="65" t="str">
        <f t="shared" ca="1" si="55"/>
        <v/>
      </c>
      <c r="S640" s="65" t="str">
        <f t="shared" ca="1" si="56"/>
        <v/>
      </c>
      <c r="T640" s="64"/>
      <c r="U640" s="64"/>
      <c r="W640" s="2"/>
      <c r="Z640" s="1"/>
    </row>
    <row r="641" spans="1:26" x14ac:dyDescent="0.25">
      <c r="A641" s="84" t="str">
        <f t="shared" si="57"/>
        <v/>
      </c>
      <c r="B641" s="2"/>
      <c r="D641" s="46"/>
      <c r="E641" s="1"/>
      <c r="M641" s="30"/>
      <c r="N641" s="30"/>
      <c r="O641" s="30"/>
      <c r="P641" s="64"/>
      <c r="Q641" s="65" t="str">
        <f t="shared" ca="1" si="54"/>
        <v/>
      </c>
      <c r="R641" s="65" t="str">
        <f t="shared" ca="1" si="55"/>
        <v/>
      </c>
      <c r="S641" s="65" t="str">
        <f t="shared" ca="1" si="56"/>
        <v/>
      </c>
      <c r="T641" s="64"/>
      <c r="U641" s="64"/>
      <c r="W641" s="2"/>
      <c r="Z641" s="1"/>
    </row>
    <row r="642" spans="1:26" x14ac:dyDescent="0.25">
      <c r="A642" s="84" t="str">
        <f t="shared" si="57"/>
        <v/>
      </c>
      <c r="B642" s="2"/>
      <c r="D642" s="46"/>
      <c r="E642" s="1"/>
      <c r="M642" s="30"/>
      <c r="N642" s="30"/>
      <c r="O642" s="30"/>
      <c r="P642" s="64"/>
      <c r="Q642" s="65" t="str">
        <f t="shared" ca="1" si="54"/>
        <v/>
      </c>
      <c r="R642" s="65" t="str">
        <f t="shared" ca="1" si="55"/>
        <v/>
      </c>
      <c r="S642" s="65" t="str">
        <f t="shared" ca="1" si="56"/>
        <v/>
      </c>
      <c r="T642" s="64"/>
      <c r="U642" s="64"/>
      <c r="W642" s="2"/>
      <c r="Z642" s="1"/>
    </row>
    <row r="643" spans="1:26" x14ac:dyDescent="0.25">
      <c r="A643" s="84" t="str">
        <f t="shared" si="57"/>
        <v/>
      </c>
      <c r="B643" s="2"/>
      <c r="D643" s="46"/>
      <c r="E643" s="1"/>
      <c r="M643" s="30"/>
      <c r="N643" s="30"/>
      <c r="O643" s="30"/>
      <c r="P643" s="64"/>
      <c r="Q643" s="65" t="str">
        <f t="shared" ca="1" si="54"/>
        <v/>
      </c>
      <c r="R643" s="65" t="str">
        <f t="shared" ca="1" si="55"/>
        <v/>
      </c>
      <c r="S643" s="65" t="str">
        <f t="shared" ca="1" si="56"/>
        <v/>
      </c>
      <c r="T643" s="64"/>
      <c r="U643" s="64"/>
      <c r="W643" s="2"/>
      <c r="Z643" s="1"/>
    </row>
    <row r="644" spans="1:26" x14ac:dyDescent="0.25">
      <c r="A644" s="84" t="str">
        <f t="shared" si="57"/>
        <v/>
      </c>
      <c r="B644" s="2"/>
      <c r="D644" s="46"/>
      <c r="E644" s="1"/>
      <c r="M644" s="30"/>
      <c r="N644" s="30"/>
      <c r="O644" s="30"/>
      <c r="P644" s="64"/>
      <c r="Q644" s="65" t="str">
        <f t="shared" ca="1" si="54"/>
        <v/>
      </c>
      <c r="R644" s="65" t="str">
        <f t="shared" ca="1" si="55"/>
        <v/>
      </c>
      <c r="S644" s="65" t="str">
        <f t="shared" ca="1" si="56"/>
        <v/>
      </c>
      <c r="T644" s="64"/>
      <c r="U644" s="64"/>
      <c r="W644" s="2"/>
      <c r="Z644" s="1"/>
    </row>
    <row r="645" spans="1:26" x14ac:dyDescent="0.25">
      <c r="A645" s="84" t="str">
        <f t="shared" si="57"/>
        <v/>
      </c>
      <c r="B645" s="2"/>
      <c r="D645" s="46"/>
      <c r="E645" s="1"/>
      <c r="M645" s="30"/>
      <c r="N645" s="30"/>
      <c r="O645" s="30"/>
      <c r="P645" s="64"/>
      <c r="Q645" s="65" t="str">
        <f t="shared" ca="1" si="54"/>
        <v/>
      </c>
      <c r="R645" s="65" t="str">
        <f t="shared" ca="1" si="55"/>
        <v/>
      </c>
      <c r="S645" s="65" t="str">
        <f t="shared" ca="1" si="56"/>
        <v/>
      </c>
      <c r="T645" s="64"/>
      <c r="U645" s="64"/>
      <c r="W645" s="2"/>
      <c r="Z645" s="1"/>
    </row>
    <row r="646" spans="1:26" x14ac:dyDescent="0.25">
      <c r="A646" s="84" t="str">
        <f t="shared" si="57"/>
        <v/>
      </c>
      <c r="B646" s="2"/>
      <c r="D646" s="46"/>
      <c r="E646" s="1"/>
      <c r="M646" s="30"/>
      <c r="N646" s="30"/>
      <c r="O646" s="30"/>
      <c r="P646" s="64"/>
      <c r="Q646" s="65" t="str">
        <f t="shared" ca="1" si="54"/>
        <v/>
      </c>
      <c r="R646" s="65" t="str">
        <f t="shared" ca="1" si="55"/>
        <v/>
      </c>
      <c r="S646" s="65" t="str">
        <f t="shared" ca="1" si="56"/>
        <v/>
      </c>
      <c r="T646" s="64"/>
      <c r="U646" s="64"/>
      <c r="W646" s="2"/>
      <c r="Z646" s="1"/>
    </row>
    <row r="647" spans="1:26" x14ac:dyDescent="0.25">
      <c r="A647" s="84" t="str">
        <f t="shared" si="57"/>
        <v/>
      </c>
      <c r="B647" s="2"/>
      <c r="D647" s="46"/>
      <c r="E647" s="1"/>
      <c r="M647" s="30"/>
      <c r="N647" s="30"/>
      <c r="O647" s="30"/>
      <c r="P647" s="64"/>
      <c r="Q647" s="65" t="str">
        <f t="shared" ca="1" si="54"/>
        <v/>
      </c>
      <c r="R647" s="65" t="str">
        <f t="shared" ca="1" si="55"/>
        <v/>
      </c>
      <c r="S647" s="65" t="str">
        <f t="shared" ca="1" si="56"/>
        <v/>
      </c>
      <c r="T647" s="64"/>
      <c r="U647" s="64"/>
      <c r="W647" s="2"/>
      <c r="Z647" s="1"/>
    </row>
    <row r="648" spans="1:26" x14ac:dyDescent="0.25">
      <c r="A648" s="84" t="str">
        <f t="shared" si="57"/>
        <v/>
      </c>
      <c r="B648" s="2"/>
      <c r="D648" s="46"/>
      <c r="E648" s="1"/>
      <c r="M648" s="30"/>
      <c r="N648" s="30"/>
      <c r="O648" s="30"/>
      <c r="P648" s="64"/>
      <c r="Q648" s="65" t="str">
        <f t="shared" ca="1" si="54"/>
        <v/>
      </c>
      <c r="R648" s="65" t="str">
        <f t="shared" ca="1" si="55"/>
        <v/>
      </c>
      <c r="S648" s="65" t="str">
        <f t="shared" ca="1" si="56"/>
        <v/>
      </c>
      <c r="T648" s="64"/>
      <c r="U648" s="64"/>
      <c r="W648" s="2"/>
      <c r="Z648" s="1"/>
    </row>
    <row r="649" spans="1:26" x14ac:dyDescent="0.25">
      <c r="A649" s="84" t="str">
        <f t="shared" si="57"/>
        <v/>
      </c>
      <c r="B649" s="2"/>
      <c r="D649" s="46"/>
      <c r="E649" s="1"/>
      <c r="M649" s="30"/>
      <c r="N649" s="30"/>
      <c r="O649" s="30"/>
      <c r="P649" s="64"/>
      <c r="Q649" s="65" t="str">
        <f t="shared" ca="1" si="54"/>
        <v/>
      </c>
      <c r="R649" s="65" t="str">
        <f t="shared" ca="1" si="55"/>
        <v/>
      </c>
      <c r="S649" s="65" t="str">
        <f t="shared" ca="1" si="56"/>
        <v/>
      </c>
      <c r="T649" s="64"/>
      <c r="U649" s="64"/>
      <c r="W649" s="2"/>
      <c r="Z649" s="1"/>
    </row>
    <row r="650" spans="1:26" x14ac:dyDescent="0.25">
      <c r="A650" s="84" t="str">
        <f t="shared" si="57"/>
        <v/>
      </c>
      <c r="B650" s="2"/>
      <c r="D650" s="46"/>
      <c r="E650" s="1"/>
      <c r="M650" s="30"/>
      <c r="N650" s="30"/>
      <c r="O650" s="30"/>
      <c r="P650" s="64"/>
      <c r="Q650" s="65" t="str">
        <f t="shared" ca="1" si="54"/>
        <v/>
      </c>
      <c r="R650" s="65" t="str">
        <f t="shared" ca="1" si="55"/>
        <v/>
      </c>
      <c r="S650" s="65" t="str">
        <f t="shared" ca="1" si="56"/>
        <v/>
      </c>
      <c r="T650" s="64"/>
      <c r="U650" s="64"/>
      <c r="W650" s="2"/>
      <c r="Z650" s="1"/>
    </row>
    <row r="651" spans="1:26" x14ac:dyDescent="0.25">
      <c r="A651" s="84" t="str">
        <f t="shared" si="57"/>
        <v/>
      </c>
      <c r="B651" s="2"/>
      <c r="D651" s="46"/>
      <c r="E651" s="1"/>
      <c r="M651" s="30"/>
      <c r="N651" s="30"/>
      <c r="O651" s="30"/>
      <c r="P651" s="64"/>
      <c r="Q651" s="65" t="str">
        <f t="shared" ca="1" si="54"/>
        <v/>
      </c>
      <c r="R651" s="65" t="str">
        <f t="shared" ca="1" si="55"/>
        <v/>
      </c>
      <c r="S651" s="65" t="str">
        <f t="shared" ca="1" si="56"/>
        <v/>
      </c>
      <c r="T651" s="64"/>
      <c r="U651" s="64"/>
      <c r="W651" s="2"/>
      <c r="Z651" s="1"/>
    </row>
    <row r="652" spans="1:26" x14ac:dyDescent="0.25">
      <c r="A652" s="84" t="str">
        <f t="shared" si="57"/>
        <v/>
      </c>
      <c r="B652" s="2"/>
      <c r="D652" s="46"/>
      <c r="E652" s="1"/>
      <c r="M652" s="30"/>
      <c r="N652" s="30"/>
      <c r="O652" s="30"/>
      <c r="P652" s="64"/>
      <c r="Q652" s="65" t="str">
        <f t="shared" ca="1" si="54"/>
        <v/>
      </c>
      <c r="R652" s="65" t="str">
        <f t="shared" ca="1" si="55"/>
        <v/>
      </c>
      <c r="S652" s="65" t="str">
        <f t="shared" ca="1" si="56"/>
        <v/>
      </c>
      <c r="T652" s="64"/>
      <c r="U652" s="64"/>
      <c r="W652" s="2"/>
      <c r="Z652" s="1"/>
    </row>
    <row r="653" spans="1:26" x14ac:dyDescent="0.25">
      <c r="A653" s="84" t="str">
        <f t="shared" si="57"/>
        <v/>
      </c>
      <c r="B653" s="2"/>
      <c r="D653" s="46"/>
      <c r="E653" s="1"/>
      <c r="M653" s="30"/>
      <c r="N653" s="30"/>
      <c r="O653" s="30"/>
      <c r="P653" s="64"/>
      <c r="Q653" s="65" t="str">
        <f t="shared" ca="1" si="54"/>
        <v/>
      </c>
      <c r="R653" s="65" t="str">
        <f t="shared" ca="1" si="55"/>
        <v/>
      </c>
      <c r="S653" s="65" t="str">
        <f t="shared" ca="1" si="56"/>
        <v/>
      </c>
      <c r="T653" s="64"/>
      <c r="U653" s="64"/>
      <c r="W653" s="2"/>
      <c r="Z653" s="1"/>
    </row>
    <row r="654" spans="1:26" x14ac:dyDescent="0.25">
      <c r="A654" s="84" t="str">
        <f t="shared" si="57"/>
        <v/>
      </c>
      <c r="B654" s="2"/>
      <c r="D654" s="46"/>
      <c r="E654" s="1"/>
      <c r="M654" s="30"/>
      <c r="N654" s="30"/>
      <c r="O654" s="30"/>
      <c r="P654" s="64"/>
      <c r="Q654" s="65" t="str">
        <f t="shared" ca="1" si="54"/>
        <v/>
      </c>
      <c r="R654" s="65" t="str">
        <f t="shared" ca="1" si="55"/>
        <v/>
      </c>
      <c r="S654" s="65" t="str">
        <f t="shared" ca="1" si="56"/>
        <v/>
      </c>
      <c r="T654" s="64"/>
      <c r="U654" s="64"/>
      <c r="W654" s="2"/>
      <c r="Z654" s="1"/>
    </row>
    <row r="655" spans="1:26" x14ac:dyDescent="0.25">
      <c r="A655" s="84" t="str">
        <f t="shared" si="57"/>
        <v/>
      </c>
      <c r="B655" s="2"/>
      <c r="D655" s="46"/>
      <c r="E655" s="1"/>
      <c r="M655" s="30"/>
      <c r="N655" s="30"/>
      <c r="O655" s="30"/>
      <c r="P655" s="64"/>
      <c r="Q655" s="65" t="str">
        <f t="shared" ca="1" si="54"/>
        <v/>
      </c>
      <c r="R655" s="65" t="str">
        <f t="shared" ca="1" si="55"/>
        <v/>
      </c>
      <c r="S655" s="65" t="str">
        <f t="shared" ca="1" si="56"/>
        <v/>
      </c>
      <c r="T655" s="64"/>
      <c r="U655" s="64"/>
      <c r="W655" s="2"/>
      <c r="Z655" s="1"/>
    </row>
    <row r="656" spans="1:26" x14ac:dyDescent="0.25">
      <c r="A656" s="84" t="str">
        <f t="shared" si="57"/>
        <v/>
      </c>
      <c r="B656" s="2"/>
      <c r="D656" s="46"/>
      <c r="E656" s="1"/>
      <c r="M656" s="30"/>
      <c r="N656" s="30"/>
      <c r="O656" s="30"/>
      <c r="P656" s="64"/>
      <c r="Q656" s="65" t="str">
        <f t="shared" ca="1" si="54"/>
        <v/>
      </c>
      <c r="R656" s="65" t="str">
        <f t="shared" ca="1" si="55"/>
        <v/>
      </c>
      <c r="S656" s="65" t="str">
        <f t="shared" ca="1" si="56"/>
        <v/>
      </c>
      <c r="T656" s="64"/>
      <c r="U656" s="64"/>
      <c r="W656" s="2"/>
      <c r="Z656" s="1"/>
    </row>
    <row r="657" spans="1:26" x14ac:dyDescent="0.25">
      <c r="A657" s="84" t="str">
        <f t="shared" si="57"/>
        <v/>
      </c>
      <c r="B657" s="2"/>
      <c r="D657" s="46"/>
      <c r="E657" s="1"/>
      <c r="M657" s="30"/>
      <c r="N657" s="30"/>
      <c r="O657" s="30"/>
      <c r="P657" s="64"/>
      <c r="Q657" s="65" t="str">
        <f t="shared" ca="1" si="54"/>
        <v/>
      </c>
      <c r="R657" s="65" t="str">
        <f t="shared" ca="1" si="55"/>
        <v/>
      </c>
      <c r="S657" s="65" t="str">
        <f t="shared" ca="1" si="56"/>
        <v/>
      </c>
      <c r="T657" s="64"/>
      <c r="U657" s="64"/>
      <c r="W657" s="2"/>
      <c r="Z657" s="1"/>
    </row>
    <row r="658" spans="1:26" x14ac:dyDescent="0.25">
      <c r="A658" s="84" t="str">
        <f t="shared" si="57"/>
        <v/>
      </c>
      <c r="B658" s="2"/>
      <c r="D658" s="46"/>
      <c r="E658" s="1"/>
      <c r="M658" s="30"/>
      <c r="N658" s="30"/>
      <c r="O658" s="30"/>
      <c r="P658" s="64"/>
      <c r="Q658" s="65" t="str">
        <f t="shared" ca="1" si="54"/>
        <v/>
      </c>
      <c r="R658" s="65" t="str">
        <f t="shared" ca="1" si="55"/>
        <v/>
      </c>
      <c r="S658" s="65" t="str">
        <f t="shared" ca="1" si="56"/>
        <v/>
      </c>
      <c r="T658" s="64"/>
      <c r="U658" s="64"/>
      <c r="W658" s="2"/>
      <c r="Z658" s="1"/>
    </row>
    <row r="659" spans="1:26" x14ac:dyDescent="0.25">
      <c r="A659" s="84" t="str">
        <f t="shared" si="57"/>
        <v/>
      </c>
      <c r="B659" s="2"/>
      <c r="D659" s="46"/>
      <c r="E659" s="1"/>
      <c r="M659" s="30"/>
      <c r="N659" s="30"/>
      <c r="O659" s="30"/>
      <c r="P659" s="64"/>
      <c r="Q659" s="65" t="str">
        <f t="shared" ca="1" si="54"/>
        <v/>
      </c>
      <c r="R659" s="65" t="str">
        <f t="shared" ca="1" si="55"/>
        <v/>
      </c>
      <c r="S659" s="65" t="str">
        <f t="shared" ca="1" si="56"/>
        <v/>
      </c>
      <c r="T659" s="64"/>
      <c r="U659" s="64"/>
      <c r="W659" s="2"/>
      <c r="Z659" s="1"/>
    </row>
    <row r="660" spans="1:26" x14ac:dyDescent="0.25">
      <c r="A660" s="84" t="str">
        <f t="shared" si="57"/>
        <v/>
      </c>
      <c r="B660" s="2"/>
      <c r="D660" s="46"/>
      <c r="E660" s="1"/>
      <c r="M660" s="30"/>
      <c r="N660" s="30"/>
      <c r="O660" s="30"/>
      <c r="P660" s="64"/>
      <c r="Q660" s="65" t="str">
        <f t="shared" ca="1" si="54"/>
        <v/>
      </c>
      <c r="R660" s="65" t="str">
        <f t="shared" ca="1" si="55"/>
        <v/>
      </c>
      <c r="S660" s="65" t="str">
        <f t="shared" ca="1" si="56"/>
        <v/>
      </c>
      <c r="T660" s="64"/>
      <c r="U660" s="64"/>
      <c r="W660" s="2"/>
      <c r="Z660" s="1"/>
    </row>
    <row r="661" spans="1:26" x14ac:dyDescent="0.25">
      <c r="A661" s="84" t="str">
        <f t="shared" si="57"/>
        <v/>
      </c>
      <c r="B661" s="2"/>
      <c r="D661" s="46"/>
      <c r="E661" s="1"/>
      <c r="M661" s="30"/>
      <c r="N661" s="30"/>
      <c r="O661" s="30"/>
      <c r="P661" s="64"/>
      <c r="Q661" s="65" t="str">
        <f t="shared" ca="1" si="54"/>
        <v/>
      </c>
      <c r="R661" s="65" t="str">
        <f t="shared" ca="1" si="55"/>
        <v/>
      </c>
      <c r="S661" s="65" t="str">
        <f t="shared" ca="1" si="56"/>
        <v/>
      </c>
      <c r="T661" s="64"/>
      <c r="U661" s="64"/>
      <c r="W661" s="2"/>
      <c r="Z661" s="1"/>
    </row>
    <row r="662" spans="1:26" x14ac:dyDescent="0.25">
      <c r="A662" s="84" t="str">
        <f t="shared" si="57"/>
        <v/>
      </c>
      <c r="B662" s="2"/>
      <c r="D662" s="46"/>
      <c r="E662" s="1"/>
      <c r="M662" s="30"/>
      <c r="N662" s="30"/>
      <c r="O662" s="30"/>
      <c r="P662" s="64"/>
      <c r="Q662" s="65" t="str">
        <f t="shared" ref="Q662:Q725" ca="1" si="58">IF(ISBLANK(B662),"",IF(AND(OR(E662="+",E662="Homo",E662="homo"),B662&lt;TODAY()-$Q$24,ISBLANK(I662)),1,0))</f>
        <v/>
      </c>
      <c r="R662" s="65" t="str">
        <f t="shared" ref="R662:R725" ca="1" si="59">IF(ISBLANK(B662),"",IF(AND(OR(E662="-",E662="WT",E662="wt",E662="Wt"),B662&lt;TODAY()-$Q$24,ISBLANK(I662)),1,0))</f>
        <v/>
      </c>
      <c r="S662" s="65" t="str">
        <f t="shared" ref="S662:S725" ca="1" si="60">IF(ISBLANK(B662),"",IF(AND(NOT(OR(E662="-",E662="WT",E662="wt",E662="Wt",E662="+",E662="Homo",E662="homo")),B662&lt;TODAY()-$Q$24,ISBLANK(I662)),1,0))</f>
        <v/>
      </c>
      <c r="T662" s="64"/>
      <c r="U662" s="64"/>
      <c r="W662" s="2"/>
      <c r="Z662" s="1"/>
    </row>
    <row r="663" spans="1:26" x14ac:dyDescent="0.25">
      <c r="A663" s="84" t="str">
        <f t="shared" si="57"/>
        <v/>
      </c>
      <c r="B663" s="2"/>
      <c r="D663" s="46"/>
      <c r="E663" s="1"/>
      <c r="M663" s="30"/>
      <c r="N663" s="30"/>
      <c r="O663" s="30"/>
      <c r="P663" s="64"/>
      <c r="Q663" s="65" t="str">
        <f t="shared" ca="1" si="58"/>
        <v/>
      </c>
      <c r="R663" s="65" t="str">
        <f t="shared" ca="1" si="59"/>
        <v/>
      </c>
      <c r="S663" s="65" t="str">
        <f t="shared" ca="1" si="60"/>
        <v/>
      </c>
      <c r="T663" s="64"/>
      <c r="U663" s="64"/>
      <c r="W663" s="2"/>
      <c r="Z663" s="1"/>
    </row>
    <row r="664" spans="1:26" x14ac:dyDescent="0.25">
      <c r="A664" s="84" t="str">
        <f t="shared" si="57"/>
        <v/>
      </c>
      <c r="B664" s="2"/>
      <c r="D664" s="46"/>
      <c r="E664" s="1"/>
      <c r="M664" s="30"/>
      <c r="N664" s="30"/>
      <c r="O664" s="30"/>
      <c r="P664" s="64"/>
      <c r="Q664" s="65" t="str">
        <f t="shared" ca="1" si="58"/>
        <v/>
      </c>
      <c r="R664" s="65" t="str">
        <f t="shared" ca="1" si="59"/>
        <v/>
      </c>
      <c r="S664" s="65" t="str">
        <f t="shared" ca="1" si="60"/>
        <v/>
      </c>
      <c r="T664" s="64"/>
      <c r="U664" s="64"/>
      <c r="W664" s="2"/>
      <c r="Z664" s="1"/>
    </row>
    <row r="665" spans="1:26" x14ac:dyDescent="0.25">
      <c r="A665" s="84" t="str">
        <f t="shared" ref="A665:A728" si="61">IF(AND(ISBLANK(I665), NOT((ISBLANK(B665)))),B665+60,"")</f>
        <v/>
      </c>
      <c r="B665" s="2"/>
      <c r="D665" s="46"/>
      <c r="E665" s="1"/>
      <c r="M665" s="30"/>
      <c r="N665" s="30"/>
      <c r="O665" s="30"/>
      <c r="P665" s="64"/>
      <c r="Q665" s="65" t="str">
        <f t="shared" ca="1" si="58"/>
        <v/>
      </c>
      <c r="R665" s="65" t="str">
        <f t="shared" ca="1" si="59"/>
        <v/>
      </c>
      <c r="S665" s="65" t="str">
        <f t="shared" ca="1" si="60"/>
        <v/>
      </c>
      <c r="T665" s="64"/>
      <c r="U665" s="64"/>
      <c r="W665" s="2"/>
      <c r="Z665" s="1"/>
    </row>
    <row r="666" spans="1:26" x14ac:dyDescent="0.25">
      <c r="A666" s="84" t="str">
        <f t="shared" si="61"/>
        <v/>
      </c>
      <c r="B666" s="2"/>
      <c r="D666" s="46"/>
      <c r="E666" s="1"/>
      <c r="M666" s="30"/>
      <c r="N666" s="30"/>
      <c r="O666" s="30"/>
      <c r="P666" s="64"/>
      <c r="Q666" s="65" t="str">
        <f t="shared" ca="1" si="58"/>
        <v/>
      </c>
      <c r="R666" s="65" t="str">
        <f t="shared" ca="1" si="59"/>
        <v/>
      </c>
      <c r="S666" s="65" t="str">
        <f t="shared" ca="1" si="60"/>
        <v/>
      </c>
      <c r="T666" s="64"/>
      <c r="U666" s="64"/>
      <c r="W666" s="2"/>
      <c r="Z666" s="1"/>
    </row>
    <row r="667" spans="1:26" x14ac:dyDescent="0.25">
      <c r="A667" s="84" t="str">
        <f t="shared" si="61"/>
        <v/>
      </c>
      <c r="B667" s="2"/>
      <c r="D667" s="46"/>
      <c r="E667" s="1"/>
      <c r="M667" s="30"/>
      <c r="N667" s="30"/>
      <c r="O667" s="30"/>
      <c r="P667" s="64"/>
      <c r="Q667" s="65" t="str">
        <f t="shared" ca="1" si="58"/>
        <v/>
      </c>
      <c r="R667" s="65" t="str">
        <f t="shared" ca="1" si="59"/>
        <v/>
      </c>
      <c r="S667" s="65" t="str">
        <f t="shared" ca="1" si="60"/>
        <v/>
      </c>
      <c r="T667" s="64"/>
      <c r="U667" s="64"/>
      <c r="W667" s="2"/>
      <c r="Z667" s="1"/>
    </row>
    <row r="668" spans="1:26" x14ac:dyDescent="0.25">
      <c r="A668" s="84" t="str">
        <f t="shared" si="61"/>
        <v/>
      </c>
      <c r="B668" s="2"/>
      <c r="D668" s="46"/>
      <c r="E668" s="1"/>
      <c r="M668" s="30"/>
      <c r="N668" s="30"/>
      <c r="O668" s="30"/>
      <c r="P668" s="64"/>
      <c r="Q668" s="65" t="str">
        <f t="shared" ca="1" si="58"/>
        <v/>
      </c>
      <c r="R668" s="65" t="str">
        <f t="shared" ca="1" si="59"/>
        <v/>
      </c>
      <c r="S668" s="65" t="str">
        <f t="shared" ca="1" si="60"/>
        <v/>
      </c>
      <c r="T668" s="64"/>
      <c r="U668" s="64"/>
      <c r="W668" s="2"/>
      <c r="Z668" s="1"/>
    </row>
    <row r="669" spans="1:26" x14ac:dyDescent="0.25">
      <c r="A669" s="84" t="str">
        <f t="shared" si="61"/>
        <v/>
      </c>
      <c r="B669" s="2"/>
      <c r="D669" s="46"/>
      <c r="E669" s="1"/>
      <c r="M669" s="30"/>
      <c r="N669" s="30"/>
      <c r="O669" s="30"/>
      <c r="P669" s="64"/>
      <c r="Q669" s="65" t="str">
        <f t="shared" ca="1" si="58"/>
        <v/>
      </c>
      <c r="R669" s="65" t="str">
        <f t="shared" ca="1" si="59"/>
        <v/>
      </c>
      <c r="S669" s="65" t="str">
        <f t="shared" ca="1" si="60"/>
        <v/>
      </c>
      <c r="T669" s="64"/>
      <c r="U669" s="64"/>
      <c r="W669" s="2"/>
      <c r="Z669" s="1"/>
    </row>
    <row r="670" spans="1:26" x14ac:dyDescent="0.25">
      <c r="A670" s="84" t="str">
        <f t="shared" si="61"/>
        <v/>
      </c>
      <c r="B670" s="2"/>
      <c r="D670" s="46"/>
      <c r="E670" s="1"/>
      <c r="M670" s="30"/>
      <c r="N670" s="30"/>
      <c r="O670" s="30"/>
      <c r="P670" s="64"/>
      <c r="Q670" s="65" t="str">
        <f t="shared" ca="1" si="58"/>
        <v/>
      </c>
      <c r="R670" s="65" t="str">
        <f t="shared" ca="1" si="59"/>
        <v/>
      </c>
      <c r="S670" s="65" t="str">
        <f t="shared" ca="1" si="60"/>
        <v/>
      </c>
      <c r="T670" s="64"/>
      <c r="U670" s="64"/>
      <c r="W670" s="2"/>
      <c r="Z670" s="1"/>
    </row>
    <row r="671" spans="1:26" x14ac:dyDescent="0.25">
      <c r="A671" s="84" t="str">
        <f t="shared" si="61"/>
        <v/>
      </c>
      <c r="B671" s="2"/>
      <c r="D671" s="46"/>
      <c r="E671" s="1"/>
      <c r="M671" s="30"/>
      <c r="N671" s="30"/>
      <c r="O671" s="30"/>
      <c r="P671" s="64"/>
      <c r="Q671" s="65" t="str">
        <f t="shared" ca="1" si="58"/>
        <v/>
      </c>
      <c r="R671" s="65" t="str">
        <f t="shared" ca="1" si="59"/>
        <v/>
      </c>
      <c r="S671" s="65" t="str">
        <f t="shared" ca="1" si="60"/>
        <v/>
      </c>
      <c r="T671" s="64"/>
      <c r="U671" s="64"/>
      <c r="W671" s="2"/>
      <c r="Z671" s="1"/>
    </row>
    <row r="672" spans="1:26" x14ac:dyDescent="0.25">
      <c r="A672" s="84" t="str">
        <f t="shared" si="61"/>
        <v/>
      </c>
      <c r="B672" s="2"/>
      <c r="D672" s="46"/>
      <c r="E672" s="1"/>
      <c r="M672" s="30"/>
      <c r="N672" s="30"/>
      <c r="O672" s="30"/>
      <c r="P672" s="64"/>
      <c r="Q672" s="65" t="str">
        <f t="shared" ca="1" si="58"/>
        <v/>
      </c>
      <c r="R672" s="65" t="str">
        <f t="shared" ca="1" si="59"/>
        <v/>
      </c>
      <c r="S672" s="65" t="str">
        <f t="shared" ca="1" si="60"/>
        <v/>
      </c>
      <c r="T672" s="64"/>
      <c r="U672" s="64"/>
      <c r="W672" s="2"/>
      <c r="Z672" s="1"/>
    </row>
    <row r="673" spans="1:26" x14ac:dyDescent="0.25">
      <c r="A673" s="84" t="str">
        <f t="shared" si="61"/>
        <v/>
      </c>
      <c r="B673" s="2"/>
      <c r="D673" s="46"/>
      <c r="E673" s="1"/>
      <c r="M673" s="30"/>
      <c r="N673" s="30"/>
      <c r="O673" s="30"/>
      <c r="P673" s="64"/>
      <c r="Q673" s="65" t="str">
        <f t="shared" ca="1" si="58"/>
        <v/>
      </c>
      <c r="R673" s="65" t="str">
        <f t="shared" ca="1" si="59"/>
        <v/>
      </c>
      <c r="S673" s="65" t="str">
        <f t="shared" ca="1" si="60"/>
        <v/>
      </c>
      <c r="T673" s="64"/>
      <c r="U673" s="64"/>
      <c r="W673" s="2"/>
      <c r="Z673" s="1"/>
    </row>
    <row r="674" spans="1:26" x14ac:dyDescent="0.25">
      <c r="A674" s="84" t="str">
        <f t="shared" si="61"/>
        <v/>
      </c>
      <c r="B674" s="2"/>
      <c r="D674" s="46"/>
      <c r="E674" s="1"/>
      <c r="M674" s="30"/>
      <c r="N674" s="30"/>
      <c r="O674" s="30"/>
      <c r="P674" s="64"/>
      <c r="Q674" s="65" t="str">
        <f t="shared" ca="1" si="58"/>
        <v/>
      </c>
      <c r="R674" s="65" t="str">
        <f t="shared" ca="1" si="59"/>
        <v/>
      </c>
      <c r="S674" s="65" t="str">
        <f t="shared" ca="1" si="60"/>
        <v/>
      </c>
      <c r="T674" s="64"/>
      <c r="U674" s="64"/>
      <c r="W674" s="2"/>
      <c r="Z674" s="1"/>
    </row>
    <row r="675" spans="1:26" x14ac:dyDescent="0.25">
      <c r="A675" s="84" t="str">
        <f t="shared" si="61"/>
        <v/>
      </c>
      <c r="B675" s="2"/>
      <c r="D675" s="46"/>
      <c r="E675" s="1"/>
      <c r="M675" s="30"/>
      <c r="N675" s="30"/>
      <c r="O675" s="30"/>
      <c r="P675" s="64"/>
      <c r="Q675" s="65" t="str">
        <f t="shared" ca="1" si="58"/>
        <v/>
      </c>
      <c r="R675" s="65" t="str">
        <f t="shared" ca="1" si="59"/>
        <v/>
      </c>
      <c r="S675" s="65" t="str">
        <f t="shared" ca="1" si="60"/>
        <v/>
      </c>
      <c r="T675" s="64"/>
      <c r="U675" s="64"/>
      <c r="W675" s="2"/>
      <c r="Z675" s="1"/>
    </row>
    <row r="676" spans="1:26" x14ac:dyDescent="0.25">
      <c r="A676" s="84" t="str">
        <f t="shared" si="61"/>
        <v/>
      </c>
      <c r="B676" s="2"/>
      <c r="D676" s="46"/>
      <c r="E676" s="1"/>
      <c r="M676" s="30"/>
      <c r="N676" s="30"/>
      <c r="O676" s="30"/>
      <c r="P676" s="64"/>
      <c r="Q676" s="65" t="str">
        <f t="shared" ca="1" si="58"/>
        <v/>
      </c>
      <c r="R676" s="65" t="str">
        <f t="shared" ca="1" si="59"/>
        <v/>
      </c>
      <c r="S676" s="65" t="str">
        <f t="shared" ca="1" si="60"/>
        <v/>
      </c>
      <c r="T676" s="64"/>
      <c r="U676" s="64"/>
      <c r="W676" s="2"/>
      <c r="Z676" s="1"/>
    </row>
    <row r="677" spans="1:26" x14ac:dyDescent="0.25">
      <c r="A677" s="84" t="str">
        <f t="shared" si="61"/>
        <v/>
      </c>
      <c r="B677" s="2"/>
      <c r="D677" s="46"/>
      <c r="E677" s="1"/>
      <c r="M677" s="30"/>
      <c r="N677" s="30"/>
      <c r="O677" s="30"/>
      <c r="P677" s="64"/>
      <c r="Q677" s="65" t="str">
        <f t="shared" ca="1" si="58"/>
        <v/>
      </c>
      <c r="R677" s="65" t="str">
        <f t="shared" ca="1" si="59"/>
        <v/>
      </c>
      <c r="S677" s="65" t="str">
        <f t="shared" ca="1" si="60"/>
        <v/>
      </c>
      <c r="T677" s="64"/>
      <c r="U677" s="64"/>
      <c r="W677" s="2"/>
      <c r="Z677" s="1"/>
    </row>
    <row r="678" spans="1:26" x14ac:dyDescent="0.25">
      <c r="A678" s="84" t="str">
        <f t="shared" si="61"/>
        <v/>
      </c>
      <c r="B678" s="2"/>
      <c r="D678" s="46"/>
      <c r="E678" s="1"/>
      <c r="M678" s="30"/>
      <c r="N678" s="30"/>
      <c r="O678" s="30"/>
      <c r="P678" s="64"/>
      <c r="Q678" s="65" t="str">
        <f t="shared" ca="1" si="58"/>
        <v/>
      </c>
      <c r="R678" s="65" t="str">
        <f t="shared" ca="1" si="59"/>
        <v/>
      </c>
      <c r="S678" s="65" t="str">
        <f t="shared" ca="1" si="60"/>
        <v/>
      </c>
      <c r="T678" s="64"/>
      <c r="U678" s="64"/>
      <c r="W678" s="2"/>
      <c r="Z678" s="1"/>
    </row>
    <row r="679" spans="1:26" x14ac:dyDescent="0.25">
      <c r="A679" s="84" t="str">
        <f t="shared" si="61"/>
        <v/>
      </c>
      <c r="B679" s="2"/>
      <c r="D679" s="46"/>
      <c r="E679" s="1"/>
      <c r="M679" s="30"/>
      <c r="N679" s="30"/>
      <c r="O679" s="30"/>
      <c r="P679" s="64"/>
      <c r="Q679" s="65" t="str">
        <f t="shared" ca="1" si="58"/>
        <v/>
      </c>
      <c r="R679" s="65" t="str">
        <f t="shared" ca="1" si="59"/>
        <v/>
      </c>
      <c r="S679" s="65" t="str">
        <f t="shared" ca="1" si="60"/>
        <v/>
      </c>
      <c r="T679" s="64"/>
      <c r="U679" s="64"/>
      <c r="W679" s="2"/>
      <c r="Z679" s="1"/>
    </row>
    <row r="680" spans="1:26" x14ac:dyDescent="0.25">
      <c r="A680" s="84" t="str">
        <f t="shared" si="61"/>
        <v/>
      </c>
      <c r="B680" s="2"/>
      <c r="D680" s="46"/>
      <c r="E680" s="1"/>
      <c r="M680" s="30"/>
      <c r="N680" s="30"/>
      <c r="O680" s="30"/>
      <c r="P680" s="64"/>
      <c r="Q680" s="65" t="str">
        <f t="shared" ca="1" si="58"/>
        <v/>
      </c>
      <c r="R680" s="65" t="str">
        <f t="shared" ca="1" si="59"/>
        <v/>
      </c>
      <c r="S680" s="65" t="str">
        <f t="shared" ca="1" si="60"/>
        <v/>
      </c>
      <c r="T680" s="64"/>
      <c r="U680" s="64"/>
      <c r="W680" s="2"/>
      <c r="Z680" s="1"/>
    </row>
    <row r="681" spans="1:26" x14ac:dyDescent="0.25">
      <c r="A681" s="84" t="str">
        <f t="shared" si="61"/>
        <v/>
      </c>
      <c r="B681" s="2"/>
      <c r="D681" s="46"/>
      <c r="E681" s="1"/>
      <c r="M681" s="30"/>
      <c r="N681" s="30"/>
      <c r="O681" s="30"/>
      <c r="P681" s="64"/>
      <c r="Q681" s="65" t="str">
        <f t="shared" ca="1" si="58"/>
        <v/>
      </c>
      <c r="R681" s="65" t="str">
        <f t="shared" ca="1" si="59"/>
        <v/>
      </c>
      <c r="S681" s="65" t="str">
        <f t="shared" ca="1" si="60"/>
        <v/>
      </c>
      <c r="T681" s="64"/>
      <c r="U681" s="64"/>
      <c r="W681" s="2"/>
      <c r="Z681" s="1"/>
    </row>
    <row r="682" spans="1:26" x14ac:dyDescent="0.25">
      <c r="A682" s="84" t="str">
        <f t="shared" si="61"/>
        <v/>
      </c>
      <c r="B682" s="2"/>
      <c r="D682" s="46"/>
      <c r="E682" s="1"/>
      <c r="M682" s="30"/>
      <c r="N682" s="30"/>
      <c r="O682" s="30"/>
      <c r="P682" s="64"/>
      <c r="Q682" s="65" t="str">
        <f t="shared" ca="1" si="58"/>
        <v/>
      </c>
      <c r="R682" s="65" t="str">
        <f t="shared" ca="1" si="59"/>
        <v/>
      </c>
      <c r="S682" s="65" t="str">
        <f t="shared" ca="1" si="60"/>
        <v/>
      </c>
      <c r="T682" s="64"/>
      <c r="U682" s="64"/>
      <c r="W682" s="2"/>
      <c r="Z682" s="1"/>
    </row>
    <row r="683" spans="1:26" x14ac:dyDescent="0.25">
      <c r="A683" s="84" t="str">
        <f t="shared" si="61"/>
        <v/>
      </c>
      <c r="B683" s="2"/>
      <c r="D683" s="46"/>
      <c r="E683" s="1"/>
      <c r="M683" s="30"/>
      <c r="N683" s="30"/>
      <c r="O683" s="30"/>
      <c r="P683" s="64"/>
      <c r="Q683" s="65" t="str">
        <f t="shared" ca="1" si="58"/>
        <v/>
      </c>
      <c r="R683" s="65" t="str">
        <f t="shared" ca="1" si="59"/>
        <v/>
      </c>
      <c r="S683" s="65" t="str">
        <f t="shared" ca="1" si="60"/>
        <v/>
      </c>
      <c r="T683" s="64"/>
      <c r="U683" s="64"/>
      <c r="W683" s="2"/>
      <c r="Z683" s="1"/>
    </row>
    <row r="684" spans="1:26" x14ac:dyDescent="0.25">
      <c r="A684" s="84" t="str">
        <f t="shared" si="61"/>
        <v/>
      </c>
      <c r="B684" s="2"/>
      <c r="D684" s="46"/>
      <c r="E684" s="1"/>
      <c r="M684" s="30"/>
      <c r="N684" s="30"/>
      <c r="O684" s="30"/>
      <c r="P684" s="64"/>
      <c r="Q684" s="65" t="str">
        <f t="shared" ca="1" si="58"/>
        <v/>
      </c>
      <c r="R684" s="65" t="str">
        <f t="shared" ca="1" si="59"/>
        <v/>
      </c>
      <c r="S684" s="65" t="str">
        <f t="shared" ca="1" si="60"/>
        <v/>
      </c>
      <c r="T684" s="64"/>
      <c r="U684" s="64"/>
      <c r="W684" s="2"/>
      <c r="Z684" s="1"/>
    </row>
    <row r="685" spans="1:26" x14ac:dyDescent="0.25">
      <c r="A685" s="84" t="str">
        <f t="shared" si="61"/>
        <v/>
      </c>
      <c r="B685" s="2"/>
      <c r="D685" s="46"/>
      <c r="E685" s="1"/>
      <c r="M685" s="30"/>
      <c r="N685" s="30"/>
      <c r="O685" s="30"/>
      <c r="P685" s="64"/>
      <c r="Q685" s="65" t="str">
        <f t="shared" ca="1" si="58"/>
        <v/>
      </c>
      <c r="R685" s="65" t="str">
        <f t="shared" ca="1" si="59"/>
        <v/>
      </c>
      <c r="S685" s="65" t="str">
        <f t="shared" ca="1" si="60"/>
        <v/>
      </c>
      <c r="T685" s="64"/>
      <c r="U685" s="64"/>
      <c r="W685" s="2"/>
      <c r="Z685" s="1"/>
    </row>
    <row r="686" spans="1:26" x14ac:dyDescent="0.25">
      <c r="A686" s="84" t="str">
        <f t="shared" si="61"/>
        <v/>
      </c>
      <c r="B686" s="2"/>
      <c r="D686" s="46"/>
      <c r="E686" s="1"/>
      <c r="M686" s="30"/>
      <c r="N686" s="30"/>
      <c r="O686" s="30"/>
      <c r="P686" s="64"/>
      <c r="Q686" s="65" t="str">
        <f t="shared" ca="1" si="58"/>
        <v/>
      </c>
      <c r="R686" s="65" t="str">
        <f t="shared" ca="1" si="59"/>
        <v/>
      </c>
      <c r="S686" s="65" t="str">
        <f t="shared" ca="1" si="60"/>
        <v/>
      </c>
      <c r="T686" s="64"/>
      <c r="U686" s="64"/>
      <c r="W686" s="2"/>
      <c r="Z686" s="1"/>
    </row>
    <row r="687" spans="1:26" x14ac:dyDescent="0.25">
      <c r="A687" s="84" t="str">
        <f t="shared" si="61"/>
        <v/>
      </c>
      <c r="B687" s="2"/>
      <c r="D687" s="46"/>
      <c r="E687" s="1"/>
      <c r="M687" s="30"/>
      <c r="N687" s="30"/>
      <c r="O687" s="30"/>
      <c r="P687" s="64"/>
      <c r="Q687" s="65" t="str">
        <f t="shared" ca="1" si="58"/>
        <v/>
      </c>
      <c r="R687" s="65" t="str">
        <f t="shared" ca="1" si="59"/>
        <v/>
      </c>
      <c r="S687" s="65" t="str">
        <f t="shared" ca="1" si="60"/>
        <v/>
      </c>
      <c r="T687" s="64"/>
      <c r="U687" s="64"/>
      <c r="W687" s="2"/>
      <c r="Z687" s="1"/>
    </row>
    <row r="688" spans="1:26" x14ac:dyDescent="0.25">
      <c r="A688" s="84" t="str">
        <f t="shared" si="61"/>
        <v/>
      </c>
      <c r="B688" s="2"/>
      <c r="D688" s="46"/>
      <c r="E688" s="1"/>
      <c r="M688" s="30"/>
      <c r="N688" s="30"/>
      <c r="O688" s="30"/>
      <c r="P688" s="64"/>
      <c r="Q688" s="65" t="str">
        <f t="shared" ca="1" si="58"/>
        <v/>
      </c>
      <c r="R688" s="65" t="str">
        <f t="shared" ca="1" si="59"/>
        <v/>
      </c>
      <c r="S688" s="65" t="str">
        <f t="shared" ca="1" si="60"/>
        <v/>
      </c>
      <c r="T688" s="64"/>
      <c r="U688" s="64"/>
      <c r="W688" s="2"/>
      <c r="Z688" s="1"/>
    </row>
    <row r="689" spans="1:26" x14ac:dyDescent="0.25">
      <c r="A689" s="84" t="str">
        <f t="shared" si="61"/>
        <v/>
      </c>
      <c r="B689" s="2"/>
      <c r="D689" s="46"/>
      <c r="E689" s="1"/>
      <c r="M689" s="30"/>
      <c r="N689" s="30"/>
      <c r="O689" s="30"/>
      <c r="P689" s="64"/>
      <c r="Q689" s="65" t="str">
        <f t="shared" ca="1" si="58"/>
        <v/>
      </c>
      <c r="R689" s="65" t="str">
        <f t="shared" ca="1" si="59"/>
        <v/>
      </c>
      <c r="S689" s="65" t="str">
        <f t="shared" ca="1" si="60"/>
        <v/>
      </c>
      <c r="T689" s="64"/>
      <c r="U689" s="64"/>
      <c r="W689" s="2"/>
      <c r="Z689" s="1"/>
    </row>
    <row r="690" spans="1:26" x14ac:dyDescent="0.25">
      <c r="A690" s="84" t="str">
        <f t="shared" si="61"/>
        <v/>
      </c>
      <c r="B690" s="2"/>
      <c r="D690" s="46"/>
      <c r="E690" s="1"/>
      <c r="M690" s="30"/>
      <c r="N690" s="30"/>
      <c r="O690" s="30"/>
      <c r="P690" s="64"/>
      <c r="Q690" s="65" t="str">
        <f t="shared" ca="1" si="58"/>
        <v/>
      </c>
      <c r="R690" s="65" t="str">
        <f t="shared" ca="1" si="59"/>
        <v/>
      </c>
      <c r="S690" s="65" t="str">
        <f t="shared" ca="1" si="60"/>
        <v/>
      </c>
      <c r="T690" s="64"/>
      <c r="U690" s="64"/>
      <c r="W690" s="2"/>
      <c r="Z690" s="1"/>
    </row>
    <row r="691" spans="1:26" x14ac:dyDescent="0.25">
      <c r="A691" s="84" t="str">
        <f t="shared" si="61"/>
        <v/>
      </c>
      <c r="B691" s="2"/>
      <c r="D691" s="46"/>
      <c r="E691" s="1"/>
      <c r="M691" s="30"/>
      <c r="N691" s="30"/>
      <c r="O691" s="30"/>
      <c r="P691" s="64"/>
      <c r="Q691" s="65" t="str">
        <f t="shared" ca="1" si="58"/>
        <v/>
      </c>
      <c r="R691" s="65" t="str">
        <f t="shared" ca="1" si="59"/>
        <v/>
      </c>
      <c r="S691" s="65" t="str">
        <f t="shared" ca="1" si="60"/>
        <v/>
      </c>
      <c r="T691" s="64"/>
      <c r="U691" s="64"/>
      <c r="W691" s="2"/>
      <c r="Z691" s="1"/>
    </row>
    <row r="692" spans="1:26" x14ac:dyDescent="0.25">
      <c r="A692" s="84" t="str">
        <f t="shared" si="61"/>
        <v/>
      </c>
      <c r="B692" s="2"/>
      <c r="D692" s="46"/>
      <c r="E692" s="1"/>
      <c r="M692" s="30"/>
      <c r="N692" s="30"/>
      <c r="O692" s="30"/>
      <c r="P692" s="64"/>
      <c r="Q692" s="65" t="str">
        <f t="shared" ca="1" si="58"/>
        <v/>
      </c>
      <c r="R692" s="65" t="str">
        <f t="shared" ca="1" si="59"/>
        <v/>
      </c>
      <c r="S692" s="65" t="str">
        <f t="shared" ca="1" si="60"/>
        <v/>
      </c>
      <c r="T692" s="64"/>
      <c r="U692" s="64"/>
      <c r="W692" s="2"/>
      <c r="Z692" s="1"/>
    </row>
    <row r="693" spans="1:26" x14ac:dyDescent="0.25">
      <c r="A693" s="84" t="str">
        <f t="shared" si="61"/>
        <v/>
      </c>
      <c r="B693" s="2"/>
      <c r="D693" s="46"/>
      <c r="E693" s="1"/>
      <c r="M693" s="30"/>
      <c r="N693" s="30"/>
      <c r="O693" s="30"/>
      <c r="P693" s="64"/>
      <c r="Q693" s="65" t="str">
        <f t="shared" ca="1" si="58"/>
        <v/>
      </c>
      <c r="R693" s="65" t="str">
        <f t="shared" ca="1" si="59"/>
        <v/>
      </c>
      <c r="S693" s="65" t="str">
        <f t="shared" ca="1" si="60"/>
        <v/>
      </c>
      <c r="T693" s="64"/>
      <c r="U693" s="64"/>
      <c r="W693" s="2"/>
      <c r="Z693" s="1"/>
    </row>
    <row r="694" spans="1:26" x14ac:dyDescent="0.25">
      <c r="A694" s="84" t="str">
        <f t="shared" si="61"/>
        <v/>
      </c>
      <c r="B694" s="2"/>
      <c r="D694" s="46"/>
      <c r="E694" s="1"/>
      <c r="M694" s="30"/>
      <c r="N694" s="30"/>
      <c r="O694" s="30"/>
      <c r="P694" s="64"/>
      <c r="Q694" s="65" t="str">
        <f t="shared" ca="1" si="58"/>
        <v/>
      </c>
      <c r="R694" s="65" t="str">
        <f t="shared" ca="1" si="59"/>
        <v/>
      </c>
      <c r="S694" s="65" t="str">
        <f t="shared" ca="1" si="60"/>
        <v/>
      </c>
      <c r="T694" s="64"/>
      <c r="U694" s="64"/>
      <c r="W694" s="2"/>
      <c r="Z694" s="1"/>
    </row>
    <row r="695" spans="1:26" x14ac:dyDescent="0.25">
      <c r="A695" s="84" t="str">
        <f t="shared" si="61"/>
        <v/>
      </c>
      <c r="B695" s="2"/>
      <c r="D695" s="46"/>
      <c r="E695" s="1"/>
      <c r="M695" s="30"/>
      <c r="N695" s="30"/>
      <c r="O695" s="30"/>
      <c r="P695" s="64"/>
      <c r="Q695" s="65" t="str">
        <f t="shared" ca="1" si="58"/>
        <v/>
      </c>
      <c r="R695" s="65" t="str">
        <f t="shared" ca="1" si="59"/>
        <v/>
      </c>
      <c r="S695" s="65" t="str">
        <f t="shared" ca="1" si="60"/>
        <v/>
      </c>
      <c r="T695" s="64"/>
      <c r="U695" s="64"/>
      <c r="W695" s="2"/>
      <c r="Z695" s="1"/>
    </row>
    <row r="696" spans="1:26" x14ac:dyDescent="0.25">
      <c r="A696" s="84" t="str">
        <f t="shared" si="61"/>
        <v/>
      </c>
      <c r="B696" s="2"/>
      <c r="D696" s="46"/>
      <c r="E696" s="1"/>
      <c r="M696" s="30"/>
      <c r="N696" s="30"/>
      <c r="O696" s="30"/>
      <c r="P696" s="64"/>
      <c r="Q696" s="65" t="str">
        <f t="shared" ca="1" si="58"/>
        <v/>
      </c>
      <c r="R696" s="65" t="str">
        <f t="shared" ca="1" si="59"/>
        <v/>
      </c>
      <c r="S696" s="65" t="str">
        <f t="shared" ca="1" si="60"/>
        <v/>
      </c>
      <c r="T696" s="64"/>
      <c r="U696" s="64"/>
      <c r="W696" s="2"/>
      <c r="Z696" s="1"/>
    </row>
    <row r="697" spans="1:26" x14ac:dyDescent="0.25">
      <c r="A697" s="84" t="str">
        <f t="shared" si="61"/>
        <v/>
      </c>
      <c r="B697" s="2"/>
      <c r="D697" s="46"/>
      <c r="E697" s="1"/>
      <c r="M697" s="30"/>
      <c r="N697" s="30"/>
      <c r="O697" s="30"/>
      <c r="P697" s="64"/>
      <c r="Q697" s="65" t="str">
        <f t="shared" ca="1" si="58"/>
        <v/>
      </c>
      <c r="R697" s="65" t="str">
        <f t="shared" ca="1" si="59"/>
        <v/>
      </c>
      <c r="S697" s="65" t="str">
        <f t="shared" ca="1" si="60"/>
        <v/>
      </c>
      <c r="T697" s="64"/>
      <c r="U697" s="64"/>
      <c r="W697" s="2"/>
      <c r="Z697" s="1"/>
    </row>
    <row r="698" spans="1:26" x14ac:dyDescent="0.25">
      <c r="A698" s="84" t="str">
        <f t="shared" si="61"/>
        <v/>
      </c>
      <c r="B698" s="2"/>
      <c r="D698" s="46"/>
      <c r="E698" s="1"/>
      <c r="M698" s="30"/>
      <c r="N698" s="30"/>
      <c r="O698" s="30"/>
      <c r="P698" s="64"/>
      <c r="Q698" s="65" t="str">
        <f t="shared" ca="1" si="58"/>
        <v/>
      </c>
      <c r="R698" s="65" t="str">
        <f t="shared" ca="1" si="59"/>
        <v/>
      </c>
      <c r="S698" s="65" t="str">
        <f t="shared" ca="1" si="60"/>
        <v/>
      </c>
      <c r="T698" s="64"/>
      <c r="U698" s="64"/>
      <c r="W698" s="2"/>
      <c r="Z698" s="1"/>
    </row>
    <row r="699" spans="1:26" x14ac:dyDescent="0.25">
      <c r="A699" s="84" t="str">
        <f t="shared" si="61"/>
        <v/>
      </c>
      <c r="B699" s="2"/>
      <c r="D699" s="46"/>
      <c r="E699" s="1"/>
      <c r="M699" s="30"/>
      <c r="N699" s="30"/>
      <c r="O699" s="30"/>
      <c r="P699" s="64"/>
      <c r="Q699" s="65" t="str">
        <f t="shared" ca="1" si="58"/>
        <v/>
      </c>
      <c r="R699" s="65" t="str">
        <f t="shared" ca="1" si="59"/>
        <v/>
      </c>
      <c r="S699" s="65" t="str">
        <f t="shared" ca="1" si="60"/>
        <v/>
      </c>
      <c r="T699" s="64"/>
      <c r="U699" s="64"/>
      <c r="W699" s="2"/>
      <c r="Z699" s="1"/>
    </row>
    <row r="700" spans="1:26" x14ac:dyDescent="0.25">
      <c r="A700" s="84" t="str">
        <f t="shared" si="61"/>
        <v/>
      </c>
      <c r="B700" s="2"/>
      <c r="D700" s="46"/>
      <c r="E700" s="1"/>
      <c r="M700" s="30"/>
      <c r="N700" s="30"/>
      <c r="O700" s="30"/>
      <c r="P700" s="64"/>
      <c r="Q700" s="65" t="str">
        <f t="shared" ca="1" si="58"/>
        <v/>
      </c>
      <c r="R700" s="65" t="str">
        <f t="shared" ca="1" si="59"/>
        <v/>
      </c>
      <c r="S700" s="65" t="str">
        <f t="shared" ca="1" si="60"/>
        <v/>
      </c>
      <c r="T700" s="64"/>
      <c r="U700" s="64"/>
      <c r="W700" s="2"/>
      <c r="Z700" s="1"/>
    </row>
    <row r="701" spans="1:26" x14ac:dyDescent="0.25">
      <c r="A701" s="84" t="str">
        <f t="shared" si="61"/>
        <v/>
      </c>
      <c r="B701" s="2"/>
      <c r="D701" s="46"/>
      <c r="E701" s="1"/>
      <c r="M701" s="30"/>
      <c r="N701" s="30"/>
      <c r="O701" s="30"/>
      <c r="P701" s="64"/>
      <c r="Q701" s="65" t="str">
        <f t="shared" ca="1" si="58"/>
        <v/>
      </c>
      <c r="R701" s="65" t="str">
        <f t="shared" ca="1" si="59"/>
        <v/>
      </c>
      <c r="S701" s="65" t="str">
        <f t="shared" ca="1" si="60"/>
        <v/>
      </c>
      <c r="T701" s="64"/>
      <c r="U701" s="64"/>
      <c r="W701" s="2"/>
      <c r="Z701" s="1"/>
    </row>
    <row r="702" spans="1:26" x14ac:dyDescent="0.25">
      <c r="A702" s="84" t="str">
        <f t="shared" si="61"/>
        <v/>
      </c>
      <c r="B702" s="2"/>
      <c r="D702" s="46"/>
      <c r="E702" s="1"/>
      <c r="M702" s="30"/>
      <c r="N702" s="30"/>
      <c r="O702" s="30"/>
      <c r="P702" s="64"/>
      <c r="Q702" s="65" t="str">
        <f t="shared" ca="1" si="58"/>
        <v/>
      </c>
      <c r="R702" s="65" t="str">
        <f t="shared" ca="1" si="59"/>
        <v/>
      </c>
      <c r="S702" s="65" t="str">
        <f t="shared" ca="1" si="60"/>
        <v/>
      </c>
      <c r="T702" s="64"/>
      <c r="U702" s="64"/>
      <c r="W702" s="2"/>
      <c r="Z702" s="1"/>
    </row>
    <row r="703" spans="1:26" x14ac:dyDescent="0.25">
      <c r="A703" s="84" t="str">
        <f t="shared" si="61"/>
        <v/>
      </c>
      <c r="B703" s="2"/>
      <c r="D703" s="46"/>
      <c r="E703" s="1"/>
      <c r="M703" s="30"/>
      <c r="N703" s="30"/>
      <c r="O703" s="30"/>
      <c r="P703" s="64"/>
      <c r="Q703" s="65" t="str">
        <f t="shared" ca="1" si="58"/>
        <v/>
      </c>
      <c r="R703" s="65" t="str">
        <f t="shared" ca="1" si="59"/>
        <v/>
      </c>
      <c r="S703" s="65" t="str">
        <f t="shared" ca="1" si="60"/>
        <v/>
      </c>
      <c r="T703" s="64"/>
      <c r="U703" s="64"/>
      <c r="W703" s="2"/>
      <c r="Z703" s="1"/>
    </row>
    <row r="704" spans="1:26" x14ac:dyDescent="0.25">
      <c r="A704" s="84" t="str">
        <f t="shared" si="61"/>
        <v/>
      </c>
      <c r="B704" s="2"/>
      <c r="D704" s="46"/>
      <c r="E704" s="1"/>
      <c r="M704" s="30"/>
      <c r="N704" s="30"/>
      <c r="O704" s="30"/>
      <c r="P704" s="64"/>
      <c r="Q704" s="65" t="str">
        <f t="shared" ca="1" si="58"/>
        <v/>
      </c>
      <c r="R704" s="65" t="str">
        <f t="shared" ca="1" si="59"/>
        <v/>
      </c>
      <c r="S704" s="65" t="str">
        <f t="shared" ca="1" si="60"/>
        <v/>
      </c>
      <c r="T704" s="64"/>
      <c r="U704" s="64"/>
      <c r="W704" s="2"/>
      <c r="Z704" s="1"/>
    </row>
    <row r="705" spans="1:26" x14ac:dyDescent="0.25">
      <c r="A705" s="84" t="str">
        <f t="shared" si="61"/>
        <v/>
      </c>
      <c r="B705" s="2"/>
      <c r="D705" s="46"/>
      <c r="E705" s="1"/>
      <c r="M705" s="30"/>
      <c r="N705" s="30"/>
      <c r="O705" s="30"/>
      <c r="P705" s="64"/>
      <c r="Q705" s="65" t="str">
        <f t="shared" ca="1" si="58"/>
        <v/>
      </c>
      <c r="R705" s="65" t="str">
        <f t="shared" ca="1" si="59"/>
        <v/>
      </c>
      <c r="S705" s="65" t="str">
        <f t="shared" ca="1" si="60"/>
        <v/>
      </c>
      <c r="T705" s="64"/>
      <c r="U705" s="64"/>
      <c r="W705" s="2"/>
      <c r="Z705" s="1"/>
    </row>
    <row r="706" spans="1:26" x14ac:dyDescent="0.25">
      <c r="A706" s="84" t="str">
        <f t="shared" si="61"/>
        <v/>
      </c>
      <c r="B706" s="2"/>
      <c r="D706" s="46"/>
      <c r="E706" s="1"/>
      <c r="M706" s="30"/>
      <c r="N706" s="30"/>
      <c r="O706" s="30"/>
      <c r="P706" s="64"/>
      <c r="Q706" s="65" t="str">
        <f t="shared" ca="1" si="58"/>
        <v/>
      </c>
      <c r="R706" s="65" t="str">
        <f t="shared" ca="1" si="59"/>
        <v/>
      </c>
      <c r="S706" s="65" t="str">
        <f t="shared" ca="1" si="60"/>
        <v/>
      </c>
      <c r="T706" s="64"/>
      <c r="U706" s="64"/>
      <c r="W706" s="2"/>
      <c r="Z706" s="1"/>
    </row>
    <row r="707" spans="1:26" x14ac:dyDescent="0.25">
      <c r="A707" s="84" t="str">
        <f t="shared" si="61"/>
        <v/>
      </c>
      <c r="B707" s="2"/>
      <c r="D707" s="46"/>
      <c r="E707" s="1"/>
      <c r="M707" s="30"/>
      <c r="N707" s="30"/>
      <c r="O707" s="30"/>
      <c r="P707" s="64"/>
      <c r="Q707" s="65" t="str">
        <f t="shared" ca="1" si="58"/>
        <v/>
      </c>
      <c r="R707" s="65" t="str">
        <f t="shared" ca="1" si="59"/>
        <v/>
      </c>
      <c r="S707" s="65" t="str">
        <f t="shared" ca="1" si="60"/>
        <v/>
      </c>
      <c r="T707" s="64"/>
      <c r="U707" s="64"/>
      <c r="W707" s="2"/>
      <c r="Z707" s="1"/>
    </row>
    <row r="708" spans="1:26" x14ac:dyDescent="0.25">
      <c r="A708" s="84" t="str">
        <f t="shared" si="61"/>
        <v/>
      </c>
      <c r="B708" s="2"/>
      <c r="D708" s="46"/>
      <c r="E708" s="1"/>
      <c r="M708" s="30"/>
      <c r="N708" s="30"/>
      <c r="O708" s="30"/>
      <c r="P708" s="64"/>
      <c r="Q708" s="65" t="str">
        <f t="shared" ca="1" si="58"/>
        <v/>
      </c>
      <c r="R708" s="65" t="str">
        <f t="shared" ca="1" si="59"/>
        <v/>
      </c>
      <c r="S708" s="65" t="str">
        <f t="shared" ca="1" si="60"/>
        <v/>
      </c>
      <c r="T708" s="64"/>
      <c r="U708" s="64"/>
      <c r="W708" s="2"/>
      <c r="Z708" s="1"/>
    </row>
    <row r="709" spans="1:26" x14ac:dyDescent="0.25">
      <c r="A709" s="84" t="str">
        <f t="shared" si="61"/>
        <v/>
      </c>
      <c r="B709" s="2"/>
      <c r="D709" s="46"/>
      <c r="E709" s="1"/>
      <c r="M709" s="30"/>
      <c r="N709" s="30"/>
      <c r="O709" s="30"/>
      <c r="P709" s="64"/>
      <c r="Q709" s="65" t="str">
        <f t="shared" ca="1" si="58"/>
        <v/>
      </c>
      <c r="R709" s="65" t="str">
        <f t="shared" ca="1" si="59"/>
        <v/>
      </c>
      <c r="S709" s="65" t="str">
        <f t="shared" ca="1" si="60"/>
        <v/>
      </c>
      <c r="T709" s="64"/>
      <c r="U709" s="64"/>
      <c r="W709" s="2"/>
      <c r="Z709" s="1"/>
    </row>
    <row r="710" spans="1:26" x14ac:dyDescent="0.25">
      <c r="A710" s="84" t="str">
        <f t="shared" si="61"/>
        <v/>
      </c>
      <c r="B710" s="2"/>
      <c r="D710" s="46"/>
      <c r="E710" s="1"/>
      <c r="M710" s="30"/>
      <c r="N710" s="30"/>
      <c r="O710" s="30"/>
      <c r="P710" s="64"/>
      <c r="Q710" s="65" t="str">
        <f t="shared" ca="1" si="58"/>
        <v/>
      </c>
      <c r="R710" s="65" t="str">
        <f t="shared" ca="1" si="59"/>
        <v/>
      </c>
      <c r="S710" s="65" t="str">
        <f t="shared" ca="1" si="60"/>
        <v/>
      </c>
      <c r="T710" s="64"/>
      <c r="U710" s="64"/>
      <c r="W710" s="2"/>
      <c r="Z710" s="1"/>
    </row>
    <row r="711" spans="1:26" x14ac:dyDescent="0.25">
      <c r="A711" s="84" t="str">
        <f t="shared" si="61"/>
        <v/>
      </c>
      <c r="B711" s="2"/>
      <c r="D711" s="46"/>
      <c r="E711" s="1"/>
      <c r="M711" s="30"/>
      <c r="N711" s="30"/>
      <c r="O711" s="30"/>
      <c r="P711" s="64"/>
      <c r="Q711" s="65" t="str">
        <f t="shared" ca="1" si="58"/>
        <v/>
      </c>
      <c r="R711" s="65" t="str">
        <f t="shared" ca="1" si="59"/>
        <v/>
      </c>
      <c r="S711" s="65" t="str">
        <f t="shared" ca="1" si="60"/>
        <v/>
      </c>
      <c r="T711" s="64"/>
      <c r="U711" s="64"/>
      <c r="W711" s="2"/>
      <c r="Z711" s="1"/>
    </row>
    <row r="712" spans="1:26" x14ac:dyDescent="0.25">
      <c r="A712" s="84" t="str">
        <f t="shared" si="61"/>
        <v/>
      </c>
      <c r="B712" s="2"/>
      <c r="D712" s="46"/>
      <c r="E712" s="1"/>
      <c r="M712" s="30"/>
      <c r="N712" s="30"/>
      <c r="O712" s="30"/>
      <c r="P712" s="64"/>
      <c r="Q712" s="65" t="str">
        <f t="shared" ca="1" si="58"/>
        <v/>
      </c>
      <c r="R712" s="65" t="str">
        <f t="shared" ca="1" si="59"/>
        <v/>
      </c>
      <c r="S712" s="65" t="str">
        <f t="shared" ca="1" si="60"/>
        <v/>
      </c>
      <c r="T712" s="64"/>
      <c r="U712" s="64"/>
      <c r="W712" s="2"/>
      <c r="Z712" s="1"/>
    </row>
    <row r="713" spans="1:26" x14ac:dyDescent="0.25">
      <c r="A713" s="84" t="str">
        <f t="shared" si="61"/>
        <v/>
      </c>
      <c r="B713" s="2"/>
      <c r="D713" s="46"/>
      <c r="E713" s="1"/>
      <c r="M713" s="30"/>
      <c r="N713" s="30"/>
      <c r="O713" s="30"/>
      <c r="P713" s="64"/>
      <c r="Q713" s="65" t="str">
        <f t="shared" ca="1" si="58"/>
        <v/>
      </c>
      <c r="R713" s="65" t="str">
        <f t="shared" ca="1" si="59"/>
        <v/>
      </c>
      <c r="S713" s="65" t="str">
        <f t="shared" ca="1" si="60"/>
        <v/>
      </c>
      <c r="T713" s="64"/>
      <c r="U713" s="64"/>
      <c r="W713" s="2"/>
      <c r="Z713" s="1"/>
    </row>
    <row r="714" spans="1:26" x14ac:dyDescent="0.25">
      <c r="A714" s="84" t="str">
        <f t="shared" si="61"/>
        <v/>
      </c>
      <c r="B714" s="2"/>
      <c r="D714" s="46"/>
      <c r="E714" s="1"/>
      <c r="M714" s="30"/>
      <c r="N714" s="30"/>
      <c r="O714" s="30"/>
      <c r="P714" s="64"/>
      <c r="Q714" s="65" t="str">
        <f t="shared" ca="1" si="58"/>
        <v/>
      </c>
      <c r="R714" s="65" t="str">
        <f t="shared" ca="1" si="59"/>
        <v/>
      </c>
      <c r="S714" s="65" t="str">
        <f t="shared" ca="1" si="60"/>
        <v/>
      </c>
      <c r="T714" s="64"/>
      <c r="U714" s="64"/>
      <c r="W714" s="2"/>
      <c r="Z714" s="1"/>
    </row>
    <row r="715" spans="1:26" x14ac:dyDescent="0.25">
      <c r="A715" s="84" t="str">
        <f t="shared" si="61"/>
        <v/>
      </c>
      <c r="B715" s="2"/>
      <c r="D715" s="46"/>
      <c r="E715" s="1"/>
      <c r="M715" s="30"/>
      <c r="N715" s="30"/>
      <c r="O715" s="30"/>
      <c r="P715" s="64"/>
      <c r="Q715" s="65" t="str">
        <f t="shared" ca="1" si="58"/>
        <v/>
      </c>
      <c r="R715" s="65" t="str">
        <f t="shared" ca="1" si="59"/>
        <v/>
      </c>
      <c r="S715" s="65" t="str">
        <f t="shared" ca="1" si="60"/>
        <v/>
      </c>
      <c r="T715" s="64"/>
      <c r="U715" s="64"/>
      <c r="W715" s="2"/>
      <c r="Z715" s="1"/>
    </row>
    <row r="716" spans="1:26" x14ac:dyDescent="0.25">
      <c r="A716" s="84" t="str">
        <f t="shared" si="61"/>
        <v/>
      </c>
      <c r="B716" s="2"/>
      <c r="D716" s="46"/>
      <c r="E716" s="1"/>
      <c r="M716" s="30"/>
      <c r="N716" s="30"/>
      <c r="O716" s="30"/>
      <c r="P716" s="64"/>
      <c r="Q716" s="65" t="str">
        <f t="shared" ca="1" si="58"/>
        <v/>
      </c>
      <c r="R716" s="65" t="str">
        <f t="shared" ca="1" si="59"/>
        <v/>
      </c>
      <c r="S716" s="65" t="str">
        <f t="shared" ca="1" si="60"/>
        <v/>
      </c>
      <c r="T716" s="64"/>
      <c r="U716" s="64"/>
      <c r="W716" s="2"/>
      <c r="Z716" s="1"/>
    </row>
    <row r="717" spans="1:26" x14ac:dyDescent="0.25">
      <c r="A717" s="84" t="str">
        <f t="shared" si="61"/>
        <v/>
      </c>
      <c r="B717" s="2"/>
      <c r="D717" s="46"/>
      <c r="E717" s="1"/>
      <c r="M717" s="30"/>
      <c r="N717" s="30"/>
      <c r="O717" s="30"/>
      <c r="P717" s="64"/>
      <c r="Q717" s="65" t="str">
        <f t="shared" ca="1" si="58"/>
        <v/>
      </c>
      <c r="R717" s="65" t="str">
        <f t="shared" ca="1" si="59"/>
        <v/>
      </c>
      <c r="S717" s="65" t="str">
        <f t="shared" ca="1" si="60"/>
        <v/>
      </c>
      <c r="T717" s="64"/>
      <c r="U717" s="64"/>
      <c r="W717" s="2"/>
      <c r="Z717" s="1"/>
    </row>
    <row r="718" spans="1:26" x14ac:dyDescent="0.25">
      <c r="A718" s="84" t="str">
        <f t="shared" si="61"/>
        <v/>
      </c>
      <c r="B718" s="2"/>
      <c r="D718" s="46"/>
      <c r="E718" s="1"/>
      <c r="M718" s="30"/>
      <c r="N718" s="30"/>
      <c r="O718" s="30"/>
      <c r="P718" s="64"/>
      <c r="Q718" s="65" t="str">
        <f t="shared" ca="1" si="58"/>
        <v/>
      </c>
      <c r="R718" s="65" t="str">
        <f t="shared" ca="1" si="59"/>
        <v/>
      </c>
      <c r="S718" s="65" t="str">
        <f t="shared" ca="1" si="60"/>
        <v/>
      </c>
      <c r="T718" s="64"/>
      <c r="U718" s="64"/>
      <c r="W718" s="2"/>
      <c r="Z718" s="1"/>
    </row>
    <row r="719" spans="1:26" x14ac:dyDescent="0.25">
      <c r="A719" s="84" t="str">
        <f t="shared" si="61"/>
        <v/>
      </c>
      <c r="B719" s="2"/>
      <c r="D719" s="46"/>
      <c r="E719" s="1"/>
      <c r="M719" s="30"/>
      <c r="N719" s="30"/>
      <c r="O719" s="30"/>
      <c r="P719" s="64"/>
      <c r="Q719" s="65" t="str">
        <f t="shared" ca="1" si="58"/>
        <v/>
      </c>
      <c r="R719" s="65" t="str">
        <f t="shared" ca="1" si="59"/>
        <v/>
      </c>
      <c r="S719" s="65" t="str">
        <f t="shared" ca="1" si="60"/>
        <v/>
      </c>
      <c r="T719" s="64"/>
      <c r="U719" s="64"/>
      <c r="W719" s="2"/>
      <c r="Z719" s="1"/>
    </row>
    <row r="720" spans="1:26" x14ac:dyDescent="0.25">
      <c r="A720" s="84" t="str">
        <f t="shared" si="61"/>
        <v/>
      </c>
      <c r="B720" s="2"/>
      <c r="D720" s="46"/>
      <c r="E720" s="1"/>
      <c r="M720" s="30"/>
      <c r="N720" s="30"/>
      <c r="O720" s="30"/>
      <c r="P720" s="64"/>
      <c r="Q720" s="65" t="str">
        <f t="shared" ca="1" si="58"/>
        <v/>
      </c>
      <c r="R720" s="65" t="str">
        <f t="shared" ca="1" si="59"/>
        <v/>
      </c>
      <c r="S720" s="65" t="str">
        <f t="shared" ca="1" si="60"/>
        <v/>
      </c>
      <c r="T720" s="64"/>
      <c r="U720" s="64"/>
      <c r="W720" s="2"/>
      <c r="Z720" s="1"/>
    </row>
    <row r="721" spans="1:26" x14ac:dyDescent="0.25">
      <c r="A721" s="84" t="str">
        <f t="shared" si="61"/>
        <v/>
      </c>
      <c r="B721" s="2"/>
      <c r="D721" s="46"/>
      <c r="E721" s="1"/>
      <c r="M721" s="30"/>
      <c r="N721" s="30"/>
      <c r="O721" s="30"/>
      <c r="P721" s="64"/>
      <c r="Q721" s="65" t="str">
        <f t="shared" ca="1" si="58"/>
        <v/>
      </c>
      <c r="R721" s="65" t="str">
        <f t="shared" ca="1" si="59"/>
        <v/>
      </c>
      <c r="S721" s="65" t="str">
        <f t="shared" ca="1" si="60"/>
        <v/>
      </c>
      <c r="T721" s="64"/>
      <c r="U721" s="64"/>
      <c r="W721" s="2"/>
      <c r="Z721" s="1"/>
    </row>
    <row r="722" spans="1:26" x14ac:dyDescent="0.25">
      <c r="A722" s="84" t="str">
        <f t="shared" si="61"/>
        <v/>
      </c>
      <c r="B722" s="2"/>
      <c r="D722" s="46"/>
      <c r="E722" s="1"/>
      <c r="M722" s="30"/>
      <c r="N722" s="30"/>
      <c r="O722" s="30"/>
      <c r="P722" s="64"/>
      <c r="Q722" s="65" t="str">
        <f t="shared" ca="1" si="58"/>
        <v/>
      </c>
      <c r="R722" s="65" t="str">
        <f t="shared" ca="1" si="59"/>
        <v/>
      </c>
      <c r="S722" s="65" t="str">
        <f t="shared" ca="1" si="60"/>
        <v/>
      </c>
      <c r="T722" s="64"/>
      <c r="U722" s="64"/>
      <c r="W722" s="2"/>
      <c r="Z722" s="1"/>
    </row>
    <row r="723" spans="1:26" x14ac:dyDescent="0.25">
      <c r="A723" s="84" t="str">
        <f t="shared" si="61"/>
        <v/>
      </c>
      <c r="B723" s="2"/>
      <c r="D723" s="46"/>
      <c r="E723" s="1"/>
      <c r="M723" s="30"/>
      <c r="N723" s="30"/>
      <c r="O723" s="30"/>
      <c r="P723" s="64"/>
      <c r="Q723" s="65" t="str">
        <f t="shared" ca="1" si="58"/>
        <v/>
      </c>
      <c r="R723" s="65" t="str">
        <f t="shared" ca="1" si="59"/>
        <v/>
      </c>
      <c r="S723" s="65" t="str">
        <f t="shared" ca="1" si="60"/>
        <v/>
      </c>
      <c r="T723" s="64"/>
      <c r="U723" s="64"/>
      <c r="W723" s="2"/>
      <c r="Z723" s="1"/>
    </row>
    <row r="724" spans="1:26" x14ac:dyDescent="0.25">
      <c r="A724" s="84" t="str">
        <f t="shared" si="61"/>
        <v/>
      </c>
      <c r="B724" s="2"/>
      <c r="D724" s="46"/>
      <c r="E724" s="1"/>
      <c r="M724" s="30"/>
      <c r="N724" s="30"/>
      <c r="O724" s="30"/>
      <c r="P724" s="64"/>
      <c r="Q724" s="65" t="str">
        <f t="shared" ca="1" si="58"/>
        <v/>
      </c>
      <c r="R724" s="65" t="str">
        <f t="shared" ca="1" si="59"/>
        <v/>
      </c>
      <c r="S724" s="65" t="str">
        <f t="shared" ca="1" si="60"/>
        <v/>
      </c>
      <c r="T724" s="64"/>
      <c r="U724" s="64"/>
      <c r="W724" s="2"/>
      <c r="Z724" s="1"/>
    </row>
    <row r="725" spans="1:26" x14ac:dyDescent="0.25">
      <c r="A725" s="84" t="str">
        <f t="shared" si="61"/>
        <v/>
      </c>
      <c r="B725" s="2"/>
      <c r="D725" s="46"/>
      <c r="E725" s="1"/>
      <c r="M725" s="30"/>
      <c r="N725" s="30"/>
      <c r="O725" s="30"/>
      <c r="P725" s="64"/>
      <c r="Q725" s="65" t="str">
        <f t="shared" ca="1" si="58"/>
        <v/>
      </c>
      <c r="R725" s="65" t="str">
        <f t="shared" ca="1" si="59"/>
        <v/>
      </c>
      <c r="S725" s="65" t="str">
        <f t="shared" ca="1" si="60"/>
        <v/>
      </c>
      <c r="T725" s="64"/>
      <c r="U725" s="64"/>
      <c r="W725" s="2"/>
      <c r="Z725" s="1"/>
    </row>
    <row r="726" spans="1:26" x14ac:dyDescent="0.25">
      <c r="A726" s="84" t="str">
        <f t="shared" si="61"/>
        <v/>
      </c>
      <c r="B726" s="2"/>
      <c r="D726" s="46"/>
      <c r="E726" s="1"/>
      <c r="M726" s="30"/>
      <c r="N726" s="30"/>
      <c r="O726" s="30"/>
      <c r="P726" s="64"/>
      <c r="Q726" s="65" t="str">
        <f t="shared" ref="Q726:Q789" ca="1" si="62">IF(ISBLANK(B726),"",IF(AND(OR(E726="+",E726="Homo",E726="homo"),B726&lt;TODAY()-$Q$24,ISBLANK(I726)),1,0))</f>
        <v/>
      </c>
      <c r="R726" s="65" t="str">
        <f t="shared" ref="R726:R789" ca="1" si="63">IF(ISBLANK(B726),"",IF(AND(OR(E726="-",E726="WT",E726="wt",E726="Wt"),B726&lt;TODAY()-$Q$24,ISBLANK(I726)),1,0))</f>
        <v/>
      </c>
      <c r="S726" s="65" t="str">
        <f t="shared" ref="S726:S789" ca="1" si="64">IF(ISBLANK(B726),"",IF(AND(NOT(OR(E726="-",E726="WT",E726="wt",E726="Wt",E726="+",E726="Homo",E726="homo")),B726&lt;TODAY()-$Q$24,ISBLANK(I726)),1,0))</f>
        <v/>
      </c>
      <c r="T726" s="64"/>
      <c r="U726" s="64"/>
      <c r="W726" s="2"/>
      <c r="Z726" s="1"/>
    </row>
    <row r="727" spans="1:26" x14ac:dyDescent="0.25">
      <c r="A727" s="84" t="str">
        <f t="shared" si="61"/>
        <v/>
      </c>
      <c r="B727" s="2"/>
      <c r="D727" s="46"/>
      <c r="E727" s="1"/>
      <c r="M727" s="30"/>
      <c r="N727" s="30"/>
      <c r="O727" s="30"/>
      <c r="P727" s="64"/>
      <c r="Q727" s="65" t="str">
        <f t="shared" ca="1" si="62"/>
        <v/>
      </c>
      <c r="R727" s="65" t="str">
        <f t="shared" ca="1" si="63"/>
        <v/>
      </c>
      <c r="S727" s="65" t="str">
        <f t="shared" ca="1" si="64"/>
        <v/>
      </c>
      <c r="T727" s="64"/>
      <c r="U727" s="64"/>
      <c r="W727" s="2"/>
      <c r="Z727" s="1"/>
    </row>
    <row r="728" spans="1:26" x14ac:dyDescent="0.25">
      <c r="A728" s="84" t="str">
        <f t="shared" si="61"/>
        <v/>
      </c>
      <c r="B728" s="2"/>
      <c r="D728" s="46"/>
      <c r="E728" s="1"/>
      <c r="M728" s="30"/>
      <c r="N728" s="30"/>
      <c r="O728" s="30"/>
      <c r="P728" s="64"/>
      <c r="Q728" s="65" t="str">
        <f t="shared" ca="1" si="62"/>
        <v/>
      </c>
      <c r="R728" s="65" t="str">
        <f t="shared" ca="1" si="63"/>
        <v/>
      </c>
      <c r="S728" s="65" t="str">
        <f t="shared" ca="1" si="64"/>
        <v/>
      </c>
      <c r="T728" s="64"/>
      <c r="U728" s="64"/>
      <c r="W728" s="2"/>
      <c r="Z728" s="1"/>
    </row>
    <row r="729" spans="1:26" x14ac:dyDescent="0.25">
      <c r="A729" s="84" t="str">
        <f t="shared" ref="A729:A792" si="65">IF(AND(ISBLANK(I729), NOT((ISBLANK(B729)))),B729+60,"")</f>
        <v/>
      </c>
      <c r="B729" s="2"/>
      <c r="D729" s="46"/>
      <c r="E729" s="1"/>
      <c r="M729" s="30"/>
      <c r="N729" s="30"/>
      <c r="O729" s="30"/>
      <c r="P729" s="64"/>
      <c r="Q729" s="65" t="str">
        <f t="shared" ca="1" si="62"/>
        <v/>
      </c>
      <c r="R729" s="65" t="str">
        <f t="shared" ca="1" si="63"/>
        <v/>
      </c>
      <c r="S729" s="65" t="str">
        <f t="shared" ca="1" si="64"/>
        <v/>
      </c>
      <c r="T729" s="64"/>
      <c r="U729" s="64"/>
      <c r="W729" s="2"/>
      <c r="Z729" s="1"/>
    </row>
    <row r="730" spans="1:26" x14ac:dyDescent="0.25">
      <c r="A730" s="84" t="str">
        <f t="shared" si="65"/>
        <v/>
      </c>
      <c r="B730" s="2"/>
      <c r="D730" s="46"/>
      <c r="E730" s="1"/>
      <c r="M730" s="30"/>
      <c r="N730" s="30"/>
      <c r="O730" s="30"/>
      <c r="P730" s="64"/>
      <c r="Q730" s="65" t="str">
        <f t="shared" ca="1" si="62"/>
        <v/>
      </c>
      <c r="R730" s="65" t="str">
        <f t="shared" ca="1" si="63"/>
        <v/>
      </c>
      <c r="S730" s="65" t="str">
        <f t="shared" ca="1" si="64"/>
        <v/>
      </c>
      <c r="T730" s="64"/>
      <c r="U730" s="64"/>
      <c r="W730" s="2"/>
      <c r="Z730" s="1"/>
    </row>
    <row r="731" spans="1:26" x14ac:dyDescent="0.25">
      <c r="A731" s="84" t="str">
        <f t="shared" si="65"/>
        <v/>
      </c>
      <c r="B731" s="2"/>
      <c r="D731" s="46"/>
      <c r="E731" s="1"/>
      <c r="M731" s="30"/>
      <c r="N731" s="30"/>
      <c r="O731" s="30"/>
      <c r="P731" s="64"/>
      <c r="Q731" s="65" t="str">
        <f t="shared" ca="1" si="62"/>
        <v/>
      </c>
      <c r="R731" s="65" t="str">
        <f t="shared" ca="1" si="63"/>
        <v/>
      </c>
      <c r="S731" s="65" t="str">
        <f t="shared" ca="1" si="64"/>
        <v/>
      </c>
      <c r="T731" s="64"/>
      <c r="U731" s="64"/>
      <c r="W731" s="2"/>
      <c r="Z731" s="1"/>
    </row>
    <row r="732" spans="1:26" x14ac:dyDescent="0.25">
      <c r="A732" s="84" t="str">
        <f t="shared" si="65"/>
        <v/>
      </c>
      <c r="B732" s="2"/>
      <c r="D732" s="46"/>
      <c r="E732" s="1"/>
      <c r="M732" s="30"/>
      <c r="N732" s="30"/>
      <c r="O732" s="30"/>
      <c r="P732" s="64"/>
      <c r="Q732" s="65" t="str">
        <f t="shared" ca="1" si="62"/>
        <v/>
      </c>
      <c r="R732" s="65" t="str">
        <f t="shared" ca="1" si="63"/>
        <v/>
      </c>
      <c r="S732" s="65" t="str">
        <f t="shared" ca="1" si="64"/>
        <v/>
      </c>
      <c r="T732" s="64"/>
      <c r="U732" s="64"/>
      <c r="W732" s="2"/>
      <c r="Z732" s="1"/>
    </row>
    <row r="733" spans="1:26" x14ac:dyDescent="0.25">
      <c r="A733" s="84" t="str">
        <f t="shared" si="65"/>
        <v/>
      </c>
      <c r="B733" s="2"/>
      <c r="D733" s="46"/>
      <c r="E733" s="1"/>
      <c r="M733" s="30"/>
      <c r="N733" s="30"/>
      <c r="O733" s="30"/>
      <c r="P733" s="64"/>
      <c r="Q733" s="65" t="str">
        <f t="shared" ca="1" si="62"/>
        <v/>
      </c>
      <c r="R733" s="65" t="str">
        <f t="shared" ca="1" si="63"/>
        <v/>
      </c>
      <c r="S733" s="65" t="str">
        <f t="shared" ca="1" si="64"/>
        <v/>
      </c>
      <c r="T733" s="64"/>
      <c r="U733" s="64"/>
      <c r="W733" s="2"/>
      <c r="Z733" s="1"/>
    </row>
    <row r="734" spans="1:26" x14ac:dyDescent="0.25">
      <c r="A734" s="84" t="str">
        <f t="shared" si="65"/>
        <v/>
      </c>
      <c r="B734" s="2"/>
      <c r="D734" s="46"/>
      <c r="E734" s="1"/>
      <c r="M734" s="30"/>
      <c r="N734" s="30"/>
      <c r="O734" s="30"/>
      <c r="P734" s="64"/>
      <c r="Q734" s="65" t="str">
        <f t="shared" ca="1" si="62"/>
        <v/>
      </c>
      <c r="R734" s="65" t="str">
        <f t="shared" ca="1" si="63"/>
        <v/>
      </c>
      <c r="S734" s="65" t="str">
        <f t="shared" ca="1" si="64"/>
        <v/>
      </c>
      <c r="T734" s="64"/>
      <c r="U734" s="64"/>
      <c r="W734" s="2"/>
      <c r="Z734" s="1"/>
    </row>
    <row r="735" spans="1:26" x14ac:dyDescent="0.25">
      <c r="A735" s="84" t="str">
        <f t="shared" si="65"/>
        <v/>
      </c>
      <c r="B735" s="2"/>
      <c r="D735" s="46"/>
      <c r="E735" s="1"/>
      <c r="M735" s="30"/>
      <c r="N735" s="30"/>
      <c r="O735" s="30"/>
      <c r="P735" s="64"/>
      <c r="Q735" s="65" t="str">
        <f t="shared" ca="1" si="62"/>
        <v/>
      </c>
      <c r="R735" s="65" t="str">
        <f t="shared" ca="1" si="63"/>
        <v/>
      </c>
      <c r="S735" s="65" t="str">
        <f t="shared" ca="1" si="64"/>
        <v/>
      </c>
      <c r="T735" s="64"/>
      <c r="U735" s="64"/>
      <c r="W735" s="2"/>
      <c r="Z735" s="1"/>
    </row>
    <row r="736" spans="1:26" x14ac:dyDescent="0.25">
      <c r="A736" s="84" t="str">
        <f t="shared" si="65"/>
        <v/>
      </c>
      <c r="B736" s="2"/>
      <c r="D736" s="46"/>
      <c r="E736" s="1"/>
      <c r="M736" s="30"/>
      <c r="N736" s="30"/>
      <c r="O736" s="30"/>
      <c r="P736" s="64"/>
      <c r="Q736" s="65" t="str">
        <f t="shared" ca="1" si="62"/>
        <v/>
      </c>
      <c r="R736" s="65" t="str">
        <f t="shared" ca="1" si="63"/>
        <v/>
      </c>
      <c r="S736" s="65" t="str">
        <f t="shared" ca="1" si="64"/>
        <v/>
      </c>
      <c r="T736" s="64"/>
      <c r="U736" s="64"/>
      <c r="W736" s="2"/>
      <c r="Z736" s="1"/>
    </row>
    <row r="737" spans="1:26" x14ac:dyDescent="0.25">
      <c r="A737" s="84" t="str">
        <f t="shared" si="65"/>
        <v/>
      </c>
      <c r="B737" s="2"/>
      <c r="D737" s="46"/>
      <c r="E737" s="1"/>
      <c r="M737" s="30"/>
      <c r="N737" s="30"/>
      <c r="O737" s="30"/>
      <c r="P737" s="64"/>
      <c r="Q737" s="65" t="str">
        <f t="shared" ca="1" si="62"/>
        <v/>
      </c>
      <c r="R737" s="65" t="str">
        <f t="shared" ca="1" si="63"/>
        <v/>
      </c>
      <c r="S737" s="65" t="str">
        <f t="shared" ca="1" si="64"/>
        <v/>
      </c>
      <c r="T737" s="64"/>
      <c r="U737" s="64"/>
      <c r="W737" s="2"/>
      <c r="Z737" s="1"/>
    </row>
    <row r="738" spans="1:26" x14ac:dyDescent="0.25">
      <c r="A738" s="84" t="str">
        <f t="shared" si="65"/>
        <v/>
      </c>
      <c r="B738" s="2"/>
      <c r="D738" s="46"/>
      <c r="E738" s="1"/>
      <c r="M738" s="30"/>
      <c r="N738" s="30"/>
      <c r="O738" s="30"/>
      <c r="P738" s="64"/>
      <c r="Q738" s="65" t="str">
        <f t="shared" ca="1" si="62"/>
        <v/>
      </c>
      <c r="R738" s="65" t="str">
        <f t="shared" ca="1" si="63"/>
        <v/>
      </c>
      <c r="S738" s="65" t="str">
        <f t="shared" ca="1" si="64"/>
        <v/>
      </c>
      <c r="T738" s="64"/>
      <c r="U738" s="64"/>
      <c r="W738" s="2"/>
      <c r="Z738" s="1"/>
    </row>
    <row r="739" spans="1:26" x14ac:dyDescent="0.25">
      <c r="A739" s="84" t="str">
        <f t="shared" si="65"/>
        <v/>
      </c>
      <c r="B739" s="2"/>
      <c r="D739" s="46"/>
      <c r="E739" s="1"/>
      <c r="M739" s="30"/>
      <c r="N739" s="30"/>
      <c r="O739" s="30"/>
      <c r="P739" s="64"/>
      <c r="Q739" s="65" t="str">
        <f t="shared" ca="1" si="62"/>
        <v/>
      </c>
      <c r="R739" s="65" t="str">
        <f t="shared" ca="1" si="63"/>
        <v/>
      </c>
      <c r="S739" s="65" t="str">
        <f t="shared" ca="1" si="64"/>
        <v/>
      </c>
      <c r="T739" s="64"/>
      <c r="U739" s="64"/>
      <c r="W739" s="2"/>
      <c r="Z739" s="1"/>
    </row>
    <row r="740" spans="1:26" x14ac:dyDescent="0.25">
      <c r="A740" s="84" t="str">
        <f t="shared" si="65"/>
        <v/>
      </c>
      <c r="B740" s="2"/>
      <c r="D740" s="46"/>
      <c r="E740" s="1"/>
      <c r="M740" s="30"/>
      <c r="N740" s="30"/>
      <c r="O740" s="30"/>
      <c r="P740" s="64"/>
      <c r="Q740" s="65" t="str">
        <f t="shared" ca="1" si="62"/>
        <v/>
      </c>
      <c r="R740" s="65" t="str">
        <f t="shared" ca="1" si="63"/>
        <v/>
      </c>
      <c r="S740" s="65" t="str">
        <f t="shared" ca="1" si="64"/>
        <v/>
      </c>
      <c r="T740" s="64"/>
      <c r="U740" s="64"/>
      <c r="W740" s="2"/>
      <c r="Z740" s="1"/>
    </row>
    <row r="741" spans="1:26" x14ac:dyDescent="0.25">
      <c r="A741" s="84" t="str">
        <f t="shared" si="65"/>
        <v/>
      </c>
      <c r="B741" s="2"/>
      <c r="D741" s="46"/>
      <c r="E741" s="1"/>
      <c r="M741" s="30"/>
      <c r="N741" s="30"/>
      <c r="O741" s="30"/>
      <c r="P741" s="64"/>
      <c r="Q741" s="65" t="str">
        <f t="shared" ca="1" si="62"/>
        <v/>
      </c>
      <c r="R741" s="65" t="str">
        <f t="shared" ca="1" si="63"/>
        <v/>
      </c>
      <c r="S741" s="65" t="str">
        <f t="shared" ca="1" si="64"/>
        <v/>
      </c>
      <c r="T741" s="64"/>
      <c r="U741" s="64"/>
      <c r="W741" s="2"/>
      <c r="Z741" s="1"/>
    </row>
    <row r="742" spans="1:26" x14ac:dyDescent="0.25">
      <c r="A742" s="84" t="str">
        <f t="shared" si="65"/>
        <v/>
      </c>
      <c r="B742" s="2"/>
      <c r="D742" s="46"/>
      <c r="E742" s="1"/>
      <c r="M742" s="30"/>
      <c r="N742" s="30"/>
      <c r="O742" s="30"/>
      <c r="P742" s="64"/>
      <c r="Q742" s="65" t="str">
        <f t="shared" ca="1" si="62"/>
        <v/>
      </c>
      <c r="R742" s="65" t="str">
        <f t="shared" ca="1" si="63"/>
        <v/>
      </c>
      <c r="S742" s="65" t="str">
        <f t="shared" ca="1" si="64"/>
        <v/>
      </c>
      <c r="T742" s="64"/>
      <c r="U742" s="64"/>
      <c r="W742" s="2"/>
      <c r="Z742" s="1"/>
    </row>
    <row r="743" spans="1:26" x14ac:dyDescent="0.25">
      <c r="A743" s="84" t="str">
        <f t="shared" si="65"/>
        <v/>
      </c>
      <c r="B743" s="2"/>
      <c r="D743" s="46"/>
      <c r="E743" s="1"/>
      <c r="M743" s="30"/>
      <c r="N743" s="30"/>
      <c r="O743" s="30"/>
      <c r="P743" s="64"/>
      <c r="Q743" s="65" t="str">
        <f t="shared" ca="1" si="62"/>
        <v/>
      </c>
      <c r="R743" s="65" t="str">
        <f t="shared" ca="1" si="63"/>
        <v/>
      </c>
      <c r="S743" s="65" t="str">
        <f t="shared" ca="1" si="64"/>
        <v/>
      </c>
      <c r="T743" s="64"/>
      <c r="U743" s="64"/>
      <c r="W743" s="2"/>
      <c r="Z743" s="1"/>
    </row>
    <row r="744" spans="1:26" x14ac:dyDescent="0.25">
      <c r="A744" s="84" t="str">
        <f t="shared" si="65"/>
        <v/>
      </c>
      <c r="B744" s="2"/>
      <c r="D744" s="46"/>
      <c r="E744" s="1"/>
      <c r="M744" s="30"/>
      <c r="N744" s="30"/>
      <c r="O744" s="30"/>
      <c r="P744" s="64"/>
      <c r="Q744" s="65" t="str">
        <f t="shared" ca="1" si="62"/>
        <v/>
      </c>
      <c r="R744" s="65" t="str">
        <f t="shared" ca="1" si="63"/>
        <v/>
      </c>
      <c r="S744" s="65" t="str">
        <f t="shared" ca="1" si="64"/>
        <v/>
      </c>
      <c r="T744" s="64"/>
      <c r="U744" s="64"/>
      <c r="W744" s="2"/>
      <c r="Z744" s="1"/>
    </row>
    <row r="745" spans="1:26" x14ac:dyDescent="0.25">
      <c r="A745" s="84" t="str">
        <f t="shared" si="65"/>
        <v/>
      </c>
      <c r="B745" s="2"/>
      <c r="D745" s="46"/>
      <c r="E745" s="1"/>
      <c r="M745" s="30"/>
      <c r="N745" s="30"/>
      <c r="O745" s="30"/>
      <c r="P745" s="64"/>
      <c r="Q745" s="65" t="str">
        <f t="shared" ca="1" si="62"/>
        <v/>
      </c>
      <c r="R745" s="65" t="str">
        <f t="shared" ca="1" si="63"/>
        <v/>
      </c>
      <c r="S745" s="65" t="str">
        <f t="shared" ca="1" si="64"/>
        <v/>
      </c>
      <c r="T745" s="64"/>
      <c r="U745" s="64"/>
      <c r="W745" s="2"/>
      <c r="Z745" s="1"/>
    </row>
    <row r="746" spans="1:26" x14ac:dyDescent="0.25">
      <c r="A746" s="84" t="str">
        <f t="shared" si="65"/>
        <v/>
      </c>
      <c r="B746" s="2"/>
      <c r="D746" s="46"/>
      <c r="E746" s="1"/>
      <c r="M746" s="30"/>
      <c r="N746" s="30"/>
      <c r="O746" s="30"/>
      <c r="P746" s="64"/>
      <c r="Q746" s="65" t="str">
        <f t="shared" ca="1" si="62"/>
        <v/>
      </c>
      <c r="R746" s="65" t="str">
        <f t="shared" ca="1" si="63"/>
        <v/>
      </c>
      <c r="S746" s="65" t="str">
        <f t="shared" ca="1" si="64"/>
        <v/>
      </c>
      <c r="T746" s="64"/>
      <c r="U746" s="64"/>
      <c r="W746" s="2"/>
      <c r="Z746" s="1"/>
    </row>
    <row r="747" spans="1:26" x14ac:dyDescent="0.25">
      <c r="A747" s="84" t="str">
        <f t="shared" si="65"/>
        <v/>
      </c>
      <c r="B747" s="2"/>
      <c r="D747" s="46"/>
      <c r="E747" s="1"/>
      <c r="M747" s="30"/>
      <c r="N747" s="30"/>
      <c r="O747" s="30"/>
      <c r="P747" s="64"/>
      <c r="Q747" s="65" t="str">
        <f t="shared" ca="1" si="62"/>
        <v/>
      </c>
      <c r="R747" s="65" t="str">
        <f t="shared" ca="1" si="63"/>
        <v/>
      </c>
      <c r="S747" s="65" t="str">
        <f t="shared" ca="1" si="64"/>
        <v/>
      </c>
      <c r="T747" s="64"/>
      <c r="U747" s="64"/>
      <c r="W747" s="2"/>
      <c r="Z747" s="1"/>
    </row>
    <row r="748" spans="1:26" x14ac:dyDescent="0.25">
      <c r="A748" s="84" t="str">
        <f t="shared" si="65"/>
        <v/>
      </c>
      <c r="B748" s="2"/>
      <c r="D748" s="46"/>
      <c r="E748" s="1"/>
      <c r="M748" s="30"/>
      <c r="N748" s="30"/>
      <c r="O748" s="30"/>
      <c r="P748" s="64"/>
      <c r="Q748" s="65" t="str">
        <f t="shared" ca="1" si="62"/>
        <v/>
      </c>
      <c r="R748" s="65" t="str">
        <f t="shared" ca="1" si="63"/>
        <v/>
      </c>
      <c r="S748" s="65" t="str">
        <f t="shared" ca="1" si="64"/>
        <v/>
      </c>
      <c r="T748" s="64"/>
      <c r="U748" s="64"/>
      <c r="W748" s="2"/>
      <c r="Z748" s="1"/>
    </row>
    <row r="749" spans="1:26" x14ac:dyDescent="0.25">
      <c r="A749" s="84" t="str">
        <f t="shared" si="65"/>
        <v/>
      </c>
      <c r="B749" s="2"/>
      <c r="D749" s="46"/>
      <c r="E749" s="1"/>
      <c r="M749" s="30"/>
      <c r="N749" s="30"/>
      <c r="O749" s="30"/>
      <c r="P749" s="64"/>
      <c r="Q749" s="65" t="str">
        <f t="shared" ca="1" si="62"/>
        <v/>
      </c>
      <c r="R749" s="65" t="str">
        <f t="shared" ca="1" si="63"/>
        <v/>
      </c>
      <c r="S749" s="65" t="str">
        <f t="shared" ca="1" si="64"/>
        <v/>
      </c>
      <c r="T749" s="64"/>
      <c r="U749" s="64"/>
      <c r="W749" s="2"/>
      <c r="Z749" s="1"/>
    </row>
    <row r="750" spans="1:26" x14ac:dyDescent="0.25">
      <c r="A750" s="84" t="str">
        <f t="shared" si="65"/>
        <v/>
      </c>
      <c r="B750" s="2"/>
      <c r="D750" s="46"/>
      <c r="E750" s="1"/>
      <c r="M750" s="30"/>
      <c r="N750" s="30"/>
      <c r="O750" s="30"/>
      <c r="P750" s="64"/>
      <c r="Q750" s="65" t="str">
        <f t="shared" ca="1" si="62"/>
        <v/>
      </c>
      <c r="R750" s="65" t="str">
        <f t="shared" ca="1" si="63"/>
        <v/>
      </c>
      <c r="S750" s="65" t="str">
        <f t="shared" ca="1" si="64"/>
        <v/>
      </c>
      <c r="T750" s="64"/>
      <c r="U750" s="64"/>
      <c r="W750" s="2"/>
      <c r="Z750" s="1"/>
    </row>
    <row r="751" spans="1:26" x14ac:dyDescent="0.25">
      <c r="A751" s="84" t="str">
        <f t="shared" si="65"/>
        <v/>
      </c>
      <c r="B751" s="2"/>
      <c r="D751" s="46"/>
      <c r="E751" s="1"/>
      <c r="M751" s="30"/>
      <c r="N751" s="30"/>
      <c r="O751" s="30"/>
      <c r="P751" s="64"/>
      <c r="Q751" s="65" t="str">
        <f t="shared" ca="1" si="62"/>
        <v/>
      </c>
      <c r="R751" s="65" t="str">
        <f t="shared" ca="1" si="63"/>
        <v/>
      </c>
      <c r="S751" s="65" t="str">
        <f t="shared" ca="1" si="64"/>
        <v/>
      </c>
      <c r="T751" s="64"/>
      <c r="U751" s="64"/>
      <c r="W751" s="2"/>
      <c r="Z751" s="1"/>
    </row>
    <row r="752" spans="1:26" x14ac:dyDescent="0.25">
      <c r="A752" s="84" t="str">
        <f t="shared" si="65"/>
        <v/>
      </c>
      <c r="B752" s="2"/>
      <c r="D752" s="46"/>
      <c r="E752" s="1"/>
      <c r="M752" s="30"/>
      <c r="N752" s="30"/>
      <c r="O752" s="30"/>
      <c r="P752" s="64"/>
      <c r="Q752" s="65" t="str">
        <f t="shared" ca="1" si="62"/>
        <v/>
      </c>
      <c r="R752" s="65" t="str">
        <f t="shared" ca="1" si="63"/>
        <v/>
      </c>
      <c r="S752" s="65" t="str">
        <f t="shared" ca="1" si="64"/>
        <v/>
      </c>
      <c r="T752" s="64"/>
      <c r="U752" s="64"/>
      <c r="W752" s="2"/>
      <c r="Z752" s="1"/>
    </row>
    <row r="753" spans="1:26" x14ac:dyDescent="0.25">
      <c r="A753" s="84" t="str">
        <f t="shared" si="65"/>
        <v/>
      </c>
      <c r="B753" s="2"/>
      <c r="D753" s="46"/>
      <c r="E753" s="1"/>
      <c r="M753" s="30"/>
      <c r="N753" s="30"/>
      <c r="O753" s="30"/>
      <c r="P753" s="64"/>
      <c r="Q753" s="65" t="str">
        <f t="shared" ca="1" si="62"/>
        <v/>
      </c>
      <c r="R753" s="65" t="str">
        <f t="shared" ca="1" si="63"/>
        <v/>
      </c>
      <c r="S753" s="65" t="str">
        <f t="shared" ca="1" si="64"/>
        <v/>
      </c>
      <c r="T753" s="64"/>
      <c r="U753" s="64"/>
      <c r="W753" s="2"/>
      <c r="Z753" s="1"/>
    </row>
    <row r="754" spans="1:26" x14ac:dyDescent="0.25">
      <c r="A754" s="84" t="str">
        <f t="shared" si="65"/>
        <v/>
      </c>
      <c r="B754" s="2"/>
      <c r="D754" s="46"/>
      <c r="E754" s="1"/>
      <c r="M754" s="30"/>
      <c r="N754" s="30"/>
      <c r="O754" s="30"/>
      <c r="P754" s="64"/>
      <c r="Q754" s="65" t="str">
        <f t="shared" ca="1" si="62"/>
        <v/>
      </c>
      <c r="R754" s="65" t="str">
        <f t="shared" ca="1" si="63"/>
        <v/>
      </c>
      <c r="S754" s="65" t="str">
        <f t="shared" ca="1" si="64"/>
        <v/>
      </c>
      <c r="T754" s="64"/>
      <c r="U754" s="64"/>
      <c r="W754" s="2"/>
      <c r="Z754" s="1"/>
    </row>
    <row r="755" spans="1:26" x14ac:dyDescent="0.25">
      <c r="A755" s="84" t="str">
        <f t="shared" si="65"/>
        <v/>
      </c>
      <c r="B755" s="2"/>
      <c r="D755" s="46"/>
      <c r="E755" s="1"/>
      <c r="M755" s="30"/>
      <c r="N755" s="30"/>
      <c r="O755" s="30"/>
      <c r="P755" s="64"/>
      <c r="Q755" s="65" t="str">
        <f t="shared" ca="1" si="62"/>
        <v/>
      </c>
      <c r="R755" s="65" t="str">
        <f t="shared" ca="1" si="63"/>
        <v/>
      </c>
      <c r="S755" s="65" t="str">
        <f t="shared" ca="1" si="64"/>
        <v/>
      </c>
      <c r="T755" s="64"/>
      <c r="U755" s="64"/>
      <c r="W755" s="2"/>
      <c r="Z755" s="1"/>
    </row>
    <row r="756" spans="1:26" x14ac:dyDescent="0.25">
      <c r="A756" s="84" t="str">
        <f t="shared" si="65"/>
        <v/>
      </c>
      <c r="B756" s="2"/>
      <c r="D756" s="46"/>
      <c r="E756" s="1"/>
      <c r="M756" s="30"/>
      <c r="N756" s="30"/>
      <c r="O756" s="30"/>
      <c r="P756" s="64"/>
      <c r="Q756" s="65" t="str">
        <f t="shared" ca="1" si="62"/>
        <v/>
      </c>
      <c r="R756" s="65" t="str">
        <f t="shared" ca="1" si="63"/>
        <v/>
      </c>
      <c r="S756" s="65" t="str">
        <f t="shared" ca="1" si="64"/>
        <v/>
      </c>
      <c r="T756" s="64"/>
      <c r="U756" s="64"/>
      <c r="W756" s="2"/>
      <c r="Z756" s="1"/>
    </row>
    <row r="757" spans="1:26" x14ac:dyDescent="0.25">
      <c r="A757" s="84" t="str">
        <f t="shared" si="65"/>
        <v/>
      </c>
      <c r="B757" s="2"/>
      <c r="D757" s="46"/>
      <c r="E757" s="1"/>
      <c r="M757" s="30"/>
      <c r="N757" s="30"/>
      <c r="O757" s="30"/>
      <c r="P757" s="64"/>
      <c r="Q757" s="65" t="str">
        <f t="shared" ca="1" si="62"/>
        <v/>
      </c>
      <c r="R757" s="65" t="str">
        <f t="shared" ca="1" si="63"/>
        <v/>
      </c>
      <c r="S757" s="65" t="str">
        <f t="shared" ca="1" si="64"/>
        <v/>
      </c>
      <c r="T757" s="64"/>
      <c r="U757" s="64"/>
      <c r="W757" s="2"/>
      <c r="Z757" s="1"/>
    </row>
    <row r="758" spans="1:26" x14ac:dyDescent="0.25">
      <c r="A758" s="84" t="str">
        <f t="shared" si="65"/>
        <v/>
      </c>
      <c r="B758" s="2"/>
      <c r="D758" s="46"/>
      <c r="E758" s="1"/>
      <c r="M758" s="30"/>
      <c r="N758" s="30"/>
      <c r="O758" s="30"/>
      <c r="P758" s="64"/>
      <c r="Q758" s="65" t="str">
        <f t="shared" ca="1" si="62"/>
        <v/>
      </c>
      <c r="R758" s="65" t="str">
        <f t="shared" ca="1" si="63"/>
        <v/>
      </c>
      <c r="S758" s="65" t="str">
        <f t="shared" ca="1" si="64"/>
        <v/>
      </c>
      <c r="T758" s="64"/>
      <c r="U758" s="64"/>
      <c r="W758" s="2"/>
      <c r="Z758" s="1"/>
    </row>
    <row r="759" spans="1:26" x14ac:dyDescent="0.25">
      <c r="A759" s="84" t="str">
        <f t="shared" si="65"/>
        <v/>
      </c>
      <c r="B759" s="2"/>
      <c r="D759" s="46"/>
      <c r="E759" s="1"/>
      <c r="M759" s="30"/>
      <c r="N759" s="30"/>
      <c r="O759" s="30"/>
      <c r="P759" s="64"/>
      <c r="Q759" s="65" t="str">
        <f t="shared" ca="1" si="62"/>
        <v/>
      </c>
      <c r="R759" s="65" t="str">
        <f t="shared" ca="1" si="63"/>
        <v/>
      </c>
      <c r="S759" s="65" t="str">
        <f t="shared" ca="1" si="64"/>
        <v/>
      </c>
      <c r="T759" s="64"/>
      <c r="U759" s="64"/>
      <c r="W759" s="2"/>
      <c r="Z759" s="1"/>
    </row>
    <row r="760" spans="1:26" x14ac:dyDescent="0.25">
      <c r="A760" s="84" t="str">
        <f t="shared" si="65"/>
        <v/>
      </c>
      <c r="B760" s="2"/>
      <c r="D760" s="46"/>
      <c r="E760" s="1"/>
      <c r="M760" s="30"/>
      <c r="N760" s="30"/>
      <c r="O760" s="30"/>
      <c r="P760" s="64"/>
      <c r="Q760" s="65" t="str">
        <f t="shared" ca="1" si="62"/>
        <v/>
      </c>
      <c r="R760" s="65" t="str">
        <f t="shared" ca="1" si="63"/>
        <v/>
      </c>
      <c r="S760" s="65" t="str">
        <f t="shared" ca="1" si="64"/>
        <v/>
      </c>
      <c r="T760" s="64"/>
      <c r="U760" s="64"/>
      <c r="W760" s="2"/>
      <c r="Z760" s="1"/>
    </row>
    <row r="761" spans="1:26" x14ac:dyDescent="0.25">
      <c r="A761" s="84" t="str">
        <f t="shared" si="65"/>
        <v/>
      </c>
      <c r="B761" s="2"/>
      <c r="D761" s="46"/>
      <c r="E761" s="1"/>
      <c r="M761" s="30"/>
      <c r="N761" s="30"/>
      <c r="O761" s="30"/>
      <c r="P761" s="64"/>
      <c r="Q761" s="65" t="str">
        <f t="shared" ca="1" si="62"/>
        <v/>
      </c>
      <c r="R761" s="65" t="str">
        <f t="shared" ca="1" si="63"/>
        <v/>
      </c>
      <c r="S761" s="65" t="str">
        <f t="shared" ca="1" si="64"/>
        <v/>
      </c>
      <c r="T761" s="64"/>
      <c r="U761" s="64"/>
      <c r="W761" s="2"/>
      <c r="Z761" s="1"/>
    </row>
    <row r="762" spans="1:26" x14ac:dyDescent="0.25">
      <c r="A762" s="84" t="str">
        <f t="shared" si="65"/>
        <v/>
      </c>
      <c r="B762" s="2"/>
      <c r="D762" s="46"/>
      <c r="E762" s="1"/>
      <c r="M762" s="30"/>
      <c r="N762" s="30"/>
      <c r="O762" s="30"/>
      <c r="P762" s="64"/>
      <c r="Q762" s="65" t="str">
        <f t="shared" ca="1" si="62"/>
        <v/>
      </c>
      <c r="R762" s="65" t="str">
        <f t="shared" ca="1" si="63"/>
        <v/>
      </c>
      <c r="S762" s="65" t="str">
        <f t="shared" ca="1" si="64"/>
        <v/>
      </c>
      <c r="T762" s="64"/>
      <c r="U762" s="64"/>
      <c r="W762" s="2"/>
      <c r="Z762" s="1"/>
    </row>
    <row r="763" spans="1:26" x14ac:dyDescent="0.25">
      <c r="A763" s="84" t="str">
        <f t="shared" si="65"/>
        <v/>
      </c>
      <c r="B763" s="2"/>
      <c r="D763" s="46"/>
      <c r="E763" s="1"/>
      <c r="M763" s="30"/>
      <c r="N763" s="30"/>
      <c r="O763" s="30"/>
      <c r="P763" s="64"/>
      <c r="Q763" s="65" t="str">
        <f t="shared" ca="1" si="62"/>
        <v/>
      </c>
      <c r="R763" s="65" t="str">
        <f t="shared" ca="1" si="63"/>
        <v/>
      </c>
      <c r="S763" s="65" t="str">
        <f t="shared" ca="1" si="64"/>
        <v/>
      </c>
      <c r="T763" s="64"/>
      <c r="U763" s="64"/>
      <c r="W763" s="2"/>
      <c r="Z763" s="1"/>
    </row>
    <row r="764" spans="1:26" x14ac:dyDescent="0.25">
      <c r="A764" s="84" t="str">
        <f t="shared" si="65"/>
        <v/>
      </c>
      <c r="B764" s="2"/>
      <c r="D764" s="46"/>
      <c r="E764" s="1"/>
      <c r="M764" s="30"/>
      <c r="N764" s="30"/>
      <c r="O764" s="30"/>
      <c r="P764" s="64"/>
      <c r="Q764" s="65" t="str">
        <f t="shared" ca="1" si="62"/>
        <v/>
      </c>
      <c r="R764" s="65" t="str">
        <f t="shared" ca="1" si="63"/>
        <v/>
      </c>
      <c r="S764" s="65" t="str">
        <f t="shared" ca="1" si="64"/>
        <v/>
      </c>
      <c r="T764" s="64"/>
      <c r="U764" s="64"/>
      <c r="W764" s="2"/>
      <c r="Z764" s="1"/>
    </row>
    <row r="765" spans="1:26" x14ac:dyDescent="0.25">
      <c r="A765" s="84" t="str">
        <f t="shared" si="65"/>
        <v/>
      </c>
      <c r="B765" s="2"/>
      <c r="D765" s="46"/>
      <c r="E765" s="1"/>
      <c r="M765" s="30"/>
      <c r="N765" s="30"/>
      <c r="O765" s="30"/>
      <c r="P765" s="64"/>
      <c r="Q765" s="65" t="str">
        <f t="shared" ca="1" si="62"/>
        <v/>
      </c>
      <c r="R765" s="65" t="str">
        <f t="shared" ca="1" si="63"/>
        <v/>
      </c>
      <c r="S765" s="65" t="str">
        <f t="shared" ca="1" si="64"/>
        <v/>
      </c>
      <c r="T765" s="64"/>
      <c r="U765" s="64"/>
      <c r="W765" s="2"/>
      <c r="Z765" s="1"/>
    </row>
    <row r="766" spans="1:26" x14ac:dyDescent="0.25">
      <c r="A766" s="84" t="str">
        <f t="shared" si="65"/>
        <v/>
      </c>
      <c r="B766" s="2"/>
      <c r="D766" s="46"/>
      <c r="E766" s="1"/>
      <c r="M766" s="30"/>
      <c r="N766" s="30"/>
      <c r="O766" s="30"/>
      <c r="P766" s="64"/>
      <c r="Q766" s="65" t="str">
        <f t="shared" ca="1" si="62"/>
        <v/>
      </c>
      <c r="R766" s="65" t="str">
        <f t="shared" ca="1" si="63"/>
        <v/>
      </c>
      <c r="S766" s="65" t="str">
        <f t="shared" ca="1" si="64"/>
        <v/>
      </c>
      <c r="T766" s="64"/>
      <c r="U766" s="64"/>
      <c r="W766" s="2"/>
      <c r="Z766" s="1"/>
    </row>
    <row r="767" spans="1:26" x14ac:dyDescent="0.25">
      <c r="A767" s="84" t="str">
        <f t="shared" si="65"/>
        <v/>
      </c>
      <c r="B767" s="2"/>
      <c r="D767" s="46"/>
      <c r="E767" s="1"/>
      <c r="M767" s="30"/>
      <c r="N767" s="30"/>
      <c r="O767" s="30"/>
      <c r="P767" s="64"/>
      <c r="Q767" s="65" t="str">
        <f t="shared" ca="1" si="62"/>
        <v/>
      </c>
      <c r="R767" s="65" t="str">
        <f t="shared" ca="1" si="63"/>
        <v/>
      </c>
      <c r="S767" s="65" t="str">
        <f t="shared" ca="1" si="64"/>
        <v/>
      </c>
      <c r="T767" s="64"/>
      <c r="U767" s="64"/>
      <c r="W767" s="2"/>
      <c r="Z767" s="1"/>
    </row>
    <row r="768" spans="1:26" x14ac:dyDescent="0.25">
      <c r="A768" s="84" t="str">
        <f t="shared" si="65"/>
        <v/>
      </c>
      <c r="B768" s="2"/>
      <c r="D768" s="46"/>
      <c r="E768" s="1"/>
      <c r="M768" s="30"/>
      <c r="N768" s="30"/>
      <c r="O768" s="30"/>
      <c r="P768" s="64"/>
      <c r="Q768" s="65" t="str">
        <f t="shared" ca="1" si="62"/>
        <v/>
      </c>
      <c r="R768" s="65" t="str">
        <f t="shared" ca="1" si="63"/>
        <v/>
      </c>
      <c r="S768" s="65" t="str">
        <f t="shared" ca="1" si="64"/>
        <v/>
      </c>
      <c r="T768" s="64"/>
      <c r="U768" s="64"/>
      <c r="W768" s="2"/>
      <c r="Z768" s="1"/>
    </row>
    <row r="769" spans="1:26" x14ac:dyDescent="0.25">
      <c r="A769" s="84" t="str">
        <f t="shared" si="65"/>
        <v/>
      </c>
      <c r="B769" s="2"/>
      <c r="D769" s="46"/>
      <c r="E769" s="1"/>
      <c r="M769" s="30"/>
      <c r="N769" s="30"/>
      <c r="O769" s="30"/>
      <c r="P769" s="64"/>
      <c r="Q769" s="65" t="str">
        <f t="shared" ca="1" si="62"/>
        <v/>
      </c>
      <c r="R769" s="65" t="str">
        <f t="shared" ca="1" si="63"/>
        <v/>
      </c>
      <c r="S769" s="65" t="str">
        <f t="shared" ca="1" si="64"/>
        <v/>
      </c>
      <c r="T769" s="64"/>
      <c r="U769" s="64"/>
      <c r="W769" s="2"/>
      <c r="Z769" s="1"/>
    </row>
    <row r="770" spans="1:26" x14ac:dyDescent="0.25">
      <c r="A770" s="84" t="str">
        <f t="shared" si="65"/>
        <v/>
      </c>
      <c r="B770" s="2"/>
      <c r="D770" s="46"/>
      <c r="E770" s="1"/>
      <c r="M770" s="30"/>
      <c r="N770" s="30"/>
      <c r="O770" s="30"/>
      <c r="P770" s="64"/>
      <c r="Q770" s="65" t="str">
        <f t="shared" ca="1" si="62"/>
        <v/>
      </c>
      <c r="R770" s="65" t="str">
        <f t="shared" ca="1" si="63"/>
        <v/>
      </c>
      <c r="S770" s="65" t="str">
        <f t="shared" ca="1" si="64"/>
        <v/>
      </c>
      <c r="T770" s="64"/>
      <c r="U770" s="64"/>
      <c r="W770" s="2"/>
      <c r="Z770" s="1"/>
    </row>
    <row r="771" spans="1:26" x14ac:dyDescent="0.25">
      <c r="A771" s="84" t="str">
        <f t="shared" si="65"/>
        <v/>
      </c>
      <c r="B771" s="2"/>
      <c r="D771" s="46"/>
      <c r="E771" s="1"/>
      <c r="M771" s="30"/>
      <c r="N771" s="30"/>
      <c r="O771" s="30"/>
      <c r="P771" s="64"/>
      <c r="Q771" s="65" t="str">
        <f t="shared" ca="1" si="62"/>
        <v/>
      </c>
      <c r="R771" s="65" t="str">
        <f t="shared" ca="1" si="63"/>
        <v/>
      </c>
      <c r="S771" s="65" t="str">
        <f t="shared" ca="1" si="64"/>
        <v/>
      </c>
      <c r="T771" s="64"/>
      <c r="U771" s="64"/>
      <c r="W771" s="2"/>
      <c r="Z771" s="1"/>
    </row>
    <row r="772" spans="1:26" x14ac:dyDescent="0.25">
      <c r="A772" s="84" t="str">
        <f t="shared" si="65"/>
        <v/>
      </c>
      <c r="B772" s="2"/>
      <c r="D772" s="46"/>
      <c r="E772" s="1"/>
      <c r="M772" s="30"/>
      <c r="N772" s="30"/>
      <c r="O772" s="30"/>
      <c r="P772" s="64"/>
      <c r="Q772" s="65" t="str">
        <f t="shared" ca="1" si="62"/>
        <v/>
      </c>
      <c r="R772" s="65" t="str">
        <f t="shared" ca="1" si="63"/>
        <v/>
      </c>
      <c r="S772" s="65" t="str">
        <f t="shared" ca="1" si="64"/>
        <v/>
      </c>
      <c r="T772" s="64"/>
      <c r="U772" s="64"/>
      <c r="W772" s="2"/>
      <c r="Z772" s="1"/>
    </row>
    <row r="773" spans="1:26" x14ac:dyDescent="0.25">
      <c r="A773" s="84" t="str">
        <f t="shared" si="65"/>
        <v/>
      </c>
      <c r="B773" s="2"/>
      <c r="D773" s="46"/>
      <c r="E773" s="1"/>
      <c r="M773" s="30"/>
      <c r="N773" s="30"/>
      <c r="O773" s="30"/>
      <c r="P773" s="64"/>
      <c r="Q773" s="65" t="str">
        <f t="shared" ca="1" si="62"/>
        <v/>
      </c>
      <c r="R773" s="65" t="str">
        <f t="shared" ca="1" si="63"/>
        <v/>
      </c>
      <c r="S773" s="65" t="str">
        <f t="shared" ca="1" si="64"/>
        <v/>
      </c>
      <c r="T773" s="64"/>
      <c r="U773" s="64"/>
      <c r="W773" s="2"/>
      <c r="Z773" s="1"/>
    </row>
    <row r="774" spans="1:26" x14ac:dyDescent="0.25">
      <c r="A774" s="84" t="str">
        <f t="shared" si="65"/>
        <v/>
      </c>
      <c r="B774" s="2"/>
      <c r="D774" s="46"/>
      <c r="E774" s="1"/>
      <c r="M774" s="30"/>
      <c r="N774" s="30"/>
      <c r="O774" s="30"/>
      <c r="P774" s="64"/>
      <c r="Q774" s="65" t="str">
        <f t="shared" ca="1" si="62"/>
        <v/>
      </c>
      <c r="R774" s="65" t="str">
        <f t="shared" ca="1" si="63"/>
        <v/>
      </c>
      <c r="S774" s="65" t="str">
        <f t="shared" ca="1" si="64"/>
        <v/>
      </c>
      <c r="T774" s="64"/>
      <c r="U774" s="64"/>
      <c r="W774" s="2"/>
      <c r="Z774" s="1"/>
    </row>
    <row r="775" spans="1:26" x14ac:dyDescent="0.25">
      <c r="A775" s="84" t="str">
        <f t="shared" si="65"/>
        <v/>
      </c>
      <c r="B775" s="2"/>
      <c r="D775" s="46"/>
      <c r="E775" s="1"/>
      <c r="M775" s="30"/>
      <c r="N775" s="30"/>
      <c r="O775" s="30"/>
      <c r="P775" s="64"/>
      <c r="Q775" s="65" t="str">
        <f t="shared" ca="1" si="62"/>
        <v/>
      </c>
      <c r="R775" s="65" t="str">
        <f t="shared" ca="1" si="63"/>
        <v/>
      </c>
      <c r="S775" s="65" t="str">
        <f t="shared" ca="1" si="64"/>
        <v/>
      </c>
      <c r="T775" s="64"/>
      <c r="U775" s="64"/>
      <c r="W775" s="2"/>
      <c r="Z775" s="1"/>
    </row>
    <row r="776" spans="1:26" x14ac:dyDescent="0.25">
      <c r="A776" s="84" t="str">
        <f t="shared" si="65"/>
        <v/>
      </c>
      <c r="B776" s="2"/>
      <c r="D776" s="46"/>
      <c r="E776" s="1"/>
      <c r="M776" s="30"/>
      <c r="N776" s="30"/>
      <c r="O776" s="30"/>
      <c r="P776" s="64"/>
      <c r="Q776" s="65" t="str">
        <f t="shared" ca="1" si="62"/>
        <v/>
      </c>
      <c r="R776" s="65" t="str">
        <f t="shared" ca="1" si="63"/>
        <v/>
      </c>
      <c r="S776" s="65" t="str">
        <f t="shared" ca="1" si="64"/>
        <v/>
      </c>
      <c r="T776" s="64"/>
      <c r="U776" s="64"/>
      <c r="W776" s="2"/>
      <c r="Z776" s="1"/>
    </row>
    <row r="777" spans="1:26" x14ac:dyDescent="0.25">
      <c r="A777" s="84" t="str">
        <f t="shared" si="65"/>
        <v/>
      </c>
      <c r="B777" s="2"/>
      <c r="D777" s="46"/>
      <c r="E777" s="1"/>
      <c r="M777" s="30"/>
      <c r="N777" s="30"/>
      <c r="O777" s="30"/>
      <c r="P777" s="64"/>
      <c r="Q777" s="65" t="str">
        <f t="shared" ca="1" si="62"/>
        <v/>
      </c>
      <c r="R777" s="65" t="str">
        <f t="shared" ca="1" si="63"/>
        <v/>
      </c>
      <c r="S777" s="65" t="str">
        <f t="shared" ca="1" si="64"/>
        <v/>
      </c>
      <c r="T777" s="64"/>
      <c r="U777" s="64"/>
      <c r="W777" s="2"/>
      <c r="Z777" s="1"/>
    </row>
    <row r="778" spans="1:26" x14ac:dyDescent="0.25">
      <c r="A778" s="84" t="str">
        <f t="shared" si="65"/>
        <v/>
      </c>
      <c r="B778" s="2"/>
      <c r="D778" s="46"/>
      <c r="E778" s="1"/>
      <c r="M778" s="30"/>
      <c r="N778" s="30"/>
      <c r="O778" s="30"/>
      <c r="P778" s="64"/>
      <c r="Q778" s="65" t="str">
        <f t="shared" ca="1" si="62"/>
        <v/>
      </c>
      <c r="R778" s="65" t="str">
        <f t="shared" ca="1" si="63"/>
        <v/>
      </c>
      <c r="S778" s="65" t="str">
        <f t="shared" ca="1" si="64"/>
        <v/>
      </c>
      <c r="T778" s="64"/>
      <c r="U778" s="64"/>
      <c r="W778" s="2"/>
      <c r="Z778" s="1"/>
    </row>
    <row r="779" spans="1:26" x14ac:dyDescent="0.25">
      <c r="A779" s="84" t="str">
        <f t="shared" si="65"/>
        <v/>
      </c>
      <c r="B779" s="2"/>
      <c r="D779" s="46"/>
      <c r="E779" s="1"/>
      <c r="M779" s="30"/>
      <c r="N779" s="30"/>
      <c r="O779" s="30"/>
      <c r="P779" s="64"/>
      <c r="Q779" s="65" t="str">
        <f t="shared" ca="1" si="62"/>
        <v/>
      </c>
      <c r="R779" s="65" t="str">
        <f t="shared" ca="1" si="63"/>
        <v/>
      </c>
      <c r="S779" s="65" t="str">
        <f t="shared" ca="1" si="64"/>
        <v/>
      </c>
      <c r="T779" s="64"/>
      <c r="U779" s="64"/>
      <c r="W779" s="2"/>
      <c r="Z779" s="1"/>
    </row>
    <row r="780" spans="1:26" x14ac:dyDescent="0.25">
      <c r="A780" s="84" t="str">
        <f t="shared" si="65"/>
        <v/>
      </c>
      <c r="B780" s="2"/>
      <c r="D780" s="46"/>
      <c r="E780" s="1"/>
      <c r="M780" s="30"/>
      <c r="N780" s="30"/>
      <c r="O780" s="30"/>
      <c r="P780" s="64"/>
      <c r="Q780" s="65" t="str">
        <f t="shared" ca="1" si="62"/>
        <v/>
      </c>
      <c r="R780" s="65" t="str">
        <f t="shared" ca="1" si="63"/>
        <v/>
      </c>
      <c r="S780" s="65" t="str">
        <f t="shared" ca="1" si="64"/>
        <v/>
      </c>
      <c r="T780" s="64"/>
      <c r="U780" s="64"/>
      <c r="W780" s="2"/>
      <c r="Z780" s="1"/>
    </row>
    <row r="781" spans="1:26" x14ac:dyDescent="0.25">
      <c r="A781" s="84" t="str">
        <f t="shared" si="65"/>
        <v/>
      </c>
      <c r="B781" s="2"/>
      <c r="D781" s="46"/>
      <c r="E781" s="1"/>
      <c r="M781" s="30"/>
      <c r="N781" s="30"/>
      <c r="O781" s="30"/>
      <c r="P781" s="64"/>
      <c r="Q781" s="65" t="str">
        <f t="shared" ca="1" si="62"/>
        <v/>
      </c>
      <c r="R781" s="65" t="str">
        <f t="shared" ca="1" si="63"/>
        <v/>
      </c>
      <c r="S781" s="65" t="str">
        <f t="shared" ca="1" si="64"/>
        <v/>
      </c>
      <c r="T781" s="64"/>
      <c r="U781" s="64"/>
      <c r="W781" s="2"/>
      <c r="Z781" s="1"/>
    </row>
    <row r="782" spans="1:26" x14ac:dyDescent="0.25">
      <c r="A782" s="84" t="str">
        <f t="shared" si="65"/>
        <v/>
      </c>
      <c r="B782" s="2"/>
      <c r="D782" s="46"/>
      <c r="E782" s="1"/>
      <c r="M782" s="30"/>
      <c r="N782" s="30"/>
      <c r="O782" s="30"/>
      <c r="P782" s="64"/>
      <c r="Q782" s="65" t="str">
        <f t="shared" ca="1" si="62"/>
        <v/>
      </c>
      <c r="R782" s="65" t="str">
        <f t="shared" ca="1" si="63"/>
        <v/>
      </c>
      <c r="S782" s="65" t="str">
        <f t="shared" ca="1" si="64"/>
        <v/>
      </c>
      <c r="T782" s="64"/>
      <c r="U782" s="64"/>
      <c r="W782" s="2"/>
      <c r="Z782" s="1"/>
    </row>
    <row r="783" spans="1:26" x14ac:dyDescent="0.25">
      <c r="A783" s="84" t="str">
        <f t="shared" si="65"/>
        <v/>
      </c>
      <c r="B783" s="2"/>
      <c r="D783" s="46"/>
      <c r="E783" s="1"/>
      <c r="M783" s="30"/>
      <c r="N783" s="30"/>
      <c r="O783" s="30"/>
      <c r="P783" s="64"/>
      <c r="Q783" s="65" t="str">
        <f t="shared" ca="1" si="62"/>
        <v/>
      </c>
      <c r="R783" s="65" t="str">
        <f t="shared" ca="1" si="63"/>
        <v/>
      </c>
      <c r="S783" s="65" t="str">
        <f t="shared" ca="1" si="64"/>
        <v/>
      </c>
      <c r="T783" s="64"/>
      <c r="U783" s="64"/>
      <c r="W783" s="2"/>
      <c r="Z783" s="1"/>
    </row>
    <row r="784" spans="1:26" x14ac:dyDescent="0.25">
      <c r="A784" s="84" t="str">
        <f t="shared" si="65"/>
        <v/>
      </c>
      <c r="B784" s="2"/>
      <c r="D784" s="46"/>
      <c r="E784" s="1"/>
      <c r="M784" s="30"/>
      <c r="N784" s="30"/>
      <c r="O784" s="30"/>
      <c r="P784" s="64"/>
      <c r="Q784" s="65" t="str">
        <f t="shared" ca="1" si="62"/>
        <v/>
      </c>
      <c r="R784" s="65" t="str">
        <f t="shared" ca="1" si="63"/>
        <v/>
      </c>
      <c r="S784" s="65" t="str">
        <f t="shared" ca="1" si="64"/>
        <v/>
      </c>
      <c r="T784" s="64"/>
      <c r="U784" s="64"/>
      <c r="W784" s="2"/>
      <c r="Z784" s="1"/>
    </row>
    <row r="785" spans="1:26" x14ac:dyDescent="0.25">
      <c r="A785" s="84" t="str">
        <f t="shared" si="65"/>
        <v/>
      </c>
      <c r="B785" s="2"/>
      <c r="D785" s="46"/>
      <c r="E785" s="1"/>
      <c r="M785" s="30"/>
      <c r="N785" s="30"/>
      <c r="O785" s="30"/>
      <c r="P785" s="64"/>
      <c r="Q785" s="65" t="str">
        <f t="shared" ca="1" si="62"/>
        <v/>
      </c>
      <c r="R785" s="65" t="str">
        <f t="shared" ca="1" si="63"/>
        <v/>
      </c>
      <c r="S785" s="65" t="str">
        <f t="shared" ca="1" si="64"/>
        <v/>
      </c>
      <c r="T785" s="64"/>
      <c r="U785" s="64"/>
      <c r="W785" s="2"/>
      <c r="Z785" s="1"/>
    </row>
    <row r="786" spans="1:26" x14ac:dyDescent="0.25">
      <c r="A786" s="84" t="str">
        <f t="shared" si="65"/>
        <v/>
      </c>
      <c r="B786" s="2"/>
      <c r="D786" s="46"/>
      <c r="E786" s="1"/>
      <c r="M786" s="30"/>
      <c r="N786" s="30"/>
      <c r="O786" s="30"/>
      <c r="P786" s="64"/>
      <c r="Q786" s="65" t="str">
        <f t="shared" ca="1" si="62"/>
        <v/>
      </c>
      <c r="R786" s="65" t="str">
        <f t="shared" ca="1" si="63"/>
        <v/>
      </c>
      <c r="S786" s="65" t="str">
        <f t="shared" ca="1" si="64"/>
        <v/>
      </c>
      <c r="T786" s="64"/>
      <c r="U786" s="64"/>
      <c r="W786" s="2"/>
      <c r="Z786" s="1"/>
    </row>
    <row r="787" spans="1:26" x14ac:dyDescent="0.25">
      <c r="A787" s="84" t="str">
        <f t="shared" si="65"/>
        <v/>
      </c>
      <c r="B787" s="2"/>
      <c r="D787" s="46"/>
      <c r="E787" s="1"/>
      <c r="M787" s="30"/>
      <c r="N787" s="30"/>
      <c r="O787" s="30"/>
      <c r="P787" s="64"/>
      <c r="Q787" s="65" t="str">
        <f t="shared" ca="1" si="62"/>
        <v/>
      </c>
      <c r="R787" s="65" t="str">
        <f t="shared" ca="1" si="63"/>
        <v/>
      </c>
      <c r="S787" s="65" t="str">
        <f t="shared" ca="1" si="64"/>
        <v/>
      </c>
      <c r="T787" s="64"/>
      <c r="U787" s="64"/>
      <c r="W787" s="2"/>
      <c r="Z787" s="1"/>
    </row>
    <row r="788" spans="1:26" x14ac:dyDescent="0.25">
      <c r="A788" s="84" t="str">
        <f t="shared" si="65"/>
        <v/>
      </c>
      <c r="B788" s="2"/>
      <c r="D788" s="46"/>
      <c r="E788" s="1"/>
      <c r="M788" s="30"/>
      <c r="N788" s="30"/>
      <c r="O788" s="30"/>
      <c r="P788" s="64"/>
      <c r="Q788" s="65" t="str">
        <f t="shared" ca="1" si="62"/>
        <v/>
      </c>
      <c r="R788" s="65" t="str">
        <f t="shared" ca="1" si="63"/>
        <v/>
      </c>
      <c r="S788" s="65" t="str">
        <f t="shared" ca="1" si="64"/>
        <v/>
      </c>
      <c r="T788" s="64"/>
      <c r="U788" s="64"/>
      <c r="W788" s="2"/>
      <c r="Z788" s="1"/>
    </row>
    <row r="789" spans="1:26" x14ac:dyDescent="0.25">
      <c r="A789" s="84" t="str">
        <f t="shared" si="65"/>
        <v/>
      </c>
      <c r="B789" s="2"/>
      <c r="D789" s="46"/>
      <c r="E789" s="1"/>
      <c r="M789" s="30"/>
      <c r="N789" s="30"/>
      <c r="O789" s="30"/>
      <c r="P789" s="64"/>
      <c r="Q789" s="65" t="str">
        <f t="shared" ca="1" si="62"/>
        <v/>
      </c>
      <c r="R789" s="65" t="str">
        <f t="shared" ca="1" si="63"/>
        <v/>
      </c>
      <c r="S789" s="65" t="str">
        <f t="shared" ca="1" si="64"/>
        <v/>
      </c>
      <c r="T789" s="64"/>
      <c r="U789" s="64"/>
      <c r="W789" s="2"/>
      <c r="Z789" s="1"/>
    </row>
    <row r="790" spans="1:26" x14ac:dyDescent="0.25">
      <c r="A790" s="84" t="str">
        <f t="shared" si="65"/>
        <v/>
      </c>
      <c r="B790" s="2"/>
      <c r="D790" s="46"/>
      <c r="E790" s="1"/>
      <c r="M790" s="30"/>
      <c r="N790" s="30"/>
      <c r="O790" s="30"/>
      <c r="P790" s="64"/>
      <c r="Q790" s="65" t="str">
        <f t="shared" ref="Q790:Q853" ca="1" si="66">IF(ISBLANK(B790),"",IF(AND(OR(E790="+",E790="Homo",E790="homo"),B790&lt;TODAY()-$Q$24,ISBLANK(I790)),1,0))</f>
        <v/>
      </c>
      <c r="R790" s="65" t="str">
        <f t="shared" ref="R790:R853" ca="1" si="67">IF(ISBLANK(B790),"",IF(AND(OR(E790="-",E790="WT",E790="wt",E790="Wt"),B790&lt;TODAY()-$Q$24,ISBLANK(I790)),1,0))</f>
        <v/>
      </c>
      <c r="S790" s="65" t="str">
        <f t="shared" ref="S790:S853" ca="1" si="68">IF(ISBLANK(B790),"",IF(AND(NOT(OR(E790="-",E790="WT",E790="wt",E790="Wt",E790="+",E790="Homo",E790="homo")),B790&lt;TODAY()-$Q$24,ISBLANK(I790)),1,0))</f>
        <v/>
      </c>
      <c r="T790" s="64"/>
      <c r="U790" s="64"/>
      <c r="W790" s="2"/>
      <c r="Z790" s="1"/>
    </row>
    <row r="791" spans="1:26" x14ac:dyDescent="0.25">
      <c r="A791" s="84" t="str">
        <f t="shared" si="65"/>
        <v/>
      </c>
      <c r="B791" s="2"/>
      <c r="D791" s="46"/>
      <c r="E791" s="1"/>
      <c r="M791" s="30"/>
      <c r="N791" s="30"/>
      <c r="O791" s="30"/>
      <c r="P791" s="64"/>
      <c r="Q791" s="65" t="str">
        <f t="shared" ca="1" si="66"/>
        <v/>
      </c>
      <c r="R791" s="65" t="str">
        <f t="shared" ca="1" si="67"/>
        <v/>
      </c>
      <c r="S791" s="65" t="str">
        <f t="shared" ca="1" si="68"/>
        <v/>
      </c>
      <c r="T791" s="64"/>
      <c r="U791" s="64"/>
      <c r="W791" s="2"/>
      <c r="Z791" s="1"/>
    </row>
    <row r="792" spans="1:26" x14ac:dyDescent="0.25">
      <c r="A792" s="84" t="str">
        <f t="shared" si="65"/>
        <v/>
      </c>
      <c r="B792" s="2"/>
      <c r="D792" s="46"/>
      <c r="E792" s="1"/>
      <c r="M792" s="30"/>
      <c r="N792" s="30"/>
      <c r="O792" s="30"/>
      <c r="P792" s="64"/>
      <c r="Q792" s="65" t="str">
        <f t="shared" ca="1" si="66"/>
        <v/>
      </c>
      <c r="R792" s="65" t="str">
        <f t="shared" ca="1" si="67"/>
        <v/>
      </c>
      <c r="S792" s="65" t="str">
        <f t="shared" ca="1" si="68"/>
        <v/>
      </c>
      <c r="T792" s="64"/>
      <c r="U792" s="64"/>
      <c r="W792" s="2"/>
      <c r="Z792" s="1"/>
    </row>
    <row r="793" spans="1:26" x14ac:dyDescent="0.25">
      <c r="A793" s="84" t="str">
        <f t="shared" ref="A793:A856" si="69">IF(AND(ISBLANK(I793), NOT((ISBLANK(B793)))),B793+60,"")</f>
        <v/>
      </c>
      <c r="B793" s="2"/>
      <c r="D793" s="46"/>
      <c r="E793" s="1"/>
      <c r="M793" s="30"/>
      <c r="N793" s="30"/>
      <c r="O793" s="30"/>
      <c r="P793" s="64"/>
      <c r="Q793" s="65" t="str">
        <f t="shared" ca="1" si="66"/>
        <v/>
      </c>
      <c r="R793" s="65" t="str">
        <f t="shared" ca="1" si="67"/>
        <v/>
      </c>
      <c r="S793" s="65" t="str">
        <f t="shared" ca="1" si="68"/>
        <v/>
      </c>
      <c r="T793" s="64"/>
      <c r="U793" s="64"/>
      <c r="W793" s="2"/>
      <c r="Z793" s="1"/>
    </row>
    <row r="794" spans="1:26" x14ac:dyDescent="0.25">
      <c r="A794" s="84" t="str">
        <f t="shared" si="69"/>
        <v/>
      </c>
      <c r="B794" s="2"/>
      <c r="D794" s="46"/>
      <c r="E794" s="1"/>
      <c r="M794" s="30"/>
      <c r="N794" s="30"/>
      <c r="O794" s="30"/>
      <c r="P794" s="64"/>
      <c r="Q794" s="65" t="str">
        <f t="shared" ca="1" si="66"/>
        <v/>
      </c>
      <c r="R794" s="65" t="str">
        <f t="shared" ca="1" si="67"/>
        <v/>
      </c>
      <c r="S794" s="65" t="str">
        <f t="shared" ca="1" si="68"/>
        <v/>
      </c>
      <c r="T794" s="64"/>
      <c r="U794" s="64"/>
      <c r="W794" s="2"/>
      <c r="Z794" s="1"/>
    </row>
    <row r="795" spans="1:26" x14ac:dyDescent="0.25">
      <c r="A795" s="84" t="str">
        <f t="shared" si="69"/>
        <v/>
      </c>
      <c r="B795" s="2"/>
      <c r="D795" s="46"/>
      <c r="E795" s="1"/>
      <c r="M795" s="30"/>
      <c r="N795" s="30"/>
      <c r="O795" s="30"/>
      <c r="P795" s="64"/>
      <c r="Q795" s="65" t="str">
        <f t="shared" ca="1" si="66"/>
        <v/>
      </c>
      <c r="R795" s="65" t="str">
        <f t="shared" ca="1" si="67"/>
        <v/>
      </c>
      <c r="S795" s="65" t="str">
        <f t="shared" ca="1" si="68"/>
        <v/>
      </c>
      <c r="T795" s="64"/>
      <c r="U795" s="64"/>
      <c r="W795" s="2"/>
      <c r="Z795" s="1"/>
    </row>
    <row r="796" spans="1:26" x14ac:dyDescent="0.25">
      <c r="A796" s="84" t="str">
        <f t="shared" si="69"/>
        <v/>
      </c>
      <c r="B796" s="2"/>
      <c r="D796" s="46"/>
      <c r="E796" s="1"/>
      <c r="M796" s="30"/>
      <c r="N796" s="30"/>
      <c r="O796" s="30"/>
      <c r="P796" s="64"/>
      <c r="Q796" s="65" t="str">
        <f t="shared" ca="1" si="66"/>
        <v/>
      </c>
      <c r="R796" s="65" t="str">
        <f t="shared" ca="1" si="67"/>
        <v/>
      </c>
      <c r="S796" s="65" t="str">
        <f t="shared" ca="1" si="68"/>
        <v/>
      </c>
      <c r="T796" s="64"/>
      <c r="U796" s="64"/>
      <c r="W796" s="2"/>
      <c r="Z796" s="1"/>
    </row>
    <row r="797" spans="1:26" x14ac:dyDescent="0.25">
      <c r="A797" s="84" t="str">
        <f t="shared" si="69"/>
        <v/>
      </c>
      <c r="B797" s="2"/>
      <c r="D797" s="46"/>
      <c r="E797" s="1"/>
      <c r="M797" s="30"/>
      <c r="N797" s="30"/>
      <c r="O797" s="30"/>
      <c r="P797" s="64"/>
      <c r="Q797" s="65" t="str">
        <f t="shared" ca="1" si="66"/>
        <v/>
      </c>
      <c r="R797" s="65" t="str">
        <f t="shared" ca="1" si="67"/>
        <v/>
      </c>
      <c r="S797" s="65" t="str">
        <f t="shared" ca="1" si="68"/>
        <v/>
      </c>
      <c r="T797" s="64"/>
      <c r="U797" s="64"/>
      <c r="W797" s="2"/>
      <c r="Z797" s="1"/>
    </row>
    <row r="798" spans="1:26" x14ac:dyDescent="0.25">
      <c r="A798" s="84" t="str">
        <f t="shared" si="69"/>
        <v/>
      </c>
      <c r="B798" s="2"/>
      <c r="D798" s="46"/>
      <c r="E798" s="1"/>
      <c r="M798" s="30"/>
      <c r="N798" s="30"/>
      <c r="O798" s="30"/>
      <c r="P798" s="64"/>
      <c r="Q798" s="65" t="str">
        <f t="shared" ca="1" si="66"/>
        <v/>
      </c>
      <c r="R798" s="65" t="str">
        <f t="shared" ca="1" si="67"/>
        <v/>
      </c>
      <c r="S798" s="65" t="str">
        <f t="shared" ca="1" si="68"/>
        <v/>
      </c>
      <c r="T798" s="64"/>
      <c r="U798" s="64"/>
      <c r="W798" s="2"/>
      <c r="Z798" s="1"/>
    </row>
    <row r="799" spans="1:26" x14ac:dyDescent="0.25">
      <c r="A799" s="84" t="str">
        <f t="shared" si="69"/>
        <v/>
      </c>
      <c r="B799" s="2"/>
      <c r="D799" s="46"/>
      <c r="E799" s="1"/>
      <c r="M799" s="30"/>
      <c r="N799" s="30"/>
      <c r="O799" s="30"/>
      <c r="P799" s="64"/>
      <c r="Q799" s="65" t="str">
        <f t="shared" ca="1" si="66"/>
        <v/>
      </c>
      <c r="R799" s="65" t="str">
        <f t="shared" ca="1" si="67"/>
        <v/>
      </c>
      <c r="S799" s="65" t="str">
        <f t="shared" ca="1" si="68"/>
        <v/>
      </c>
      <c r="T799" s="64"/>
      <c r="U799" s="64"/>
      <c r="W799" s="2"/>
      <c r="Z799" s="1"/>
    </row>
    <row r="800" spans="1:26" x14ac:dyDescent="0.25">
      <c r="A800" s="84" t="str">
        <f t="shared" si="69"/>
        <v/>
      </c>
      <c r="B800" s="2"/>
      <c r="D800" s="46"/>
      <c r="E800" s="1"/>
      <c r="M800" s="30"/>
      <c r="N800" s="30"/>
      <c r="O800" s="30"/>
      <c r="P800" s="64"/>
      <c r="Q800" s="65" t="str">
        <f t="shared" ca="1" si="66"/>
        <v/>
      </c>
      <c r="R800" s="65" t="str">
        <f t="shared" ca="1" si="67"/>
        <v/>
      </c>
      <c r="S800" s="65" t="str">
        <f t="shared" ca="1" si="68"/>
        <v/>
      </c>
      <c r="T800" s="64"/>
      <c r="U800" s="64"/>
      <c r="W800" s="2"/>
      <c r="Z800" s="1"/>
    </row>
    <row r="801" spans="1:26" x14ac:dyDescent="0.25">
      <c r="A801" s="84" t="str">
        <f t="shared" si="69"/>
        <v/>
      </c>
      <c r="B801" s="2"/>
      <c r="D801" s="46"/>
      <c r="E801" s="1"/>
      <c r="M801" s="30"/>
      <c r="N801" s="30"/>
      <c r="O801" s="30"/>
      <c r="P801" s="64"/>
      <c r="Q801" s="65" t="str">
        <f t="shared" ca="1" si="66"/>
        <v/>
      </c>
      <c r="R801" s="65" t="str">
        <f t="shared" ca="1" si="67"/>
        <v/>
      </c>
      <c r="S801" s="65" t="str">
        <f t="shared" ca="1" si="68"/>
        <v/>
      </c>
      <c r="T801" s="64"/>
      <c r="U801" s="64"/>
      <c r="W801" s="2"/>
      <c r="Z801" s="1"/>
    </row>
    <row r="802" spans="1:26" x14ac:dyDescent="0.25">
      <c r="A802" s="84" t="str">
        <f t="shared" si="69"/>
        <v/>
      </c>
      <c r="B802" s="2"/>
      <c r="D802" s="46"/>
      <c r="E802" s="1"/>
      <c r="M802" s="30"/>
      <c r="N802" s="30"/>
      <c r="O802" s="30"/>
      <c r="P802" s="64"/>
      <c r="Q802" s="65" t="str">
        <f t="shared" ca="1" si="66"/>
        <v/>
      </c>
      <c r="R802" s="65" t="str">
        <f t="shared" ca="1" si="67"/>
        <v/>
      </c>
      <c r="S802" s="65" t="str">
        <f t="shared" ca="1" si="68"/>
        <v/>
      </c>
      <c r="T802" s="64"/>
      <c r="U802" s="64"/>
      <c r="W802" s="2"/>
      <c r="Z802" s="1"/>
    </row>
    <row r="803" spans="1:26" x14ac:dyDescent="0.25">
      <c r="A803" s="84" t="str">
        <f t="shared" si="69"/>
        <v/>
      </c>
      <c r="B803" s="2"/>
      <c r="D803" s="46"/>
      <c r="E803" s="1"/>
      <c r="M803" s="30"/>
      <c r="N803" s="30"/>
      <c r="O803" s="30"/>
      <c r="P803" s="64"/>
      <c r="Q803" s="65" t="str">
        <f t="shared" ca="1" si="66"/>
        <v/>
      </c>
      <c r="R803" s="65" t="str">
        <f t="shared" ca="1" si="67"/>
        <v/>
      </c>
      <c r="S803" s="65" t="str">
        <f t="shared" ca="1" si="68"/>
        <v/>
      </c>
      <c r="T803" s="64"/>
      <c r="U803" s="64"/>
      <c r="W803" s="2"/>
      <c r="Z803" s="1"/>
    </row>
    <row r="804" spans="1:26" x14ac:dyDescent="0.25">
      <c r="A804" s="84" t="str">
        <f t="shared" si="69"/>
        <v/>
      </c>
      <c r="B804" s="2"/>
      <c r="D804" s="46"/>
      <c r="E804" s="1"/>
      <c r="M804" s="30"/>
      <c r="N804" s="30"/>
      <c r="O804" s="30"/>
      <c r="P804" s="64"/>
      <c r="Q804" s="65" t="str">
        <f t="shared" ca="1" si="66"/>
        <v/>
      </c>
      <c r="R804" s="65" t="str">
        <f t="shared" ca="1" si="67"/>
        <v/>
      </c>
      <c r="S804" s="65" t="str">
        <f t="shared" ca="1" si="68"/>
        <v/>
      </c>
      <c r="T804" s="64"/>
      <c r="U804" s="64"/>
      <c r="W804" s="2"/>
      <c r="Z804" s="1"/>
    </row>
    <row r="805" spans="1:26" x14ac:dyDescent="0.25">
      <c r="A805" s="84" t="str">
        <f t="shared" si="69"/>
        <v/>
      </c>
      <c r="B805" s="2"/>
      <c r="D805" s="46"/>
      <c r="E805" s="1"/>
      <c r="M805" s="30"/>
      <c r="N805" s="30"/>
      <c r="O805" s="30"/>
      <c r="P805" s="64"/>
      <c r="Q805" s="65" t="str">
        <f t="shared" ca="1" si="66"/>
        <v/>
      </c>
      <c r="R805" s="65" t="str">
        <f t="shared" ca="1" si="67"/>
        <v/>
      </c>
      <c r="S805" s="65" t="str">
        <f t="shared" ca="1" si="68"/>
        <v/>
      </c>
      <c r="T805" s="64"/>
      <c r="U805" s="64"/>
      <c r="W805" s="2"/>
      <c r="Z805" s="1"/>
    </row>
    <row r="806" spans="1:26" x14ac:dyDescent="0.25">
      <c r="A806" s="84" t="str">
        <f t="shared" si="69"/>
        <v/>
      </c>
      <c r="B806" s="2"/>
      <c r="D806" s="46"/>
      <c r="E806" s="1"/>
      <c r="M806" s="30"/>
      <c r="N806" s="30"/>
      <c r="O806" s="30"/>
      <c r="P806" s="64"/>
      <c r="Q806" s="65" t="str">
        <f t="shared" ca="1" si="66"/>
        <v/>
      </c>
      <c r="R806" s="65" t="str">
        <f t="shared" ca="1" si="67"/>
        <v/>
      </c>
      <c r="S806" s="65" t="str">
        <f t="shared" ca="1" si="68"/>
        <v/>
      </c>
      <c r="T806" s="64"/>
      <c r="U806" s="64"/>
      <c r="W806" s="2"/>
      <c r="Z806" s="1"/>
    </row>
    <row r="807" spans="1:26" x14ac:dyDescent="0.25">
      <c r="A807" s="84" t="str">
        <f t="shared" si="69"/>
        <v/>
      </c>
      <c r="B807" s="2"/>
      <c r="D807" s="46"/>
      <c r="E807" s="1"/>
      <c r="M807" s="30"/>
      <c r="N807" s="30"/>
      <c r="O807" s="30"/>
      <c r="P807" s="64"/>
      <c r="Q807" s="65" t="str">
        <f t="shared" ca="1" si="66"/>
        <v/>
      </c>
      <c r="R807" s="65" t="str">
        <f t="shared" ca="1" si="67"/>
        <v/>
      </c>
      <c r="S807" s="65" t="str">
        <f t="shared" ca="1" si="68"/>
        <v/>
      </c>
      <c r="T807" s="64"/>
      <c r="U807" s="64"/>
      <c r="W807" s="2"/>
      <c r="Z807" s="1"/>
    </row>
    <row r="808" spans="1:26" x14ac:dyDescent="0.25">
      <c r="A808" s="84" t="str">
        <f t="shared" si="69"/>
        <v/>
      </c>
      <c r="B808" s="2"/>
      <c r="D808" s="46"/>
      <c r="E808" s="1"/>
      <c r="M808" s="30"/>
      <c r="N808" s="30"/>
      <c r="O808" s="30"/>
      <c r="P808" s="64"/>
      <c r="Q808" s="65" t="str">
        <f t="shared" ca="1" si="66"/>
        <v/>
      </c>
      <c r="R808" s="65" t="str">
        <f t="shared" ca="1" si="67"/>
        <v/>
      </c>
      <c r="S808" s="65" t="str">
        <f t="shared" ca="1" si="68"/>
        <v/>
      </c>
      <c r="T808" s="64"/>
      <c r="U808" s="64"/>
      <c r="W808" s="2"/>
      <c r="Z808" s="1"/>
    </row>
    <row r="809" spans="1:26" x14ac:dyDescent="0.25">
      <c r="A809" s="84" t="str">
        <f t="shared" si="69"/>
        <v/>
      </c>
      <c r="B809" s="2"/>
      <c r="D809" s="46"/>
      <c r="E809" s="1"/>
      <c r="M809" s="30"/>
      <c r="N809" s="30"/>
      <c r="O809" s="30"/>
      <c r="P809" s="64"/>
      <c r="Q809" s="65" t="str">
        <f t="shared" ca="1" si="66"/>
        <v/>
      </c>
      <c r="R809" s="65" t="str">
        <f t="shared" ca="1" si="67"/>
        <v/>
      </c>
      <c r="S809" s="65" t="str">
        <f t="shared" ca="1" si="68"/>
        <v/>
      </c>
      <c r="T809" s="64"/>
      <c r="U809" s="64"/>
      <c r="W809" s="2"/>
      <c r="Z809" s="1"/>
    </row>
    <row r="810" spans="1:26" x14ac:dyDescent="0.25">
      <c r="A810" s="84" t="str">
        <f t="shared" si="69"/>
        <v/>
      </c>
      <c r="B810" s="2"/>
      <c r="D810" s="46"/>
      <c r="E810" s="1"/>
      <c r="M810" s="30"/>
      <c r="N810" s="30"/>
      <c r="O810" s="30"/>
      <c r="P810" s="64"/>
      <c r="Q810" s="65" t="str">
        <f t="shared" ca="1" si="66"/>
        <v/>
      </c>
      <c r="R810" s="65" t="str">
        <f t="shared" ca="1" si="67"/>
        <v/>
      </c>
      <c r="S810" s="65" t="str">
        <f t="shared" ca="1" si="68"/>
        <v/>
      </c>
      <c r="T810" s="64"/>
      <c r="U810" s="64"/>
      <c r="W810" s="2"/>
      <c r="Z810" s="1"/>
    </row>
    <row r="811" spans="1:26" x14ac:dyDescent="0.25">
      <c r="A811" s="84" t="str">
        <f t="shared" si="69"/>
        <v/>
      </c>
      <c r="B811" s="2"/>
      <c r="D811" s="46"/>
      <c r="E811" s="1"/>
      <c r="M811" s="30"/>
      <c r="N811" s="30"/>
      <c r="O811" s="30"/>
      <c r="P811" s="64"/>
      <c r="Q811" s="65" t="str">
        <f t="shared" ca="1" si="66"/>
        <v/>
      </c>
      <c r="R811" s="65" t="str">
        <f t="shared" ca="1" si="67"/>
        <v/>
      </c>
      <c r="S811" s="65" t="str">
        <f t="shared" ca="1" si="68"/>
        <v/>
      </c>
      <c r="T811" s="64"/>
      <c r="U811" s="64"/>
      <c r="W811" s="2"/>
      <c r="Z811" s="1"/>
    </row>
    <row r="812" spans="1:26" x14ac:dyDescent="0.25">
      <c r="A812" s="84" t="str">
        <f t="shared" si="69"/>
        <v/>
      </c>
      <c r="B812" s="2"/>
      <c r="D812" s="46"/>
      <c r="E812" s="1"/>
      <c r="M812" s="30"/>
      <c r="N812" s="30"/>
      <c r="O812" s="30"/>
      <c r="P812" s="64"/>
      <c r="Q812" s="65" t="str">
        <f t="shared" ca="1" si="66"/>
        <v/>
      </c>
      <c r="R812" s="65" t="str">
        <f t="shared" ca="1" si="67"/>
        <v/>
      </c>
      <c r="S812" s="65" t="str">
        <f t="shared" ca="1" si="68"/>
        <v/>
      </c>
      <c r="T812" s="64"/>
      <c r="U812" s="64"/>
      <c r="W812" s="2"/>
      <c r="Z812" s="1"/>
    </row>
    <row r="813" spans="1:26" x14ac:dyDescent="0.25">
      <c r="A813" s="84" t="str">
        <f t="shared" si="69"/>
        <v/>
      </c>
      <c r="B813" s="2"/>
      <c r="D813" s="46"/>
      <c r="E813" s="1"/>
      <c r="M813" s="30"/>
      <c r="N813" s="30"/>
      <c r="O813" s="30"/>
      <c r="P813" s="64"/>
      <c r="Q813" s="65" t="str">
        <f t="shared" ca="1" si="66"/>
        <v/>
      </c>
      <c r="R813" s="65" t="str">
        <f t="shared" ca="1" si="67"/>
        <v/>
      </c>
      <c r="S813" s="65" t="str">
        <f t="shared" ca="1" si="68"/>
        <v/>
      </c>
      <c r="T813" s="64"/>
      <c r="U813" s="64"/>
      <c r="W813" s="2"/>
      <c r="Z813" s="1"/>
    </row>
    <row r="814" spans="1:26" x14ac:dyDescent="0.25">
      <c r="A814" s="84" t="str">
        <f t="shared" si="69"/>
        <v/>
      </c>
      <c r="B814" s="2"/>
      <c r="D814" s="46"/>
      <c r="E814" s="1"/>
      <c r="M814" s="30"/>
      <c r="N814" s="30"/>
      <c r="O814" s="30"/>
      <c r="P814" s="64"/>
      <c r="Q814" s="65" t="str">
        <f t="shared" ca="1" si="66"/>
        <v/>
      </c>
      <c r="R814" s="65" t="str">
        <f t="shared" ca="1" si="67"/>
        <v/>
      </c>
      <c r="S814" s="65" t="str">
        <f t="shared" ca="1" si="68"/>
        <v/>
      </c>
      <c r="T814" s="64"/>
      <c r="U814" s="64"/>
      <c r="W814" s="2"/>
      <c r="Z814" s="1"/>
    </row>
    <row r="815" spans="1:26" x14ac:dyDescent="0.25">
      <c r="A815" s="84" t="str">
        <f t="shared" si="69"/>
        <v/>
      </c>
      <c r="B815" s="2"/>
      <c r="D815" s="46"/>
      <c r="E815" s="1"/>
      <c r="M815" s="30"/>
      <c r="N815" s="30"/>
      <c r="O815" s="30"/>
      <c r="P815" s="64"/>
      <c r="Q815" s="65" t="str">
        <f t="shared" ca="1" si="66"/>
        <v/>
      </c>
      <c r="R815" s="65" t="str">
        <f t="shared" ca="1" si="67"/>
        <v/>
      </c>
      <c r="S815" s="65" t="str">
        <f t="shared" ca="1" si="68"/>
        <v/>
      </c>
      <c r="T815" s="64"/>
      <c r="U815" s="64"/>
      <c r="W815" s="2"/>
      <c r="Z815" s="1"/>
    </row>
    <row r="816" spans="1:26" x14ac:dyDescent="0.25">
      <c r="A816" s="84" t="str">
        <f t="shared" si="69"/>
        <v/>
      </c>
      <c r="B816" s="2"/>
      <c r="D816" s="46"/>
      <c r="E816" s="1"/>
      <c r="M816" s="30"/>
      <c r="N816" s="30"/>
      <c r="O816" s="30"/>
      <c r="P816" s="64"/>
      <c r="Q816" s="65" t="str">
        <f t="shared" ca="1" si="66"/>
        <v/>
      </c>
      <c r="R816" s="65" t="str">
        <f t="shared" ca="1" si="67"/>
        <v/>
      </c>
      <c r="S816" s="65" t="str">
        <f t="shared" ca="1" si="68"/>
        <v/>
      </c>
      <c r="T816" s="64"/>
      <c r="U816" s="64"/>
      <c r="W816" s="2"/>
      <c r="Z816" s="1"/>
    </row>
    <row r="817" spans="1:26" x14ac:dyDescent="0.25">
      <c r="A817" s="84" t="str">
        <f t="shared" si="69"/>
        <v/>
      </c>
      <c r="B817" s="2"/>
      <c r="D817" s="46"/>
      <c r="E817" s="1"/>
      <c r="M817" s="30"/>
      <c r="N817" s="30"/>
      <c r="O817" s="30"/>
      <c r="P817" s="64"/>
      <c r="Q817" s="65" t="str">
        <f t="shared" ca="1" si="66"/>
        <v/>
      </c>
      <c r="R817" s="65" t="str">
        <f t="shared" ca="1" si="67"/>
        <v/>
      </c>
      <c r="S817" s="65" t="str">
        <f t="shared" ca="1" si="68"/>
        <v/>
      </c>
      <c r="T817" s="64"/>
      <c r="U817" s="64"/>
      <c r="W817" s="2"/>
      <c r="Z817" s="1"/>
    </row>
    <row r="818" spans="1:26" x14ac:dyDescent="0.25">
      <c r="A818" s="84" t="str">
        <f t="shared" si="69"/>
        <v/>
      </c>
      <c r="B818" s="2"/>
      <c r="D818" s="46"/>
      <c r="E818" s="1"/>
      <c r="M818" s="30"/>
      <c r="N818" s="30"/>
      <c r="O818" s="30"/>
      <c r="P818" s="64"/>
      <c r="Q818" s="65" t="str">
        <f t="shared" ca="1" si="66"/>
        <v/>
      </c>
      <c r="R818" s="65" t="str">
        <f t="shared" ca="1" si="67"/>
        <v/>
      </c>
      <c r="S818" s="65" t="str">
        <f t="shared" ca="1" si="68"/>
        <v/>
      </c>
      <c r="T818" s="64"/>
      <c r="U818" s="64"/>
      <c r="W818" s="2"/>
      <c r="Z818" s="1"/>
    </row>
    <row r="819" spans="1:26" x14ac:dyDescent="0.25">
      <c r="A819" s="84" t="str">
        <f t="shared" si="69"/>
        <v/>
      </c>
      <c r="B819" s="2"/>
      <c r="D819" s="46"/>
      <c r="E819" s="1"/>
      <c r="M819" s="30"/>
      <c r="N819" s="30"/>
      <c r="O819" s="30"/>
      <c r="P819" s="64"/>
      <c r="Q819" s="65" t="str">
        <f t="shared" ca="1" si="66"/>
        <v/>
      </c>
      <c r="R819" s="65" t="str">
        <f t="shared" ca="1" si="67"/>
        <v/>
      </c>
      <c r="S819" s="65" t="str">
        <f t="shared" ca="1" si="68"/>
        <v/>
      </c>
      <c r="T819" s="64"/>
      <c r="U819" s="64"/>
      <c r="W819" s="2"/>
      <c r="Z819" s="1"/>
    </row>
    <row r="820" spans="1:26" x14ac:dyDescent="0.25">
      <c r="A820" s="84" t="str">
        <f t="shared" si="69"/>
        <v/>
      </c>
      <c r="B820" s="2"/>
      <c r="D820" s="46"/>
      <c r="E820" s="1"/>
      <c r="M820" s="30"/>
      <c r="N820" s="30"/>
      <c r="O820" s="30"/>
      <c r="P820" s="64"/>
      <c r="Q820" s="65" t="str">
        <f t="shared" ca="1" si="66"/>
        <v/>
      </c>
      <c r="R820" s="65" t="str">
        <f t="shared" ca="1" si="67"/>
        <v/>
      </c>
      <c r="S820" s="65" t="str">
        <f t="shared" ca="1" si="68"/>
        <v/>
      </c>
      <c r="T820" s="64"/>
      <c r="U820" s="64"/>
      <c r="W820" s="2"/>
      <c r="Z820" s="1"/>
    </row>
    <row r="821" spans="1:26" x14ac:dyDescent="0.25">
      <c r="A821" s="84" t="str">
        <f t="shared" si="69"/>
        <v/>
      </c>
      <c r="B821" s="2"/>
      <c r="D821" s="46"/>
      <c r="E821" s="1"/>
      <c r="M821" s="30"/>
      <c r="N821" s="30"/>
      <c r="O821" s="30"/>
      <c r="P821" s="64"/>
      <c r="Q821" s="65" t="str">
        <f t="shared" ca="1" si="66"/>
        <v/>
      </c>
      <c r="R821" s="65" t="str">
        <f t="shared" ca="1" si="67"/>
        <v/>
      </c>
      <c r="S821" s="65" t="str">
        <f t="shared" ca="1" si="68"/>
        <v/>
      </c>
      <c r="T821" s="64"/>
      <c r="U821" s="64"/>
      <c r="W821" s="2"/>
      <c r="Z821" s="1"/>
    </row>
    <row r="822" spans="1:26" x14ac:dyDescent="0.25">
      <c r="A822" s="84" t="str">
        <f t="shared" si="69"/>
        <v/>
      </c>
      <c r="B822" s="2"/>
      <c r="D822" s="46"/>
      <c r="E822" s="1"/>
      <c r="M822" s="30"/>
      <c r="N822" s="30"/>
      <c r="O822" s="30"/>
      <c r="P822" s="64"/>
      <c r="Q822" s="65" t="str">
        <f t="shared" ca="1" si="66"/>
        <v/>
      </c>
      <c r="R822" s="65" t="str">
        <f t="shared" ca="1" si="67"/>
        <v/>
      </c>
      <c r="S822" s="65" t="str">
        <f t="shared" ca="1" si="68"/>
        <v/>
      </c>
      <c r="T822" s="64"/>
      <c r="U822" s="64"/>
      <c r="W822" s="2"/>
      <c r="Z822" s="1"/>
    </row>
    <row r="823" spans="1:26" x14ac:dyDescent="0.25">
      <c r="A823" s="84" t="str">
        <f t="shared" si="69"/>
        <v/>
      </c>
      <c r="B823" s="2"/>
      <c r="D823" s="46"/>
      <c r="E823" s="1"/>
      <c r="M823" s="30"/>
      <c r="N823" s="30"/>
      <c r="O823" s="30"/>
      <c r="P823" s="64"/>
      <c r="Q823" s="65" t="str">
        <f t="shared" ca="1" si="66"/>
        <v/>
      </c>
      <c r="R823" s="65" t="str">
        <f t="shared" ca="1" si="67"/>
        <v/>
      </c>
      <c r="S823" s="65" t="str">
        <f t="shared" ca="1" si="68"/>
        <v/>
      </c>
      <c r="T823" s="64"/>
      <c r="U823" s="64"/>
      <c r="W823" s="2"/>
      <c r="Z823" s="1"/>
    </row>
    <row r="824" spans="1:26" x14ac:dyDescent="0.25">
      <c r="A824" s="84" t="str">
        <f t="shared" si="69"/>
        <v/>
      </c>
      <c r="B824" s="2"/>
      <c r="D824" s="46"/>
      <c r="E824" s="1"/>
      <c r="M824" s="30"/>
      <c r="N824" s="30"/>
      <c r="O824" s="30"/>
      <c r="P824" s="64"/>
      <c r="Q824" s="65" t="str">
        <f t="shared" ca="1" si="66"/>
        <v/>
      </c>
      <c r="R824" s="65" t="str">
        <f t="shared" ca="1" si="67"/>
        <v/>
      </c>
      <c r="S824" s="65" t="str">
        <f t="shared" ca="1" si="68"/>
        <v/>
      </c>
      <c r="T824" s="64"/>
      <c r="U824" s="64"/>
      <c r="W824" s="2"/>
      <c r="Z824" s="1"/>
    </row>
    <row r="825" spans="1:26" x14ac:dyDescent="0.25">
      <c r="A825" s="84" t="str">
        <f t="shared" si="69"/>
        <v/>
      </c>
      <c r="B825" s="2"/>
      <c r="D825" s="46"/>
      <c r="E825" s="1"/>
      <c r="M825" s="30"/>
      <c r="N825" s="30"/>
      <c r="O825" s="30"/>
      <c r="P825" s="64"/>
      <c r="Q825" s="65" t="str">
        <f t="shared" ca="1" si="66"/>
        <v/>
      </c>
      <c r="R825" s="65" t="str">
        <f t="shared" ca="1" si="67"/>
        <v/>
      </c>
      <c r="S825" s="65" t="str">
        <f t="shared" ca="1" si="68"/>
        <v/>
      </c>
      <c r="T825" s="64"/>
      <c r="U825" s="64"/>
      <c r="W825" s="2"/>
      <c r="Z825" s="1"/>
    </row>
    <row r="826" spans="1:26" x14ac:dyDescent="0.25">
      <c r="A826" s="84" t="str">
        <f t="shared" si="69"/>
        <v/>
      </c>
      <c r="B826" s="2"/>
      <c r="D826" s="46"/>
      <c r="E826" s="1"/>
      <c r="M826" s="30"/>
      <c r="N826" s="30"/>
      <c r="O826" s="30"/>
      <c r="P826" s="64"/>
      <c r="Q826" s="65" t="str">
        <f t="shared" ca="1" si="66"/>
        <v/>
      </c>
      <c r="R826" s="65" t="str">
        <f t="shared" ca="1" si="67"/>
        <v/>
      </c>
      <c r="S826" s="65" t="str">
        <f t="shared" ca="1" si="68"/>
        <v/>
      </c>
      <c r="T826" s="64"/>
      <c r="U826" s="64"/>
      <c r="W826" s="2"/>
      <c r="Z826" s="1"/>
    </row>
    <row r="827" spans="1:26" x14ac:dyDescent="0.25">
      <c r="A827" s="84" t="str">
        <f t="shared" si="69"/>
        <v/>
      </c>
      <c r="B827" s="2"/>
      <c r="D827" s="46"/>
      <c r="E827" s="1"/>
      <c r="M827" s="30"/>
      <c r="N827" s="30"/>
      <c r="O827" s="30"/>
      <c r="P827" s="64"/>
      <c r="Q827" s="65" t="str">
        <f t="shared" ca="1" si="66"/>
        <v/>
      </c>
      <c r="R827" s="65" t="str">
        <f t="shared" ca="1" si="67"/>
        <v/>
      </c>
      <c r="S827" s="65" t="str">
        <f t="shared" ca="1" si="68"/>
        <v/>
      </c>
      <c r="T827" s="64"/>
      <c r="U827" s="64"/>
      <c r="W827" s="2"/>
      <c r="Z827" s="1"/>
    </row>
    <row r="828" spans="1:26" x14ac:dyDescent="0.25">
      <c r="A828" s="84" t="str">
        <f t="shared" si="69"/>
        <v/>
      </c>
      <c r="B828" s="2"/>
      <c r="D828" s="46"/>
      <c r="E828" s="1"/>
      <c r="M828" s="30"/>
      <c r="N828" s="30"/>
      <c r="O828" s="30"/>
      <c r="P828" s="64"/>
      <c r="Q828" s="65" t="str">
        <f t="shared" ca="1" si="66"/>
        <v/>
      </c>
      <c r="R828" s="65" t="str">
        <f t="shared" ca="1" si="67"/>
        <v/>
      </c>
      <c r="S828" s="65" t="str">
        <f t="shared" ca="1" si="68"/>
        <v/>
      </c>
      <c r="T828" s="64"/>
      <c r="U828" s="64"/>
      <c r="W828" s="2"/>
      <c r="Z828" s="1"/>
    </row>
    <row r="829" spans="1:26" x14ac:dyDescent="0.25">
      <c r="A829" s="84" t="str">
        <f t="shared" si="69"/>
        <v/>
      </c>
      <c r="B829" s="2"/>
      <c r="D829" s="46"/>
      <c r="E829" s="1"/>
      <c r="M829" s="30"/>
      <c r="N829" s="30"/>
      <c r="O829" s="30"/>
      <c r="P829" s="64"/>
      <c r="Q829" s="65" t="str">
        <f t="shared" ca="1" si="66"/>
        <v/>
      </c>
      <c r="R829" s="65" t="str">
        <f t="shared" ca="1" si="67"/>
        <v/>
      </c>
      <c r="S829" s="65" t="str">
        <f t="shared" ca="1" si="68"/>
        <v/>
      </c>
      <c r="T829" s="64"/>
      <c r="U829" s="64"/>
      <c r="W829" s="2"/>
      <c r="Z829" s="1"/>
    </row>
    <row r="830" spans="1:26" x14ac:dyDescent="0.25">
      <c r="A830" s="84" t="str">
        <f t="shared" si="69"/>
        <v/>
      </c>
      <c r="B830" s="2"/>
      <c r="D830" s="46"/>
      <c r="E830" s="1"/>
      <c r="M830" s="30"/>
      <c r="N830" s="30"/>
      <c r="O830" s="30"/>
      <c r="P830" s="64"/>
      <c r="Q830" s="65" t="str">
        <f t="shared" ca="1" si="66"/>
        <v/>
      </c>
      <c r="R830" s="65" t="str">
        <f t="shared" ca="1" si="67"/>
        <v/>
      </c>
      <c r="S830" s="65" t="str">
        <f t="shared" ca="1" si="68"/>
        <v/>
      </c>
      <c r="T830" s="64"/>
      <c r="U830" s="64"/>
      <c r="W830" s="2"/>
      <c r="Z830" s="1"/>
    </row>
    <row r="831" spans="1:26" x14ac:dyDescent="0.25">
      <c r="A831" s="84" t="str">
        <f t="shared" si="69"/>
        <v/>
      </c>
      <c r="B831" s="2"/>
      <c r="D831" s="46"/>
      <c r="E831" s="1"/>
      <c r="M831" s="30"/>
      <c r="N831" s="30"/>
      <c r="O831" s="30"/>
      <c r="P831" s="64"/>
      <c r="Q831" s="65" t="str">
        <f t="shared" ca="1" si="66"/>
        <v/>
      </c>
      <c r="R831" s="65" t="str">
        <f t="shared" ca="1" si="67"/>
        <v/>
      </c>
      <c r="S831" s="65" t="str">
        <f t="shared" ca="1" si="68"/>
        <v/>
      </c>
      <c r="T831" s="64"/>
      <c r="U831" s="64"/>
      <c r="W831" s="2"/>
      <c r="Z831" s="1"/>
    </row>
    <row r="832" spans="1:26" x14ac:dyDescent="0.25">
      <c r="A832" s="84" t="str">
        <f t="shared" si="69"/>
        <v/>
      </c>
      <c r="B832" s="2"/>
      <c r="D832" s="46"/>
      <c r="E832" s="1"/>
      <c r="M832" s="30"/>
      <c r="N832" s="30"/>
      <c r="O832" s="30"/>
      <c r="P832" s="64"/>
      <c r="Q832" s="65" t="str">
        <f t="shared" ca="1" si="66"/>
        <v/>
      </c>
      <c r="R832" s="65" t="str">
        <f t="shared" ca="1" si="67"/>
        <v/>
      </c>
      <c r="S832" s="65" t="str">
        <f t="shared" ca="1" si="68"/>
        <v/>
      </c>
      <c r="T832" s="64"/>
      <c r="U832" s="64"/>
      <c r="W832" s="2"/>
      <c r="Z832" s="1"/>
    </row>
    <row r="833" spans="1:26" x14ac:dyDescent="0.25">
      <c r="A833" s="84" t="str">
        <f t="shared" si="69"/>
        <v/>
      </c>
      <c r="B833" s="2"/>
      <c r="D833" s="46"/>
      <c r="E833" s="1"/>
      <c r="M833" s="30"/>
      <c r="N833" s="30"/>
      <c r="O833" s="30"/>
      <c r="P833" s="64"/>
      <c r="Q833" s="65" t="str">
        <f t="shared" ca="1" si="66"/>
        <v/>
      </c>
      <c r="R833" s="65" t="str">
        <f t="shared" ca="1" si="67"/>
        <v/>
      </c>
      <c r="S833" s="65" t="str">
        <f t="shared" ca="1" si="68"/>
        <v/>
      </c>
      <c r="T833" s="64"/>
      <c r="U833" s="64"/>
      <c r="W833" s="2"/>
      <c r="Z833" s="1"/>
    </row>
    <row r="834" spans="1:26" x14ac:dyDescent="0.25">
      <c r="A834" s="84" t="str">
        <f t="shared" si="69"/>
        <v/>
      </c>
      <c r="B834" s="2"/>
      <c r="D834" s="46"/>
      <c r="E834" s="1"/>
      <c r="M834" s="30"/>
      <c r="N834" s="30"/>
      <c r="O834" s="30"/>
      <c r="P834" s="64"/>
      <c r="Q834" s="65" t="str">
        <f t="shared" ca="1" si="66"/>
        <v/>
      </c>
      <c r="R834" s="65" t="str">
        <f t="shared" ca="1" si="67"/>
        <v/>
      </c>
      <c r="S834" s="65" t="str">
        <f t="shared" ca="1" si="68"/>
        <v/>
      </c>
      <c r="T834" s="64"/>
      <c r="U834" s="64"/>
      <c r="W834" s="2"/>
      <c r="Z834" s="1"/>
    </row>
    <row r="835" spans="1:26" x14ac:dyDescent="0.25">
      <c r="A835" s="84" t="str">
        <f t="shared" si="69"/>
        <v/>
      </c>
      <c r="B835" s="2"/>
      <c r="D835" s="46"/>
      <c r="E835" s="1"/>
      <c r="M835" s="30"/>
      <c r="N835" s="30"/>
      <c r="O835" s="30"/>
      <c r="P835" s="64"/>
      <c r="Q835" s="65" t="str">
        <f t="shared" ca="1" si="66"/>
        <v/>
      </c>
      <c r="R835" s="65" t="str">
        <f t="shared" ca="1" si="67"/>
        <v/>
      </c>
      <c r="S835" s="65" t="str">
        <f t="shared" ca="1" si="68"/>
        <v/>
      </c>
      <c r="T835" s="64"/>
      <c r="U835" s="64"/>
      <c r="W835" s="2"/>
      <c r="Z835" s="1"/>
    </row>
    <row r="836" spans="1:26" x14ac:dyDescent="0.25">
      <c r="A836" s="84" t="str">
        <f t="shared" si="69"/>
        <v/>
      </c>
      <c r="B836" s="2"/>
      <c r="D836" s="46"/>
      <c r="E836" s="1"/>
      <c r="M836" s="30"/>
      <c r="N836" s="30"/>
      <c r="O836" s="30"/>
      <c r="P836" s="64"/>
      <c r="Q836" s="65" t="str">
        <f t="shared" ca="1" si="66"/>
        <v/>
      </c>
      <c r="R836" s="65" t="str">
        <f t="shared" ca="1" si="67"/>
        <v/>
      </c>
      <c r="S836" s="65" t="str">
        <f t="shared" ca="1" si="68"/>
        <v/>
      </c>
      <c r="T836" s="64"/>
      <c r="U836" s="64"/>
      <c r="W836" s="2"/>
      <c r="Z836" s="1"/>
    </row>
    <row r="837" spans="1:26" x14ac:dyDescent="0.25">
      <c r="A837" s="84" t="str">
        <f t="shared" si="69"/>
        <v/>
      </c>
      <c r="B837" s="2"/>
      <c r="D837" s="46"/>
      <c r="E837" s="1"/>
      <c r="M837" s="30"/>
      <c r="N837" s="30"/>
      <c r="O837" s="30"/>
      <c r="P837" s="64"/>
      <c r="Q837" s="65" t="str">
        <f t="shared" ca="1" si="66"/>
        <v/>
      </c>
      <c r="R837" s="65" t="str">
        <f t="shared" ca="1" si="67"/>
        <v/>
      </c>
      <c r="S837" s="65" t="str">
        <f t="shared" ca="1" si="68"/>
        <v/>
      </c>
      <c r="T837" s="64"/>
      <c r="U837" s="64"/>
      <c r="W837" s="2"/>
      <c r="Z837" s="1"/>
    </row>
    <row r="838" spans="1:26" x14ac:dyDescent="0.25">
      <c r="A838" s="84" t="str">
        <f t="shared" si="69"/>
        <v/>
      </c>
      <c r="B838" s="2"/>
      <c r="D838" s="46"/>
      <c r="E838" s="1"/>
      <c r="M838" s="30"/>
      <c r="N838" s="30"/>
      <c r="O838" s="30"/>
      <c r="P838" s="64"/>
      <c r="Q838" s="65" t="str">
        <f t="shared" ca="1" si="66"/>
        <v/>
      </c>
      <c r="R838" s="65" t="str">
        <f t="shared" ca="1" si="67"/>
        <v/>
      </c>
      <c r="S838" s="65" t="str">
        <f t="shared" ca="1" si="68"/>
        <v/>
      </c>
      <c r="T838" s="64"/>
      <c r="U838" s="64"/>
      <c r="W838" s="2"/>
      <c r="Z838" s="1"/>
    </row>
    <row r="839" spans="1:26" x14ac:dyDescent="0.25">
      <c r="A839" s="84" t="str">
        <f t="shared" si="69"/>
        <v/>
      </c>
      <c r="B839" s="2"/>
      <c r="D839" s="46"/>
      <c r="E839" s="1"/>
      <c r="M839" s="30"/>
      <c r="N839" s="30"/>
      <c r="O839" s="30"/>
      <c r="P839" s="64"/>
      <c r="Q839" s="65" t="str">
        <f t="shared" ca="1" si="66"/>
        <v/>
      </c>
      <c r="R839" s="65" t="str">
        <f t="shared" ca="1" si="67"/>
        <v/>
      </c>
      <c r="S839" s="65" t="str">
        <f t="shared" ca="1" si="68"/>
        <v/>
      </c>
      <c r="T839" s="64"/>
      <c r="U839" s="64"/>
      <c r="W839" s="2"/>
      <c r="Z839" s="1"/>
    </row>
    <row r="840" spans="1:26" x14ac:dyDescent="0.25">
      <c r="A840" s="84" t="str">
        <f t="shared" si="69"/>
        <v/>
      </c>
      <c r="B840" s="2"/>
      <c r="D840" s="46"/>
      <c r="E840" s="1"/>
      <c r="M840" s="30"/>
      <c r="N840" s="30"/>
      <c r="O840" s="30"/>
      <c r="P840" s="64"/>
      <c r="Q840" s="65" t="str">
        <f t="shared" ca="1" si="66"/>
        <v/>
      </c>
      <c r="R840" s="65" t="str">
        <f t="shared" ca="1" si="67"/>
        <v/>
      </c>
      <c r="S840" s="65" t="str">
        <f t="shared" ca="1" si="68"/>
        <v/>
      </c>
      <c r="T840" s="64"/>
      <c r="U840" s="64"/>
      <c r="W840" s="2"/>
      <c r="Z840" s="1"/>
    </row>
    <row r="841" spans="1:26" x14ac:dyDescent="0.25">
      <c r="A841" s="84" t="str">
        <f t="shared" si="69"/>
        <v/>
      </c>
      <c r="B841" s="2"/>
      <c r="D841" s="46"/>
      <c r="E841" s="1"/>
      <c r="M841" s="30"/>
      <c r="N841" s="30"/>
      <c r="O841" s="30"/>
      <c r="P841" s="64"/>
      <c r="Q841" s="65" t="str">
        <f t="shared" ca="1" si="66"/>
        <v/>
      </c>
      <c r="R841" s="65" t="str">
        <f t="shared" ca="1" si="67"/>
        <v/>
      </c>
      <c r="S841" s="65" t="str">
        <f t="shared" ca="1" si="68"/>
        <v/>
      </c>
      <c r="T841" s="64"/>
      <c r="U841" s="64"/>
      <c r="W841" s="2"/>
      <c r="Z841" s="1"/>
    </row>
    <row r="842" spans="1:26" x14ac:dyDescent="0.25">
      <c r="A842" s="84" t="str">
        <f t="shared" si="69"/>
        <v/>
      </c>
      <c r="B842" s="2"/>
      <c r="D842" s="46"/>
      <c r="E842" s="1"/>
      <c r="M842" s="30"/>
      <c r="N842" s="30"/>
      <c r="O842" s="30"/>
      <c r="P842" s="64"/>
      <c r="Q842" s="65" t="str">
        <f t="shared" ca="1" si="66"/>
        <v/>
      </c>
      <c r="R842" s="65" t="str">
        <f t="shared" ca="1" si="67"/>
        <v/>
      </c>
      <c r="S842" s="65" t="str">
        <f t="shared" ca="1" si="68"/>
        <v/>
      </c>
      <c r="T842" s="64"/>
      <c r="U842" s="64"/>
      <c r="W842" s="2"/>
      <c r="Z842" s="1"/>
    </row>
    <row r="843" spans="1:26" x14ac:dyDescent="0.25">
      <c r="A843" s="84" t="str">
        <f t="shared" si="69"/>
        <v/>
      </c>
      <c r="B843" s="2"/>
      <c r="D843" s="46"/>
      <c r="E843" s="1"/>
      <c r="M843" s="30"/>
      <c r="N843" s="30"/>
      <c r="O843" s="30"/>
      <c r="P843" s="64"/>
      <c r="Q843" s="65" t="str">
        <f t="shared" ca="1" si="66"/>
        <v/>
      </c>
      <c r="R843" s="65" t="str">
        <f t="shared" ca="1" si="67"/>
        <v/>
      </c>
      <c r="S843" s="65" t="str">
        <f t="shared" ca="1" si="68"/>
        <v/>
      </c>
      <c r="T843" s="64"/>
      <c r="U843" s="64"/>
      <c r="W843" s="2"/>
      <c r="Z843" s="1"/>
    </row>
    <row r="844" spans="1:26" x14ac:dyDescent="0.25">
      <c r="A844" s="84" t="str">
        <f t="shared" si="69"/>
        <v/>
      </c>
      <c r="B844" s="2"/>
      <c r="D844" s="46"/>
      <c r="E844" s="1"/>
      <c r="M844" s="30"/>
      <c r="N844" s="30"/>
      <c r="O844" s="30"/>
      <c r="P844" s="64"/>
      <c r="Q844" s="65" t="str">
        <f t="shared" ca="1" si="66"/>
        <v/>
      </c>
      <c r="R844" s="65" t="str">
        <f t="shared" ca="1" si="67"/>
        <v/>
      </c>
      <c r="S844" s="65" t="str">
        <f t="shared" ca="1" si="68"/>
        <v/>
      </c>
      <c r="T844" s="64"/>
      <c r="U844" s="64"/>
      <c r="W844" s="2"/>
      <c r="Z844" s="1"/>
    </row>
    <row r="845" spans="1:26" x14ac:dyDescent="0.25">
      <c r="A845" s="84" t="str">
        <f t="shared" si="69"/>
        <v/>
      </c>
      <c r="B845" s="2"/>
      <c r="D845" s="46"/>
      <c r="E845" s="1"/>
      <c r="M845" s="30"/>
      <c r="N845" s="30"/>
      <c r="O845" s="30"/>
      <c r="P845" s="64"/>
      <c r="Q845" s="65" t="str">
        <f t="shared" ca="1" si="66"/>
        <v/>
      </c>
      <c r="R845" s="65" t="str">
        <f t="shared" ca="1" si="67"/>
        <v/>
      </c>
      <c r="S845" s="65" t="str">
        <f t="shared" ca="1" si="68"/>
        <v/>
      </c>
      <c r="T845" s="64"/>
      <c r="U845" s="64"/>
      <c r="W845" s="2"/>
      <c r="Z845" s="1"/>
    </row>
    <row r="846" spans="1:26" x14ac:dyDescent="0.25">
      <c r="A846" s="84" t="str">
        <f t="shared" si="69"/>
        <v/>
      </c>
      <c r="B846" s="2"/>
      <c r="D846" s="46"/>
      <c r="E846" s="1"/>
      <c r="M846" s="30"/>
      <c r="N846" s="30"/>
      <c r="O846" s="30"/>
      <c r="P846" s="64"/>
      <c r="Q846" s="65" t="str">
        <f t="shared" ca="1" si="66"/>
        <v/>
      </c>
      <c r="R846" s="65" t="str">
        <f t="shared" ca="1" si="67"/>
        <v/>
      </c>
      <c r="S846" s="65" t="str">
        <f t="shared" ca="1" si="68"/>
        <v/>
      </c>
      <c r="T846" s="64"/>
      <c r="U846" s="64"/>
      <c r="W846" s="2"/>
      <c r="Z846" s="1"/>
    </row>
    <row r="847" spans="1:26" x14ac:dyDescent="0.25">
      <c r="A847" s="84" t="str">
        <f t="shared" si="69"/>
        <v/>
      </c>
      <c r="B847" s="2"/>
      <c r="D847" s="46"/>
      <c r="E847" s="1"/>
      <c r="M847" s="30"/>
      <c r="N847" s="30"/>
      <c r="O847" s="30"/>
      <c r="P847" s="64"/>
      <c r="Q847" s="65" t="str">
        <f t="shared" ca="1" si="66"/>
        <v/>
      </c>
      <c r="R847" s="65" t="str">
        <f t="shared" ca="1" si="67"/>
        <v/>
      </c>
      <c r="S847" s="65" t="str">
        <f t="shared" ca="1" si="68"/>
        <v/>
      </c>
      <c r="T847" s="64"/>
      <c r="U847" s="64"/>
      <c r="W847" s="2"/>
      <c r="Z847" s="1"/>
    </row>
    <row r="848" spans="1:26" x14ac:dyDescent="0.25">
      <c r="A848" s="84" t="str">
        <f t="shared" si="69"/>
        <v/>
      </c>
      <c r="B848" s="2"/>
      <c r="D848" s="46"/>
      <c r="E848" s="1"/>
      <c r="M848" s="30"/>
      <c r="N848" s="30"/>
      <c r="O848" s="30"/>
      <c r="P848" s="64"/>
      <c r="Q848" s="65" t="str">
        <f t="shared" ca="1" si="66"/>
        <v/>
      </c>
      <c r="R848" s="65" t="str">
        <f t="shared" ca="1" si="67"/>
        <v/>
      </c>
      <c r="S848" s="65" t="str">
        <f t="shared" ca="1" si="68"/>
        <v/>
      </c>
      <c r="T848" s="64"/>
      <c r="U848" s="64"/>
      <c r="W848" s="2"/>
      <c r="Z848" s="1"/>
    </row>
    <row r="849" spans="1:26" x14ac:dyDescent="0.25">
      <c r="A849" s="84" t="str">
        <f t="shared" si="69"/>
        <v/>
      </c>
      <c r="B849" s="2"/>
      <c r="D849" s="46"/>
      <c r="E849" s="1"/>
      <c r="M849" s="30"/>
      <c r="N849" s="30"/>
      <c r="O849" s="30"/>
      <c r="P849" s="64"/>
      <c r="Q849" s="65" t="str">
        <f t="shared" ca="1" si="66"/>
        <v/>
      </c>
      <c r="R849" s="65" t="str">
        <f t="shared" ca="1" si="67"/>
        <v/>
      </c>
      <c r="S849" s="65" t="str">
        <f t="shared" ca="1" si="68"/>
        <v/>
      </c>
      <c r="T849" s="64"/>
      <c r="U849" s="64"/>
      <c r="W849" s="2"/>
      <c r="Z849" s="1"/>
    </row>
    <row r="850" spans="1:26" x14ac:dyDescent="0.25">
      <c r="A850" s="84" t="str">
        <f t="shared" si="69"/>
        <v/>
      </c>
      <c r="B850" s="2"/>
      <c r="D850" s="46"/>
      <c r="E850" s="1"/>
      <c r="M850" s="30"/>
      <c r="N850" s="30"/>
      <c r="O850" s="30"/>
      <c r="P850" s="64"/>
      <c r="Q850" s="65" t="str">
        <f t="shared" ca="1" si="66"/>
        <v/>
      </c>
      <c r="R850" s="65" t="str">
        <f t="shared" ca="1" si="67"/>
        <v/>
      </c>
      <c r="S850" s="65" t="str">
        <f t="shared" ca="1" si="68"/>
        <v/>
      </c>
      <c r="T850" s="64"/>
      <c r="U850" s="64"/>
      <c r="W850" s="2"/>
      <c r="Z850" s="1"/>
    </row>
    <row r="851" spans="1:26" x14ac:dyDescent="0.25">
      <c r="A851" s="84" t="str">
        <f t="shared" si="69"/>
        <v/>
      </c>
      <c r="B851" s="2"/>
      <c r="D851" s="46"/>
      <c r="E851" s="1"/>
      <c r="M851" s="30"/>
      <c r="N851" s="30"/>
      <c r="O851" s="30"/>
      <c r="P851" s="64"/>
      <c r="Q851" s="65" t="str">
        <f t="shared" ca="1" si="66"/>
        <v/>
      </c>
      <c r="R851" s="65" t="str">
        <f t="shared" ca="1" si="67"/>
        <v/>
      </c>
      <c r="S851" s="65" t="str">
        <f t="shared" ca="1" si="68"/>
        <v/>
      </c>
      <c r="T851" s="64"/>
      <c r="U851" s="64"/>
      <c r="W851" s="2"/>
      <c r="Z851" s="1"/>
    </row>
    <row r="852" spans="1:26" x14ac:dyDescent="0.25">
      <c r="A852" s="84" t="str">
        <f t="shared" si="69"/>
        <v/>
      </c>
      <c r="B852" s="2"/>
      <c r="D852" s="46"/>
      <c r="E852" s="1"/>
      <c r="M852" s="30"/>
      <c r="N852" s="30"/>
      <c r="O852" s="30"/>
      <c r="P852" s="64"/>
      <c r="Q852" s="65" t="str">
        <f t="shared" ca="1" si="66"/>
        <v/>
      </c>
      <c r="R852" s="65" t="str">
        <f t="shared" ca="1" si="67"/>
        <v/>
      </c>
      <c r="S852" s="65" t="str">
        <f t="shared" ca="1" si="68"/>
        <v/>
      </c>
      <c r="T852" s="64"/>
      <c r="U852" s="64"/>
      <c r="W852" s="2"/>
      <c r="Z852" s="1"/>
    </row>
    <row r="853" spans="1:26" x14ac:dyDescent="0.25">
      <c r="A853" s="84" t="str">
        <f t="shared" si="69"/>
        <v/>
      </c>
      <c r="B853" s="2"/>
      <c r="D853" s="46"/>
      <c r="E853" s="1"/>
      <c r="M853" s="30"/>
      <c r="N853" s="30"/>
      <c r="O853" s="30"/>
      <c r="P853" s="64"/>
      <c r="Q853" s="65" t="str">
        <f t="shared" ca="1" si="66"/>
        <v/>
      </c>
      <c r="R853" s="65" t="str">
        <f t="shared" ca="1" si="67"/>
        <v/>
      </c>
      <c r="S853" s="65" t="str">
        <f t="shared" ca="1" si="68"/>
        <v/>
      </c>
      <c r="T853" s="64"/>
      <c r="U853" s="64"/>
      <c r="W853" s="2"/>
      <c r="Z853" s="1"/>
    </row>
    <row r="854" spans="1:26" x14ac:dyDescent="0.25">
      <c r="A854" s="84" t="str">
        <f t="shared" si="69"/>
        <v/>
      </c>
      <c r="B854" s="2"/>
      <c r="D854" s="46"/>
      <c r="E854" s="1"/>
      <c r="M854" s="30"/>
      <c r="N854" s="30"/>
      <c r="O854" s="30"/>
      <c r="P854" s="64"/>
      <c r="Q854" s="65" t="str">
        <f t="shared" ref="Q854:Q917" ca="1" si="70">IF(ISBLANK(B854),"",IF(AND(OR(E854="+",E854="Homo",E854="homo"),B854&lt;TODAY()-$Q$24,ISBLANK(I854)),1,0))</f>
        <v/>
      </c>
      <c r="R854" s="65" t="str">
        <f t="shared" ref="R854:R917" ca="1" si="71">IF(ISBLANK(B854),"",IF(AND(OR(E854="-",E854="WT",E854="wt",E854="Wt"),B854&lt;TODAY()-$Q$24,ISBLANK(I854)),1,0))</f>
        <v/>
      </c>
      <c r="S854" s="65" t="str">
        <f t="shared" ref="S854:S917" ca="1" si="72">IF(ISBLANK(B854),"",IF(AND(NOT(OR(E854="-",E854="WT",E854="wt",E854="Wt",E854="+",E854="Homo",E854="homo")),B854&lt;TODAY()-$Q$24,ISBLANK(I854)),1,0))</f>
        <v/>
      </c>
      <c r="T854" s="64"/>
      <c r="U854" s="64"/>
      <c r="W854" s="2"/>
      <c r="Z854" s="1"/>
    </row>
    <row r="855" spans="1:26" x14ac:dyDescent="0.25">
      <c r="A855" s="84" t="str">
        <f t="shared" si="69"/>
        <v/>
      </c>
      <c r="B855" s="2"/>
      <c r="D855" s="46"/>
      <c r="E855" s="1"/>
      <c r="M855" s="30"/>
      <c r="N855" s="30"/>
      <c r="O855" s="30"/>
      <c r="P855" s="64"/>
      <c r="Q855" s="65" t="str">
        <f t="shared" ca="1" si="70"/>
        <v/>
      </c>
      <c r="R855" s="65" t="str">
        <f t="shared" ca="1" si="71"/>
        <v/>
      </c>
      <c r="S855" s="65" t="str">
        <f t="shared" ca="1" si="72"/>
        <v/>
      </c>
      <c r="T855" s="64"/>
      <c r="U855" s="64"/>
      <c r="W855" s="2"/>
      <c r="Z855" s="1"/>
    </row>
    <row r="856" spans="1:26" x14ac:dyDescent="0.25">
      <c r="A856" s="84" t="str">
        <f t="shared" si="69"/>
        <v/>
      </c>
      <c r="B856" s="2"/>
      <c r="D856" s="46"/>
      <c r="E856" s="1"/>
      <c r="M856" s="30"/>
      <c r="N856" s="30"/>
      <c r="O856" s="30"/>
      <c r="P856" s="64"/>
      <c r="Q856" s="65" t="str">
        <f t="shared" ca="1" si="70"/>
        <v/>
      </c>
      <c r="R856" s="65" t="str">
        <f t="shared" ca="1" si="71"/>
        <v/>
      </c>
      <c r="S856" s="65" t="str">
        <f t="shared" ca="1" si="72"/>
        <v/>
      </c>
      <c r="T856" s="64"/>
      <c r="U856" s="64"/>
      <c r="W856" s="2"/>
      <c r="Z856" s="1"/>
    </row>
    <row r="857" spans="1:26" x14ac:dyDescent="0.25">
      <c r="A857" s="84" t="str">
        <f t="shared" ref="A857:A920" si="73">IF(AND(ISBLANK(I857), NOT((ISBLANK(B857)))),B857+60,"")</f>
        <v/>
      </c>
      <c r="B857" s="2"/>
      <c r="D857" s="46"/>
      <c r="E857" s="1"/>
      <c r="M857" s="30"/>
      <c r="N857" s="30"/>
      <c r="O857" s="30"/>
      <c r="P857" s="64"/>
      <c r="Q857" s="65" t="str">
        <f t="shared" ca="1" si="70"/>
        <v/>
      </c>
      <c r="R857" s="65" t="str">
        <f t="shared" ca="1" si="71"/>
        <v/>
      </c>
      <c r="S857" s="65" t="str">
        <f t="shared" ca="1" si="72"/>
        <v/>
      </c>
      <c r="T857" s="64"/>
      <c r="U857" s="64"/>
      <c r="W857" s="2"/>
      <c r="Z857" s="1"/>
    </row>
    <row r="858" spans="1:26" x14ac:dyDescent="0.25">
      <c r="A858" s="84" t="str">
        <f t="shared" si="73"/>
        <v/>
      </c>
      <c r="B858" s="2"/>
      <c r="D858" s="46"/>
      <c r="E858" s="1"/>
      <c r="M858" s="30"/>
      <c r="N858" s="30"/>
      <c r="O858" s="30"/>
      <c r="P858" s="64"/>
      <c r="Q858" s="65" t="str">
        <f t="shared" ca="1" si="70"/>
        <v/>
      </c>
      <c r="R858" s="65" t="str">
        <f t="shared" ca="1" si="71"/>
        <v/>
      </c>
      <c r="S858" s="65" t="str">
        <f t="shared" ca="1" si="72"/>
        <v/>
      </c>
      <c r="T858" s="64"/>
      <c r="U858" s="64"/>
      <c r="W858" s="2"/>
      <c r="Z858" s="1"/>
    </row>
    <row r="859" spans="1:26" x14ac:dyDescent="0.25">
      <c r="A859" s="84" t="str">
        <f t="shared" si="73"/>
        <v/>
      </c>
      <c r="B859" s="2"/>
      <c r="D859" s="46"/>
      <c r="E859" s="1"/>
      <c r="M859" s="30"/>
      <c r="N859" s="30"/>
      <c r="O859" s="30"/>
      <c r="P859" s="64"/>
      <c r="Q859" s="65" t="str">
        <f t="shared" ca="1" si="70"/>
        <v/>
      </c>
      <c r="R859" s="65" t="str">
        <f t="shared" ca="1" si="71"/>
        <v/>
      </c>
      <c r="S859" s="65" t="str">
        <f t="shared" ca="1" si="72"/>
        <v/>
      </c>
      <c r="T859" s="64"/>
      <c r="U859" s="64"/>
      <c r="W859" s="2"/>
      <c r="Z859" s="1"/>
    </row>
    <row r="860" spans="1:26" x14ac:dyDescent="0.25">
      <c r="A860" s="84" t="str">
        <f t="shared" si="73"/>
        <v/>
      </c>
      <c r="B860" s="2"/>
      <c r="D860" s="46"/>
      <c r="E860" s="1"/>
      <c r="M860" s="30"/>
      <c r="N860" s="30"/>
      <c r="O860" s="30"/>
      <c r="P860" s="64"/>
      <c r="Q860" s="65" t="str">
        <f t="shared" ca="1" si="70"/>
        <v/>
      </c>
      <c r="R860" s="65" t="str">
        <f t="shared" ca="1" si="71"/>
        <v/>
      </c>
      <c r="S860" s="65" t="str">
        <f t="shared" ca="1" si="72"/>
        <v/>
      </c>
      <c r="T860" s="64"/>
      <c r="U860" s="64"/>
      <c r="W860" s="2"/>
      <c r="Z860" s="1"/>
    </row>
    <row r="861" spans="1:26" x14ac:dyDescent="0.25">
      <c r="A861" s="84" t="str">
        <f t="shared" si="73"/>
        <v/>
      </c>
      <c r="B861" s="2"/>
      <c r="D861" s="46"/>
      <c r="E861" s="1"/>
      <c r="M861" s="30"/>
      <c r="N861" s="30"/>
      <c r="O861" s="30"/>
      <c r="P861" s="64"/>
      <c r="Q861" s="65" t="str">
        <f t="shared" ca="1" si="70"/>
        <v/>
      </c>
      <c r="R861" s="65" t="str">
        <f t="shared" ca="1" si="71"/>
        <v/>
      </c>
      <c r="S861" s="65" t="str">
        <f t="shared" ca="1" si="72"/>
        <v/>
      </c>
      <c r="T861" s="64"/>
      <c r="U861" s="64"/>
      <c r="W861" s="2"/>
      <c r="Z861" s="1"/>
    </row>
    <row r="862" spans="1:26" x14ac:dyDescent="0.25">
      <c r="A862" s="84" t="str">
        <f t="shared" si="73"/>
        <v/>
      </c>
      <c r="B862" s="2"/>
      <c r="D862" s="46"/>
      <c r="E862" s="1"/>
      <c r="M862" s="30"/>
      <c r="N862" s="30"/>
      <c r="O862" s="30"/>
      <c r="P862" s="64"/>
      <c r="Q862" s="65" t="str">
        <f t="shared" ca="1" si="70"/>
        <v/>
      </c>
      <c r="R862" s="65" t="str">
        <f t="shared" ca="1" si="71"/>
        <v/>
      </c>
      <c r="S862" s="65" t="str">
        <f t="shared" ca="1" si="72"/>
        <v/>
      </c>
      <c r="T862" s="64"/>
      <c r="U862" s="64"/>
      <c r="W862" s="2"/>
      <c r="Z862" s="1"/>
    </row>
    <row r="863" spans="1:26" x14ac:dyDescent="0.25">
      <c r="A863" s="84" t="str">
        <f t="shared" si="73"/>
        <v/>
      </c>
      <c r="B863" s="2"/>
      <c r="D863" s="46"/>
      <c r="E863" s="1"/>
      <c r="M863" s="30"/>
      <c r="N863" s="30"/>
      <c r="O863" s="30"/>
      <c r="P863" s="64"/>
      <c r="Q863" s="65" t="str">
        <f t="shared" ca="1" si="70"/>
        <v/>
      </c>
      <c r="R863" s="65" t="str">
        <f t="shared" ca="1" si="71"/>
        <v/>
      </c>
      <c r="S863" s="65" t="str">
        <f t="shared" ca="1" si="72"/>
        <v/>
      </c>
      <c r="T863" s="64"/>
      <c r="U863" s="64"/>
      <c r="W863" s="2"/>
      <c r="Z863" s="1"/>
    </row>
    <row r="864" spans="1:26" x14ac:dyDescent="0.25">
      <c r="A864" s="84" t="str">
        <f t="shared" si="73"/>
        <v/>
      </c>
      <c r="B864" s="2"/>
      <c r="D864" s="46"/>
      <c r="E864" s="1"/>
      <c r="M864" s="30"/>
      <c r="N864" s="30"/>
      <c r="O864" s="30"/>
      <c r="P864" s="64"/>
      <c r="Q864" s="65" t="str">
        <f t="shared" ca="1" si="70"/>
        <v/>
      </c>
      <c r="R864" s="65" t="str">
        <f t="shared" ca="1" si="71"/>
        <v/>
      </c>
      <c r="S864" s="65" t="str">
        <f t="shared" ca="1" si="72"/>
        <v/>
      </c>
      <c r="T864" s="64"/>
      <c r="U864" s="64"/>
      <c r="W864" s="2"/>
      <c r="Z864" s="1"/>
    </row>
    <row r="865" spans="1:26" x14ac:dyDescent="0.25">
      <c r="A865" s="84" t="str">
        <f t="shared" si="73"/>
        <v/>
      </c>
      <c r="B865" s="2"/>
      <c r="D865" s="46"/>
      <c r="E865" s="1"/>
      <c r="M865" s="30"/>
      <c r="N865" s="30"/>
      <c r="O865" s="30"/>
      <c r="P865" s="64"/>
      <c r="Q865" s="65" t="str">
        <f t="shared" ca="1" si="70"/>
        <v/>
      </c>
      <c r="R865" s="65" t="str">
        <f t="shared" ca="1" si="71"/>
        <v/>
      </c>
      <c r="S865" s="65" t="str">
        <f t="shared" ca="1" si="72"/>
        <v/>
      </c>
      <c r="T865" s="64"/>
      <c r="U865" s="64"/>
      <c r="W865" s="2"/>
      <c r="Z865" s="1"/>
    </row>
    <row r="866" spans="1:26" x14ac:dyDescent="0.25">
      <c r="A866" s="84" t="str">
        <f t="shared" si="73"/>
        <v/>
      </c>
      <c r="B866" s="2"/>
      <c r="D866" s="46"/>
      <c r="E866" s="1"/>
      <c r="M866" s="30"/>
      <c r="N866" s="30"/>
      <c r="O866" s="30"/>
      <c r="P866" s="64"/>
      <c r="Q866" s="65" t="str">
        <f t="shared" ca="1" si="70"/>
        <v/>
      </c>
      <c r="R866" s="65" t="str">
        <f t="shared" ca="1" si="71"/>
        <v/>
      </c>
      <c r="S866" s="65" t="str">
        <f t="shared" ca="1" si="72"/>
        <v/>
      </c>
      <c r="T866" s="64"/>
      <c r="U866" s="64"/>
      <c r="W866" s="2"/>
      <c r="Z866" s="1"/>
    </row>
    <row r="867" spans="1:26" x14ac:dyDescent="0.25">
      <c r="A867" s="84" t="str">
        <f t="shared" si="73"/>
        <v/>
      </c>
      <c r="B867" s="2"/>
      <c r="D867" s="46"/>
      <c r="E867" s="1"/>
      <c r="M867" s="30"/>
      <c r="N867" s="30"/>
      <c r="O867" s="30"/>
      <c r="P867" s="64"/>
      <c r="Q867" s="65" t="str">
        <f t="shared" ca="1" si="70"/>
        <v/>
      </c>
      <c r="R867" s="65" t="str">
        <f t="shared" ca="1" si="71"/>
        <v/>
      </c>
      <c r="S867" s="65" t="str">
        <f t="shared" ca="1" si="72"/>
        <v/>
      </c>
      <c r="T867" s="64"/>
      <c r="U867" s="64"/>
      <c r="W867" s="2"/>
      <c r="Z867" s="1"/>
    </row>
    <row r="868" spans="1:26" x14ac:dyDescent="0.25">
      <c r="A868" s="84" t="str">
        <f t="shared" si="73"/>
        <v/>
      </c>
      <c r="B868" s="2"/>
      <c r="D868" s="46"/>
      <c r="E868" s="1"/>
      <c r="M868" s="30"/>
      <c r="N868" s="30"/>
      <c r="O868" s="30"/>
      <c r="P868" s="64"/>
      <c r="Q868" s="65" t="str">
        <f t="shared" ca="1" si="70"/>
        <v/>
      </c>
      <c r="R868" s="65" t="str">
        <f t="shared" ca="1" si="71"/>
        <v/>
      </c>
      <c r="S868" s="65" t="str">
        <f t="shared" ca="1" si="72"/>
        <v/>
      </c>
      <c r="T868" s="64"/>
      <c r="U868" s="64"/>
      <c r="W868" s="2"/>
      <c r="Z868" s="1"/>
    </row>
    <row r="869" spans="1:26" x14ac:dyDescent="0.25">
      <c r="A869" s="84" t="str">
        <f t="shared" si="73"/>
        <v/>
      </c>
      <c r="B869" s="2"/>
      <c r="D869" s="46"/>
      <c r="E869" s="1"/>
      <c r="M869" s="30"/>
      <c r="N869" s="30"/>
      <c r="O869" s="30"/>
      <c r="P869" s="64"/>
      <c r="Q869" s="65" t="str">
        <f t="shared" ca="1" si="70"/>
        <v/>
      </c>
      <c r="R869" s="65" t="str">
        <f t="shared" ca="1" si="71"/>
        <v/>
      </c>
      <c r="S869" s="65" t="str">
        <f t="shared" ca="1" si="72"/>
        <v/>
      </c>
      <c r="T869" s="64"/>
      <c r="U869" s="64"/>
      <c r="W869" s="2"/>
      <c r="Z869" s="1"/>
    </row>
    <row r="870" spans="1:26" x14ac:dyDescent="0.25">
      <c r="A870" s="84" t="str">
        <f t="shared" si="73"/>
        <v/>
      </c>
      <c r="B870" s="2"/>
      <c r="D870" s="46"/>
      <c r="E870" s="1"/>
      <c r="M870" s="30"/>
      <c r="N870" s="30"/>
      <c r="O870" s="30"/>
      <c r="P870" s="64"/>
      <c r="Q870" s="65" t="str">
        <f t="shared" ca="1" si="70"/>
        <v/>
      </c>
      <c r="R870" s="65" t="str">
        <f t="shared" ca="1" si="71"/>
        <v/>
      </c>
      <c r="S870" s="65" t="str">
        <f t="shared" ca="1" si="72"/>
        <v/>
      </c>
      <c r="T870" s="64"/>
      <c r="U870" s="64"/>
      <c r="W870" s="2"/>
      <c r="Z870" s="1"/>
    </row>
    <row r="871" spans="1:26" x14ac:dyDescent="0.25">
      <c r="A871" s="84" t="str">
        <f t="shared" si="73"/>
        <v/>
      </c>
      <c r="B871" s="2"/>
      <c r="D871" s="46"/>
      <c r="E871" s="1"/>
      <c r="M871" s="30"/>
      <c r="N871" s="30"/>
      <c r="O871" s="30"/>
      <c r="P871" s="64"/>
      <c r="Q871" s="65" t="str">
        <f t="shared" ca="1" si="70"/>
        <v/>
      </c>
      <c r="R871" s="65" t="str">
        <f t="shared" ca="1" si="71"/>
        <v/>
      </c>
      <c r="S871" s="65" t="str">
        <f t="shared" ca="1" si="72"/>
        <v/>
      </c>
      <c r="T871" s="64"/>
      <c r="U871" s="64"/>
      <c r="W871" s="2"/>
      <c r="Z871" s="1"/>
    </row>
    <row r="872" spans="1:26" x14ac:dyDescent="0.25">
      <c r="A872" s="84" t="str">
        <f t="shared" si="73"/>
        <v/>
      </c>
      <c r="B872" s="2"/>
      <c r="D872" s="46"/>
      <c r="E872" s="1"/>
      <c r="M872" s="30"/>
      <c r="N872" s="30"/>
      <c r="O872" s="30"/>
      <c r="P872" s="64"/>
      <c r="Q872" s="65" t="str">
        <f t="shared" ca="1" si="70"/>
        <v/>
      </c>
      <c r="R872" s="65" t="str">
        <f t="shared" ca="1" si="71"/>
        <v/>
      </c>
      <c r="S872" s="65" t="str">
        <f t="shared" ca="1" si="72"/>
        <v/>
      </c>
      <c r="T872" s="64"/>
      <c r="U872" s="64"/>
      <c r="W872" s="2"/>
      <c r="Z872" s="1"/>
    </row>
    <row r="873" spans="1:26" x14ac:dyDescent="0.25">
      <c r="A873" s="84" t="str">
        <f t="shared" si="73"/>
        <v/>
      </c>
      <c r="B873" s="2"/>
      <c r="D873" s="46"/>
      <c r="E873" s="1"/>
      <c r="M873" s="30"/>
      <c r="N873" s="30"/>
      <c r="O873" s="30"/>
      <c r="P873" s="64"/>
      <c r="Q873" s="65" t="str">
        <f t="shared" ca="1" si="70"/>
        <v/>
      </c>
      <c r="R873" s="65" t="str">
        <f t="shared" ca="1" si="71"/>
        <v/>
      </c>
      <c r="S873" s="65" t="str">
        <f t="shared" ca="1" si="72"/>
        <v/>
      </c>
      <c r="T873" s="64"/>
      <c r="U873" s="64"/>
      <c r="W873" s="2"/>
      <c r="Z873" s="1"/>
    </row>
    <row r="874" spans="1:26" x14ac:dyDescent="0.25">
      <c r="A874" s="84" t="str">
        <f t="shared" si="73"/>
        <v/>
      </c>
      <c r="B874" s="2"/>
      <c r="D874" s="46"/>
      <c r="E874" s="1"/>
      <c r="M874" s="30"/>
      <c r="N874" s="30"/>
      <c r="O874" s="30"/>
      <c r="P874" s="64"/>
      <c r="Q874" s="65" t="str">
        <f t="shared" ca="1" si="70"/>
        <v/>
      </c>
      <c r="R874" s="65" t="str">
        <f t="shared" ca="1" si="71"/>
        <v/>
      </c>
      <c r="S874" s="65" t="str">
        <f t="shared" ca="1" si="72"/>
        <v/>
      </c>
      <c r="T874" s="64"/>
      <c r="U874" s="64"/>
      <c r="W874" s="2"/>
      <c r="Z874" s="1"/>
    </row>
    <row r="875" spans="1:26" x14ac:dyDescent="0.25">
      <c r="A875" s="84" t="str">
        <f t="shared" si="73"/>
        <v/>
      </c>
      <c r="B875" s="2"/>
      <c r="D875" s="46"/>
      <c r="E875" s="1"/>
      <c r="M875" s="30"/>
      <c r="N875" s="30"/>
      <c r="O875" s="30"/>
      <c r="P875" s="64"/>
      <c r="Q875" s="65" t="str">
        <f t="shared" ca="1" si="70"/>
        <v/>
      </c>
      <c r="R875" s="65" t="str">
        <f t="shared" ca="1" si="71"/>
        <v/>
      </c>
      <c r="S875" s="65" t="str">
        <f t="shared" ca="1" si="72"/>
        <v/>
      </c>
      <c r="T875" s="64"/>
      <c r="U875" s="64"/>
      <c r="W875" s="2"/>
      <c r="Z875" s="1"/>
    </row>
    <row r="876" spans="1:26" x14ac:dyDescent="0.25">
      <c r="A876" s="84" t="str">
        <f t="shared" si="73"/>
        <v/>
      </c>
      <c r="B876" s="2"/>
      <c r="D876" s="46"/>
      <c r="E876" s="1"/>
      <c r="M876" s="30"/>
      <c r="N876" s="30"/>
      <c r="O876" s="30"/>
      <c r="P876" s="64"/>
      <c r="Q876" s="65" t="str">
        <f t="shared" ca="1" si="70"/>
        <v/>
      </c>
      <c r="R876" s="65" t="str">
        <f t="shared" ca="1" si="71"/>
        <v/>
      </c>
      <c r="S876" s="65" t="str">
        <f t="shared" ca="1" si="72"/>
        <v/>
      </c>
      <c r="T876" s="64"/>
      <c r="U876" s="64"/>
      <c r="W876" s="2"/>
      <c r="Z876" s="1"/>
    </row>
    <row r="877" spans="1:26" x14ac:dyDescent="0.25">
      <c r="A877" s="84" t="str">
        <f t="shared" si="73"/>
        <v/>
      </c>
      <c r="B877" s="2"/>
      <c r="D877" s="46"/>
      <c r="E877" s="1"/>
      <c r="M877" s="30"/>
      <c r="N877" s="30"/>
      <c r="O877" s="30"/>
      <c r="P877" s="64"/>
      <c r="Q877" s="65" t="str">
        <f t="shared" ca="1" si="70"/>
        <v/>
      </c>
      <c r="R877" s="65" t="str">
        <f t="shared" ca="1" si="71"/>
        <v/>
      </c>
      <c r="S877" s="65" t="str">
        <f t="shared" ca="1" si="72"/>
        <v/>
      </c>
      <c r="T877" s="64"/>
      <c r="U877" s="64"/>
      <c r="W877" s="2"/>
      <c r="Z877" s="1"/>
    </row>
    <row r="878" spans="1:26" x14ac:dyDescent="0.25">
      <c r="A878" s="84" t="str">
        <f t="shared" si="73"/>
        <v/>
      </c>
      <c r="B878" s="2"/>
      <c r="D878" s="46"/>
      <c r="E878" s="1"/>
      <c r="M878" s="30"/>
      <c r="N878" s="30"/>
      <c r="O878" s="30"/>
      <c r="P878" s="64"/>
      <c r="Q878" s="65" t="str">
        <f t="shared" ca="1" si="70"/>
        <v/>
      </c>
      <c r="R878" s="65" t="str">
        <f t="shared" ca="1" si="71"/>
        <v/>
      </c>
      <c r="S878" s="65" t="str">
        <f t="shared" ca="1" si="72"/>
        <v/>
      </c>
      <c r="T878" s="64"/>
      <c r="U878" s="64"/>
      <c r="W878" s="2"/>
      <c r="Z878" s="1"/>
    </row>
    <row r="879" spans="1:26" x14ac:dyDescent="0.25">
      <c r="A879" s="84" t="str">
        <f t="shared" si="73"/>
        <v/>
      </c>
      <c r="B879" s="2"/>
      <c r="D879" s="46"/>
      <c r="E879" s="1"/>
      <c r="M879" s="30"/>
      <c r="N879" s="30"/>
      <c r="O879" s="30"/>
      <c r="P879" s="64"/>
      <c r="Q879" s="65" t="str">
        <f t="shared" ca="1" si="70"/>
        <v/>
      </c>
      <c r="R879" s="65" t="str">
        <f t="shared" ca="1" si="71"/>
        <v/>
      </c>
      <c r="S879" s="65" t="str">
        <f t="shared" ca="1" si="72"/>
        <v/>
      </c>
      <c r="T879" s="64"/>
      <c r="U879" s="64"/>
      <c r="W879" s="2"/>
      <c r="Z879" s="1"/>
    </row>
    <row r="880" spans="1:26" x14ac:dyDescent="0.25">
      <c r="A880" s="84" t="str">
        <f t="shared" si="73"/>
        <v/>
      </c>
      <c r="B880" s="2"/>
      <c r="D880" s="46"/>
      <c r="E880" s="1"/>
      <c r="M880" s="30"/>
      <c r="N880" s="30"/>
      <c r="O880" s="30"/>
      <c r="P880" s="64"/>
      <c r="Q880" s="65" t="str">
        <f t="shared" ca="1" si="70"/>
        <v/>
      </c>
      <c r="R880" s="65" t="str">
        <f t="shared" ca="1" si="71"/>
        <v/>
      </c>
      <c r="S880" s="65" t="str">
        <f t="shared" ca="1" si="72"/>
        <v/>
      </c>
      <c r="T880" s="64"/>
      <c r="U880" s="64"/>
      <c r="W880" s="2"/>
      <c r="Z880" s="1"/>
    </row>
    <row r="881" spans="1:26" x14ac:dyDescent="0.25">
      <c r="A881" s="84" t="str">
        <f t="shared" si="73"/>
        <v/>
      </c>
      <c r="B881" s="2"/>
      <c r="D881" s="46"/>
      <c r="E881" s="1"/>
      <c r="M881" s="30"/>
      <c r="N881" s="30"/>
      <c r="O881" s="30"/>
      <c r="P881" s="64"/>
      <c r="Q881" s="65" t="str">
        <f t="shared" ca="1" si="70"/>
        <v/>
      </c>
      <c r="R881" s="65" t="str">
        <f t="shared" ca="1" si="71"/>
        <v/>
      </c>
      <c r="S881" s="65" t="str">
        <f t="shared" ca="1" si="72"/>
        <v/>
      </c>
      <c r="T881" s="64"/>
      <c r="U881" s="64"/>
      <c r="W881" s="2"/>
      <c r="Z881" s="1"/>
    </row>
    <row r="882" spans="1:26" x14ac:dyDescent="0.25">
      <c r="A882" s="84" t="str">
        <f t="shared" si="73"/>
        <v/>
      </c>
      <c r="B882" s="2"/>
      <c r="D882" s="46"/>
      <c r="E882" s="1"/>
      <c r="M882" s="30"/>
      <c r="N882" s="30"/>
      <c r="O882" s="30"/>
      <c r="P882" s="64"/>
      <c r="Q882" s="65" t="str">
        <f t="shared" ca="1" si="70"/>
        <v/>
      </c>
      <c r="R882" s="65" t="str">
        <f t="shared" ca="1" si="71"/>
        <v/>
      </c>
      <c r="S882" s="65" t="str">
        <f t="shared" ca="1" si="72"/>
        <v/>
      </c>
      <c r="T882" s="64"/>
      <c r="U882" s="64"/>
      <c r="W882" s="2"/>
      <c r="Z882" s="1"/>
    </row>
    <row r="883" spans="1:26" x14ac:dyDescent="0.25">
      <c r="A883" s="84" t="str">
        <f t="shared" si="73"/>
        <v/>
      </c>
      <c r="B883" s="2"/>
      <c r="D883" s="46"/>
      <c r="E883" s="1"/>
      <c r="M883" s="30"/>
      <c r="N883" s="30"/>
      <c r="O883" s="30"/>
      <c r="P883" s="64"/>
      <c r="Q883" s="65" t="str">
        <f t="shared" ca="1" si="70"/>
        <v/>
      </c>
      <c r="R883" s="65" t="str">
        <f t="shared" ca="1" si="71"/>
        <v/>
      </c>
      <c r="S883" s="65" t="str">
        <f t="shared" ca="1" si="72"/>
        <v/>
      </c>
      <c r="T883" s="64"/>
      <c r="U883" s="64"/>
      <c r="W883" s="2"/>
      <c r="Z883" s="1"/>
    </row>
    <row r="884" spans="1:26" x14ac:dyDescent="0.25">
      <c r="A884" s="84" t="str">
        <f t="shared" si="73"/>
        <v/>
      </c>
      <c r="B884" s="2"/>
      <c r="D884" s="46"/>
      <c r="E884" s="1"/>
      <c r="M884" s="30"/>
      <c r="N884" s="30"/>
      <c r="O884" s="30"/>
      <c r="P884" s="64"/>
      <c r="Q884" s="65" t="str">
        <f t="shared" ca="1" si="70"/>
        <v/>
      </c>
      <c r="R884" s="65" t="str">
        <f t="shared" ca="1" si="71"/>
        <v/>
      </c>
      <c r="S884" s="65" t="str">
        <f t="shared" ca="1" si="72"/>
        <v/>
      </c>
      <c r="T884" s="64"/>
      <c r="U884" s="64"/>
      <c r="W884" s="2"/>
      <c r="Z884" s="1"/>
    </row>
    <row r="885" spans="1:26" x14ac:dyDescent="0.25">
      <c r="A885" s="84" t="str">
        <f t="shared" si="73"/>
        <v/>
      </c>
      <c r="B885" s="2"/>
      <c r="D885" s="46"/>
      <c r="E885" s="1"/>
      <c r="M885" s="30"/>
      <c r="N885" s="30"/>
      <c r="O885" s="30"/>
      <c r="P885" s="64"/>
      <c r="Q885" s="65" t="str">
        <f t="shared" ca="1" si="70"/>
        <v/>
      </c>
      <c r="R885" s="65" t="str">
        <f t="shared" ca="1" si="71"/>
        <v/>
      </c>
      <c r="S885" s="65" t="str">
        <f t="shared" ca="1" si="72"/>
        <v/>
      </c>
      <c r="T885" s="64"/>
      <c r="U885" s="64"/>
      <c r="W885" s="2"/>
      <c r="Z885" s="1"/>
    </row>
    <row r="886" spans="1:26" x14ac:dyDescent="0.25">
      <c r="A886" s="84" t="str">
        <f t="shared" si="73"/>
        <v/>
      </c>
      <c r="B886" s="2"/>
      <c r="D886" s="46"/>
      <c r="E886" s="1"/>
      <c r="M886" s="30"/>
      <c r="N886" s="30"/>
      <c r="O886" s="30"/>
      <c r="P886" s="64"/>
      <c r="Q886" s="65" t="str">
        <f t="shared" ca="1" si="70"/>
        <v/>
      </c>
      <c r="R886" s="65" t="str">
        <f t="shared" ca="1" si="71"/>
        <v/>
      </c>
      <c r="S886" s="65" t="str">
        <f t="shared" ca="1" si="72"/>
        <v/>
      </c>
      <c r="T886" s="64"/>
      <c r="U886" s="64"/>
      <c r="W886" s="2"/>
      <c r="Z886" s="1"/>
    </row>
    <row r="887" spans="1:26" x14ac:dyDescent="0.25">
      <c r="A887" s="84" t="str">
        <f t="shared" si="73"/>
        <v/>
      </c>
      <c r="B887" s="2"/>
      <c r="D887" s="46"/>
      <c r="E887" s="1"/>
      <c r="M887" s="30"/>
      <c r="N887" s="30"/>
      <c r="O887" s="30"/>
      <c r="P887" s="64"/>
      <c r="Q887" s="65" t="str">
        <f t="shared" ca="1" si="70"/>
        <v/>
      </c>
      <c r="R887" s="65" t="str">
        <f t="shared" ca="1" si="71"/>
        <v/>
      </c>
      <c r="S887" s="65" t="str">
        <f t="shared" ca="1" si="72"/>
        <v/>
      </c>
      <c r="T887" s="64"/>
      <c r="U887" s="64"/>
      <c r="W887" s="2"/>
      <c r="Z887" s="1"/>
    </row>
    <row r="888" spans="1:26" x14ac:dyDescent="0.25">
      <c r="A888" s="84" t="str">
        <f t="shared" si="73"/>
        <v/>
      </c>
      <c r="B888" s="2"/>
      <c r="D888" s="46"/>
      <c r="E888" s="1"/>
      <c r="M888" s="30"/>
      <c r="N888" s="30"/>
      <c r="O888" s="30"/>
      <c r="P888" s="64"/>
      <c r="Q888" s="65" t="str">
        <f t="shared" ca="1" si="70"/>
        <v/>
      </c>
      <c r="R888" s="65" t="str">
        <f t="shared" ca="1" si="71"/>
        <v/>
      </c>
      <c r="S888" s="65" t="str">
        <f t="shared" ca="1" si="72"/>
        <v/>
      </c>
      <c r="T888" s="64"/>
      <c r="U888" s="64"/>
      <c r="W888" s="2"/>
      <c r="Z888" s="1"/>
    </row>
    <row r="889" spans="1:26" x14ac:dyDescent="0.25">
      <c r="A889" s="84" t="str">
        <f t="shared" si="73"/>
        <v/>
      </c>
      <c r="B889" s="2"/>
      <c r="D889" s="46"/>
      <c r="E889" s="1"/>
      <c r="M889" s="30"/>
      <c r="N889" s="30"/>
      <c r="O889" s="30"/>
      <c r="P889" s="64"/>
      <c r="Q889" s="65" t="str">
        <f t="shared" ca="1" si="70"/>
        <v/>
      </c>
      <c r="R889" s="65" t="str">
        <f t="shared" ca="1" si="71"/>
        <v/>
      </c>
      <c r="S889" s="65" t="str">
        <f t="shared" ca="1" si="72"/>
        <v/>
      </c>
      <c r="T889" s="64"/>
      <c r="U889" s="64"/>
      <c r="W889" s="2"/>
      <c r="Z889" s="1"/>
    </row>
    <row r="890" spans="1:26" x14ac:dyDescent="0.25">
      <c r="A890" s="84" t="str">
        <f t="shared" si="73"/>
        <v/>
      </c>
      <c r="B890" s="2"/>
      <c r="D890" s="46"/>
      <c r="E890" s="1"/>
      <c r="M890" s="30"/>
      <c r="N890" s="30"/>
      <c r="O890" s="30"/>
      <c r="P890" s="64"/>
      <c r="Q890" s="65" t="str">
        <f t="shared" ca="1" si="70"/>
        <v/>
      </c>
      <c r="R890" s="65" t="str">
        <f t="shared" ca="1" si="71"/>
        <v/>
      </c>
      <c r="S890" s="65" t="str">
        <f t="shared" ca="1" si="72"/>
        <v/>
      </c>
      <c r="T890" s="64"/>
      <c r="U890" s="64"/>
      <c r="W890" s="2"/>
      <c r="Z890" s="1"/>
    </row>
    <row r="891" spans="1:26" x14ac:dyDescent="0.25">
      <c r="A891" s="84" t="str">
        <f t="shared" si="73"/>
        <v/>
      </c>
      <c r="B891" s="2"/>
      <c r="D891" s="46"/>
      <c r="E891" s="1"/>
      <c r="M891" s="30"/>
      <c r="N891" s="30"/>
      <c r="O891" s="30"/>
      <c r="P891" s="64"/>
      <c r="Q891" s="65" t="str">
        <f t="shared" ca="1" si="70"/>
        <v/>
      </c>
      <c r="R891" s="65" t="str">
        <f t="shared" ca="1" si="71"/>
        <v/>
      </c>
      <c r="S891" s="65" t="str">
        <f t="shared" ca="1" si="72"/>
        <v/>
      </c>
      <c r="T891" s="64"/>
      <c r="U891" s="64"/>
      <c r="W891" s="2"/>
      <c r="Z891" s="1"/>
    </row>
    <row r="892" spans="1:26" x14ac:dyDescent="0.25">
      <c r="A892" s="84" t="str">
        <f t="shared" si="73"/>
        <v/>
      </c>
      <c r="B892" s="2"/>
      <c r="D892" s="46"/>
      <c r="E892" s="1"/>
      <c r="M892" s="30"/>
      <c r="N892" s="30"/>
      <c r="O892" s="30"/>
      <c r="P892" s="64"/>
      <c r="Q892" s="65" t="str">
        <f t="shared" ca="1" si="70"/>
        <v/>
      </c>
      <c r="R892" s="65" t="str">
        <f t="shared" ca="1" si="71"/>
        <v/>
      </c>
      <c r="S892" s="65" t="str">
        <f t="shared" ca="1" si="72"/>
        <v/>
      </c>
      <c r="T892" s="64"/>
      <c r="U892" s="64"/>
      <c r="W892" s="2"/>
      <c r="Z892" s="1"/>
    </row>
    <row r="893" spans="1:26" x14ac:dyDescent="0.25">
      <c r="A893" s="84" t="str">
        <f t="shared" si="73"/>
        <v/>
      </c>
      <c r="B893" s="2"/>
      <c r="D893" s="46"/>
      <c r="E893" s="1"/>
      <c r="M893" s="30"/>
      <c r="N893" s="30"/>
      <c r="O893" s="30"/>
      <c r="P893" s="64"/>
      <c r="Q893" s="65" t="str">
        <f t="shared" ca="1" si="70"/>
        <v/>
      </c>
      <c r="R893" s="65" t="str">
        <f t="shared" ca="1" si="71"/>
        <v/>
      </c>
      <c r="S893" s="65" t="str">
        <f t="shared" ca="1" si="72"/>
        <v/>
      </c>
      <c r="T893" s="64"/>
      <c r="U893" s="64"/>
      <c r="W893" s="2"/>
      <c r="Z893" s="1"/>
    </row>
    <row r="894" spans="1:26" x14ac:dyDescent="0.25">
      <c r="A894" s="84" t="str">
        <f t="shared" si="73"/>
        <v/>
      </c>
      <c r="B894" s="2"/>
      <c r="D894" s="46"/>
      <c r="E894" s="1"/>
      <c r="M894" s="30"/>
      <c r="N894" s="30"/>
      <c r="O894" s="30"/>
      <c r="P894" s="64"/>
      <c r="Q894" s="65" t="str">
        <f t="shared" ca="1" si="70"/>
        <v/>
      </c>
      <c r="R894" s="65" t="str">
        <f t="shared" ca="1" si="71"/>
        <v/>
      </c>
      <c r="S894" s="65" t="str">
        <f t="shared" ca="1" si="72"/>
        <v/>
      </c>
      <c r="T894" s="64"/>
      <c r="U894" s="64"/>
      <c r="W894" s="2"/>
      <c r="Z894" s="1"/>
    </row>
    <row r="895" spans="1:26" x14ac:dyDescent="0.25">
      <c r="A895" s="84" t="str">
        <f t="shared" si="73"/>
        <v/>
      </c>
      <c r="B895" s="2"/>
      <c r="D895" s="46"/>
      <c r="E895" s="1"/>
      <c r="M895" s="30"/>
      <c r="N895" s="30"/>
      <c r="O895" s="30"/>
      <c r="P895" s="64"/>
      <c r="Q895" s="65" t="str">
        <f t="shared" ca="1" si="70"/>
        <v/>
      </c>
      <c r="R895" s="65" t="str">
        <f t="shared" ca="1" si="71"/>
        <v/>
      </c>
      <c r="S895" s="65" t="str">
        <f t="shared" ca="1" si="72"/>
        <v/>
      </c>
      <c r="T895" s="64"/>
      <c r="U895" s="64"/>
      <c r="W895" s="2"/>
      <c r="Z895" s="1"/>
    </row>
    <row r="896" spans="1:26" x14ac:dyDescent="0.25">
      <c r="A896" s="84" t="str">
        <f t="shared" si="73"/>
        <v/>
      </c>
      <c r="B896" s="2"/>
      <c r="D896" s="46"/>
      <c r="E896" s="1"/>
      <c r="M896" s="30"/>
      <c r="N896" s="30"/>
      <c r="O896" s="30"/>
      <c r="P896" s="64"/>
      <c r="Q896" s="65" t="str">
        <f t="shared" ca="1" si="70"/>
        <v/>
      </c>
      <c r="R896" s="65" t="str">
        <f t="shared" ca="1" si="71"/>
        <v/>
      </c>
      <c r="S896" s="65" t="str">
        <f t="shared" ca="1" si="72"/>
        <v/>
      </c>
      <c r="T896" s="64"/>
      <c r="U896" s="64"/>
      <c r="W896" s="2"/>
      <c r="Z896" s="1"/>
    </row>
    <row r="897" spans="1:26" x14ac:dyDescent="0.25">
      <c r="A897" s="84" t="str">
        <f t="shared" si="73"/>
        <v/>
      </c>
      <c r="B897" s="2"/>
      <c r="D897" s="46"/>
      <c r="E897" s="1"/>
      <c r="M897" s="30"/>
      <c r="N897" s="30"/>
      <c r="O897" s="30"/>
      <c r="P897" s="64"/>
      <c r="Q897" s="65" t="str">
        <f t="shared" ca="1" si="70"/>
        <v/>
      </c>
      <c r="R897" s="65" t="str">
        <f t="shared" ca="1" si="71"/>
        <v/>
      </c>
      <c r="S897" s="65" t="str">
        <f t="shared" ca="1" si="72"/>
        <v/>
      </c>
      <c r="T897" s="64"/>
      <c r="U897" s="64"/>
      <c r="W897" s="2"/>
      <c r="Z897" s="1"/>
    </row>
    <row r="898" spans="1:26" x14ac:dyDescent="0.25">
      <c r="A898" s="84" t="str">
        <f t="shared" si="73"/>
        <v/>
      </c>
      <c r="B898" s="2"/>
      <c r="D898" s="46"/>
      <c r="E898" s="1"/>
      <c r="M898" s="30"/>
      <c r="N898" s="30"/>
      <c r="O898" s="30"/>
      <c r="P898" s="64"/>
      <c r="Q898" s="65" t="str">
        <f t="shared" ca="1" si="70"/>
        <v/>
      </c>
      <c r="R898" s="65" t="str">
        <f t="shared" ca="1" si="71"/>
        <v/>
      </c>
      <c r="S898" s="65" t="str">
        <f t="shared" ca="1" si="72"/>
        <v/>
      </c>
      <c r="T898" s="64"/>
      <c r="U898" s="64"/>
      <c r="W898" s="2"/>
      <c r="Z898" s="1"/>
    </row>
    <row r="899" spans="1:26" x14ac:dyDescent="0.25">
      <c r="A899" s="84" t="str">
        <f t="shared" si="73"/>
        <v/>
      </c>
      <c r="B899" s="2"/>
      <c r="D899" s="46"/>
      <c r="E899" s="1"/>
      <c r="M899" s="30"/>
      <c r="N899" s="30"/>
      <c r="O899" s="30"/>
      <c r="P899" s="64"/>
      <c r="Q899" s="65" t="str">
        <f t="shared" ca="1" si="70"/>
        <v/>
      </c>
      <c r="R899" s="65" t="str">
        <f t="shared" ca="1" si="71"/>
        <v/>
      </c>
      <c r="S899" s="65" t="str">
        <f t="shared" ca="1" si="72"/>
        <v/>
      </c>
      <c r="T899" s="64"/>
      <c r="U899" s="64"/>
      <c r="W899" s="2"/>
      <c r="Z899" s="1"/>
    </row>
    <row r="900" spans="1:26" x14ac:dyDescent="0.25">
      <c r="A900" s="84" t="str">
        <f t="shared" si="73"/>
        <v/>
      </c>
      <c r="B900" s="2"/>
      <c r="D900" s="46"/>
      <c r="E900" s="1"/>
      <c r="M900" s="30"/>
      <c r="N900" s="30"/>
      <c r="O900" s="30"/>
      <c r="P900" s="64"/>
      <c r="Q900" s="65" t="str">
        <f t="shared" ca="1" si="70"/>
        <v/>
      </c>
      <c r="R900" s="65" t="str">
        <f t="shared" ca="1" si="71"/>
        <v/>
      </c>
      <c r="S900" s="65" t="str">
        <f t="shared" ca="1" si="72"/>
        <v/>
      </c>
      <c r="T900" s="64"/>
      <c r="U900" s="64"/>
      <c r="W900" s="2"/>
      <c r="Z900" s="1"/>
    </row>
    <row r="901" spans="1:26" x14ac:dyDescent="0.25">
      <c r="A901" s="84" t="str">
        <f t="shared" si="73"/>
        <v/>
      </c>
      <c r="B901" s="2"/>
      <c r="D901" s="46"/>
      <c r="E901" s="1"/>
      <c r="M901" s="30"/>
      <c r="N901" s="30"/>
      <c r="O901" s="30"/>
      <c r="P901" s="64"/>
      <c r="Q901" s="65" t="str">
        <f t="shared" ca="1" si="70"/>
        <v/>
      </c>
      <c r="R901" s="65" t="str">
        <f t="shared" ca="1" si="71"/>
        <v/>
      </c>
      <c r="S901" s="65" t="str">
        <f t="shared" ca="1" si="72"/>
        <v/>
      </c>
      <c r="T901" s="64"/>
      <c r="U901" s="64"/>
      <c r="W901" s="2"/>
      <c r="Z901" s="1"/>
    </row>
    <row r="902" spans="1:26" x14ac:dyDescent="0.25">
      <c r="A902" s="84" t="str">
        <f t="shared" si="73"/>
        <v/>
      </c>
      <c r="B902" s="2"/>
      <c r="D902" s="46"/>
      <c r="E902" s="1"/>
      <c r="M902" s="30"/>
      <c r="N902" s="30"/>
      <c r="O902" s="30"/>
      <c r="P902" s="64"/>
      <c r="Q902" s="65" t="str">
        <f t="shared" ca="1" si="70"/>
        <v/>
      </c>
      <c r="R902" s="65" t="str">
        <f t="shared" ca="1" si="71"/>
        <v/>
      </c>
      <c r="S902" s="65" t="str">
        <f t="shared" ca="1" si="72"/>
        <v/>
      </c>
      <c r="T902" s="64"/>
      <c r="U902" s="64"/>
      <c r="W902" s="2"/>
      <c r="Z902" s="1"/>
    </row>
    <row r="903" spans="1:26" x14ac:dyDescent="0.25">
      <c r="A903" s="84" t="str">
        <f t="shared" si="73"/>
        <v/>
      </c>
      <c r="B903" s="2"/>
      <c r="D903" s="46"/>
      <c r="E903" s="1"/>
      <c r="M903" s="30"/>
      <c r="N903" s="30"/>
      <c r="O903" s="30"/>
      <c r="P903" s="64"/>
      <c r="Q903" s="65" t="str">
        <f t="shared" ca="1" si="70"/>
        <v/>
      </c>
      <c r="R903" s="65" t="str">
        <f t="shared" ca="1" si="71"/>
        <v/>
      </c>
      <c r="S903" s="65" t="str">
        <f t="shared" ca="1" si="72"/>
        <v/>
      </c>
      <c r="T903" s="64"/>
      <c r="U903" s="64"/>
      <c r="W903" s="2"/>
      <c r="Z903" s="1"/>
    </row>
    <row r="904" spans="1:26" x14ac:dyDescent="0.25">
      <c r="A904" s="84" t="str">
        <f t="shared" si="73"/>
        <v/>
      </c>
      <c r="B904" s="2"/>
      <c r="D904" s="46"/>
      <c r="E904" s="1"/>
      <c r="M904" s="30"/>
      <c r="N904" s="30"/>
      <c r="O904" s="30"/>
      <c r="P904" s="64"/>
      <c r="Q904" s="65" t="str">
        <f t="shared" ca="1" si="70"/>
        <v/>
      </c>
      <c r="R904" s="65" t="str">
        <f t="shared" ca="1" si="71"/>
        <v/>
      </c>
      <c r="S904" s="65" t="str">
        <f t="shared" ca="1" si="72"/>
        <v/>
      </c>
      <c r="T904" s="64"/>
      <c r="U904" s="64"/>
      <c r="W904" s="2"/>
      <c r="Z904" s="1"/>
    </row>
    <row r="905" spans="1:26" x14ac:dyDescent="0.25">
      <c r="A905" s="84" t="str">
        <f t="shared" si="73"/>
        <v/>
      </c>
      <c r="B905" s="2"/>
      <c r="D905" s="46"/>
      <c r="E905" s="1"/>
      <c r="M905" s="30"/>
      <c r="N905" s="30"/>
      <c r="O905" s="30"/>
      <c r="P905" s="64"/>
      <c r="Q905" s="65" t="str">
        <f t="shared" ca="1" si="70"/>
        <v/>
      </c>
      <c r="R905" s="65" t="str">
        <f t="shared" ca="1" si="71"/>
        <v/>
      </c>
      <c r="S905" s="65" t="str">
        <f t="shared" ca="1" si="72"/>
        <v/>
      </c>
      <c r="T905" s="64"/>
      <c r="U905" s="64"/>
      <c r="W905" s="2"/>
      <c r="Z905" s="1"/>
    </row>
    <row r="906" spans="1:26" x14ac:dyDescent="0.25">
      <c r="A906" s="84" t="str">
        <f t="shared" si="73"/>
        <v/>
      </c>
      <c r="B906" s="2"/>
      <c r="D906" s="46"/>
      <c r="E906" s="1"/>
      <c r="M906" s="30"/>
      <c r="N906" s="30"/>
      <c r="O906" s="30"/>
      <c r="P906" s="64"/>
      <c r="Q906" s="65" t="str">
        <f t="shared" ca="1" si="70"/>
        <v/>
      </c>
      <c r="R906" s="65" t="str">
        <f t="shared" ca="1" si="71"/>
        <v/>
      </c>
      <c r="S906" s="65" t="str">
        <f t="shared" ca="1" si="72"/>
        <v/>
      </c>
      <c r="T906" s="64"/>
      <c r="U906" s="64"/>
      <c r="W906" s="2"/>
      <c r="Z906" s="1"/>
    </row>
    <row r="907" spans="1:26" x14ac:dyDescent="0.25">
      <c r="A907" s="84" t="str">
        <f t="shared" si="73"/>
        <v/>
      </c>
      <c r="B907" s="2"/>
      <c r="D907" s="46"/>
      <c r="E907" s="1"/>
      <c r="M907" s="30"/>
      <c r="N907" s="30"/>
      <c r="O907" s="30"/>
      <c r="P907" s="64"/>
      <c r="Q907" s="65" t="str">
        <f t="shared" ca="1" si="70"/>
        <v/>
      </c>
      <c r="R907" s="65" t="str">
        <f t="shared" ca="1" si="71"/>
        <v/>
      </c>
      <c r="S907" s="65" t="str">
        <f t="shared" ca="1" si="72"/>
        <v/>
      </c>
      <c r="T907" s="64"/>
      <c r="U907" s="64"/>
      <c r="W907" s="2"/>
      <c r="Z907" s="1"/>
    </row>
    <row r="908" spans="1:26" x14ac:dyDescent="0.25">
      <c r="A908" s="84" t="str">
        <f t="shared" si="73"/>
        <v/>
      </c>
      <c r="B908" s="2"/>
      <c r="D908" s="46"/>
      <c r="E908" s="1"/>
      <c r="M908" s="30"/>
      <c r="N908" s="30"/>
      <c r="O908" s="30"/>
      <c r="P908" s="64"/>
      <c r="Q908" s="65" t="str">
        <f t="shared" ca="1" si="70"/>
        <v/>
      </c>
      <c r="R908" s="65" t="str">
        <f t="shared" ca="1" si="71"/>
        <v/>
      </c>
      <c r="S908" s="65" t="str">
        <f t="shared" ca="1" si="72"/>
        <v/>
      </c>
      <c r="T908" s="64"/>
      <c r="U908" s="64"/>
      <c r="W908" s="2"/>
      <c r="Z908" s="1"/>
    </row>
    <row r="909" spans="1:26" x14ac:dyDescent="0.25">
      <c r="A909" s="84" t="str">
        <f t="shared" si="73"/>
        <v/>
      </c>
      <c r="B909" s="2"/>
      <c r="D909" s="46"/>
      <c r="E909" s="1"/>
      <c r="M909" s="30"/>
      <c r="N909" s="30"/>
      <c r="O909" s="30"/>
      <c r="P909" s="64"/>
      <c r="Q909" s="65" t="str">
        <f t="shared" ca="1" si="70"/>
        <v/>
      </c>
      <c r="R909" s="65" t="str">
        <f t="shared" ca="1" si="71"/>
        <v/>
      </c>
      <c r="S909" s="65" t="str">
        <f t="shared" ca="1" si="72"/>
        <v/>
      </c>
      <c r="T909" s="64"/>
      <c r="U909" s="64"/>
      <c r="W909" s="2"/>
      <c r="Z909" s="1"/>
    </row>
    <row r="910" spans="1:26" x14ac:dyDescent="0.25">
      <c r="A910" s="84" t="str">
        <f t="shared" si="73"/>
        <v/>
      </c>
      <c r="B910" s="2"/>
      <c r="D910" s="46"/>
      <c r="E910" s="1"/>
      <c r="M910" s="30"/>
      <c r="N910" s="30"/>
      <c r="O910" s="30"/>
      <c r="P910" s="64"/>
      <c r="Q910" s="65" t="str">
        <f t="shared" ca="1" si="70"/>
        <v/>
      </c>
      <c r="R910" s="65" t="str">
        <f t="shared" ca="1" si="71"/>
        <v/>
      </c>
      <c r="S910" s="65" t="str">
        <f t="shared" ca="1" si="72"/>
        <v/>
      </c>
      <c r="T910" s="64"/>
      <c r="U910" s="64"/>
      <c r="W910" s="2"/>
      <c r="Z910" s="1"/>
    </row>
    <row r="911" spans="1:26" x14ac:dyDescent="0.25">
      <c r="A911" s="84" t="str">
        <f t="shared" si="73"/>
        <v/>
      </c>
      <c r="B911" s="2"/>
      <c r="D911" s="46"/>
      <c r="E911" s="1"/>
      <c r="M911" s="30"/>
      <c r="N911" s="30"/>
      <c r="O911" s="30"/>
      <c r="P911" s="64"/>
      <c r="Q911" s="65" t="str">
        <f t="shared" ca="1" si="70"/>
        <v/>
      </c>
      <c r="R911" s="65" t="str">
        <f t="shared" ca="1" si="71"/>
        <v/>
      </c>
      <c r="S911" s="65" t="str">
        <f t="shared" ca="1" si="72"/>
        <v/>
      </c>
      <c r="T911" s="64"/>
      <c r="U911" s="64"/>
      <c r="W911" s="2"/>
      <c r="Z911" s="1"/>
    </row>
    <row r="912" spans="1:26" x14ac:dyDescent="0.25">
      <c r="A912" s="84" t="str">
        <f t="shared" si="73"/>
        <v/>
      </c>
      <c r="B912" s="2"/>
      <c r="D912" s="46"/>
      <c r="E912" s="1"/>
      <c r="M912" s="30"/>
      <c r="N912" s="30"/>
      <c r="O912" s="30"/>
      <c r="P912" s="64"/>
      <c r="Q912" s="65" t="str">
        <f t="shared" ca="1" si="70"/>
        <v/>
      </c>
      <c r="R912" s="65" t="str">
        <f t="shared" ca="1" si="71"/>
        <v/>
      </c>
      <c r="S912" s="65" t="str">
        <f t="shared" ca="1" si="72"/>
        <v/>
      </c>
      <c r="T912" s="64"/>
      <c r="U912" s="64"/>
      <c r="W912" s="2"/>
      <c r="Z912" s="1"/>
    </row>
    <row r="913" spans="1:26" x14ac:dyDescent="0.25">
      <c r="A913" s="84" t="str">
        <f t="shared" si="73"/>
        <v/>
      </c>
      <c r="B913" s="2"/>
      <c r="D913" s="46"/>
      <c r="E913" s="1"/>
      <c r="M913" s="30"/>
      <c r="N913" s="30"/>
      <c r="O913" s="30"/>
      <c r="P913" s="64"/>
      <c r="Q913" s="65" t="str">
        <f t="shared" ca="1" si="70"/>
        <v/>
      </c>
      <c r="R913" s="65" t="str">
        <f t="shared" ca="1" si="71"/>
        <v/>
      </c>
      <c r="S913" s="65" t="str">
        <f t="shared" ca="1" si="72"/>
        <v/>
      </c>
      <c r="T913" s="64"/>
      <c r="U913" s="64"/>
      <c r="W913" s="2"/>
      <c r="Z913" s="1"/>
    </row>
    <row r="914" spans="1:26" x14ac:dyDescent="0.25">
      <c r="A914" s="84" t="str">
        <f t="shared" si="73"/>
        <v/>
      </c>
      <c r="B914" s="2"/>
      <c r="D914" s="46"/>
      <c r="E914" s="1"/>
      <c r="M914" s="30"/>
      <c r="N914" s="30"/>
      <c r="O914" s="30"/>
      <c r="P914" s="64"/>
      <c r="Q914" s="65" t="str">
        <f t="shared" ca="1" si="70"/>
        <v/>
      </c>
      <c r="R914" s="65" t="str">
        <f t="shared" ca="1" si="71"/>
        <v/>
      </c>
      <c r="S914" s="65" t="str">
        <f t="shared" ca="1" si="72"/>
        <v/>
      </c>
      <c r="T914" s="64"/>
      <c r="U914" s="64"/>
      <c r="W914" s="2"/>
      <c r="Z914" s="1"/>
    </row>
    <row r="915" spans="1:26" x14ac:dyDescent="0.25">
      <c r="A915" s="84" t="str">
        <f t="shared" si="73"/>
        <v/>
      </c>
      <c r="B915" s="2"/>
      <c r="D915" s="46"/>
      <c r="E915" s="1"/>
      <c r="M915" s="30"/>
      <c r="N915" s="30"/>
      <c r="O915" s="30"/>
      <c r="P915" s="64"/>
      <c r="Q915" s="65" t="str">
        <f t="shared" ca="1" si="70"/>
        <v/>
      </c>
      <c r="R915" s="65" t="str">
        <f t="shared" ca="1" si="71"/>
        <v/>
      </c>
      <c r="S915" s="65" t="str">
        <f t="shared" ca="1" si="72"/>
        <v/>
      </c>
      <c r="T915" s="64"/>
      <c r="U915" s="64"/>
      <c r="W915" s="2"/>
      <c r="Z915" s="1"/>
    </row>
    <row r="916" spans="1:26" x14ac:dyDescent="0.25">
      <c r="A916" s="84" t="str">
        <f t="shared" si="73"/>
        <v/>
      </c>
      <c r="B916" s="2"/>
      <c r="D916" s="46"/>
      <c r="E916" s="1"/>
      <c r="M916" s="30"/>
      <c r="N916" s="30"/>
      <c r="O916" s="30"/>
      <c r="P916" s="64"/>
      <c r="Q916" s="65" t="str">
        <f t="shared" ca="1" si="70"/>
        <v/>
      </c>
      <c r="R916" s="65" t="str">
        <f t="shared" ca="1" si="71"/>
        <v/>
      </c>
      <c r="S916" s="65" t="str">
        <f t="shared" ca="1" si="72"/>
        <v/>
      </c>
      <c r="T916" s="64"/>
      <c r="U916" s="64"/>
      <c r="W916" s="2"/>
      <c r="Z916" s="1"/>
    </row>
    <row r="917" spans="1:26" x14ac:dyDescent="0.25">
      <c r="A917" s="84" t="str">
        <f t="shared" si="73"/>
        <v/>
      </c>
      <c r="B917" s="2"/>
      <c r="D917" s="46"/>
      <c r="E917" s="1"/>
      <c r="M917" s="30"/>
      <c r="N917" s="30"/>
      <c r="O917" s="30"/>
      <c r="P917" s="64"/>
      <c r="Q917" s="65" t="str">
        <f t="shared" ca="1" si="70"/>
        <v/>
      </c>
      <c r="R917" s="65" t="str">
        <f t="shared" ca="1" si="71"/>
        <v/>
      </c>
      <c r="S917" s="65" t="str">
        <f t="shared" ca="1" si="72"/>
        <v/>
      </c>
      <c r="T917" s="64"/>
      <c r="U917" s="64"/>
      <c r="W917" s="2"/>
      <c r="Z917" s="1"/>
    </row>
    <row r="918" spans="1:26" x14ac:dyDescent="0.25">
      <c r="A918" s="84" t="str">
        <f t="shared" si="73"/>
        <v/>
      </c>
      <c r="B918" s="2"/>
      <c r="D918" s="46"/>
      <c r="E918" s="1"/>
      <c r="M918" s="30"/>
      <c r="N918" s="30"/>
      <c r="O918" s="30"/>
      <c r="P918" s="64"/>
      <c r="Q918" s="65" t="str">
        <f t="shared" ref="Q918:Q981" ca="1" si="74">IF(ISBLANK(B918),"",IF(AND(OR(E918="+",E918="Homo",E918="homo"),B918&lt;TODAY()-$Q$24,ISBLANK(I918)),1,0))</f>
        <v/>
      </c>
      <c r="R918" s="65" t="str">
        <f t="shared" ref="R918:R981" ca="1" si="75">IF(ISBLANK(B918),"",IF(AND(OR(E918="-",E918="WT",E918="wt",E918="Wt"),B918&lt;TODAY()-$Q$24,ISBLANK(I918)),1,0))</f>
        <v/>
      </c>
      <c r="S918" s="65" t="str">
        <f t="shared" ref="S918:S981" ca="1" si="76">IF(ISBLANK(B918),"",IF(AND(NOT(OR(E918="-",E918="WT",E918="wt",E918="Wt",E918="+",E918="Homo",E918="homo")),B918&lt;TODAY()-$Q$24,ISBLANK(I918)),1,0))</f>
        <v/>
      </c>
      <c r="T918" s="64"/>
      <c r="U918" s="64"/>
      <c r="W918" s="2"/>
      <c r="Z918" s="1"/>
    </row>
    <row r="919" spans="1:26" x14ac:dyDescent="0.25">
      <c r="A919" s="84" t="str">
        <f t="shared" si="73"/>
        <v/>
      </c>
      <c r="B919" s="2"/>
      <c r="D919" s="46"/>
      <c r="E919" s="1"/>
      <c r="M919" s="30"/>
      <c r="N919" s="30"/>
      <c r="O919" s="30"/>
      <c r="P919" s="64"/>
      <c r="Q919" s="65" t="str">
        <f t="shared" ca="1" si="74"/>
        <v/>
      </c>
      <c r="R919" s="65" t="str">
        <f t="shared" ca="1" si="75"/>
        <v/>
      </c>
      <c r="S919" s="65" t="str">
        <f t="shared" ca="1" si="76"/>
        <v/>
      </c>
      <c r="T919" s="64"/>
      <c r="U919" s="64"/>
      <c r="W919" s="2"/>
      <c r="Z919" s="1"/>
    </row>
    <row r="920" spans="1:26" x14ac:dyDescent="0.25">
      <c r="A920" s="84" t="str">
        <f t="shared" si="73"/>
        <v/>
      </c>
      <c r="B920" s="2"/>
      <c r="D920" s="46"/>
      <c r="E920" s="1"/>
      <c r="M920" s="30"/>
      <c r="N920" s="30"/>
      <c r="O920" s="30"/>
      <c r="P920" s="64"/>
      <c r="Q920" s="65" t="str">
        <f t="shared" ca="1" si="74"/>
        <v/>
      </c>
      <c r="R920" s="65" t="str">
        <f t="shared" ca="1" si="75"/>
        <v/>
      </c>
      <c r="S920" s="65" t="str">
        <f t="shared" ca="1" si="76"/>
        <v/>
      </c>
      <c r="T920" s="64"/>
      <c r="U920" s="64"/>
      <c r="W920" s="2"/>
      <c r="Z920" s="1"/>
    </row>
    <row r="921" spans="1:26" x14ac:dyDescent="0.25">
      <c r="A921" s="84" t="str">
        <f t="shared" ref="A921:A984" si="77">IF(AND(ISBLANK(I921), NOT((ISBLANK(B921)))),B921+60,"")</f>
        <v/>
      </c>
      <c r="B921" s="2"/>
      <c r="D921" s="46"/>
      <c r="E921" s="1"/>
      <c r="M921" s="30"/>
      <c r="N921" s="30"/>
      <c r="O921" s="30"/>
      <c r="P921" s="64"/>
      <c r="Q921" s="65" t="str">
        <f t="shared" ca="1" si="74"/>
        <v/>
      </c>
      <c r="R921" s="65" t="str">
        <f t="shared" ca="1" si="75"/>
        <v/>
      </c>
      <c r="S921" s="65" t="str">
        <f t="shared" ca="1" si="76"/>
        <v/>
      </c>
      <c r="T921" s="64"/>
      <c r="U921" s="64"/>
      <c r="W921" s="2"/>
      <c r="Z921" s="1"/>
    </row>
    <row r="922" spans="1:26" x14ac:dyDescent="0.25">
      <c r="A922" s="84" t="str">
        <f t="shared" si="77"/>
        <v/>
      </c>
      <c r="B922" s="2"/>
      <c r="D922" s="46"/>
      <c r="E922" s="1"/>
      <c r="M922" s="30"/>
      <c r="N922" s="30"/>
      <c r="O922" s="30"/>
      <c r="P922" s="64"/>
      <c r="Q922" s="65" t="str">
        <f t="shared" ca="1" si="74"/>
        <v/>
      </c>
      <c r="R922" s="65" t="str">
        <f t="shared" ca="1" si="75"/>
        <v/>
      </c>
      <c r="S922" s="65" t="str">
        <f t="shared" ca="1" si="76"/>
        <v/>
      </c>
      <c r="T922" s="64"/>
      <c r="U922" s="64"/>
      <c r="W922" s="2"/>
      <c r="Z922" s="1"/>
    </row>
    <row r="923" spans="1:26" x14ac:dyDescent="0.25">
      <c r="A923" s="84" t="str">
        <f t="shared" si="77"/>
        <v/>
      </c>
      <c r="B923" s="2"/>
      <c r="D923" s="46"/>
      <c r="E923" s="1"/>
      <c r="M923" s="30"/>
      <c r="N923" s="30"/>
      <c r="O923" s="30"/>
      <c r="P923" s="64"/>
      <c r="Q923" s="65" t="str">
        <f t="shared" ca="1" si="74"/>
        <v/>
      </c>
      <c r="R923" s="65" t="str">
        <f t="shared" ca="1" si="75"/>
        <v/>
      </c>
      <c r="S923" s="65" t="str">
        <f t="shared" ca="1" si="76"/>
        <v/>
      </c>
      <c r="T923" s="64"/>
      <c r="U923" s="64"/>
      <c r="W923" s="2"/>
      <c r="Z923" s="1"/>
    </row>
    <row r="924" spans="1:26" x14ac:dyDescent="0.25">
      <c r="A924" s="84" t="str">
        <f t="shared" si="77"/>
        <v/>
      </c>
      <c r="B924" s="2"/>
      <c r="D924" s="46"/>
      <c r="E924" s="1"/>
      <c r="M924" s="30"/>
      <c r="N924" s="30"/>
      <c r="O924" s="30"/>
      <c r="P924" s="64"/>
      <c r="Q924" s="65" t="str">
        <f t="shared" ca="1" si="74"/>
        <v/>
      </c>
      <c r="R924" s="65" t="str">
        <f t="shared" ca="1" si="75"/>
        <v/>
      </c>
      <c r="S924" s="65" t="str">
        <f t="shared" ca="1" si="76"/>
        <v/>
      </c>
      <c r="T924" s="64"/>
      <c r="U924" s="64"/>
      <c r="W924" s="2"/>
      <c r="Z924" s="1"/>
    </row>
    <row r="925" spans="1:26" x14ac:dyDescent="0.25">
      <c r="A925" s="84" t="str">
        <f t="shared" si="77"/>
        <v/>
      </c>
      <c r="B925" s="2"/>
      <c r="D925" s="46"/>
      <c r="E925" s="1"/>
      <c r="M925" s="30"/>
      <c r="N925" s="30"/>
      <c r="O925" s="30"/>
      <c r="P925" s="64"/>
      <c r="Q925" s="65" t="str">
        <f t="shared" ca="1" si="74"/>
        <v/>
      </c>
      <c r="R925" s="65" t="str">
        <f t="shared" ca="1" si="75"/>
        <v/>
      </c>
      <c r="S925" s="65" t="str">
        <f t="shared" ca="1" si="76"/>
        <v/>
      </c>
      <c r="T925" s="64"/>
      <c r="U925" s="64"/>
      <c r="W925" s="2"/>
      <c r="Z925" s="1"/>
    </row>
    <row r="926" spans="1:26" x14ac:dyDescent="0.25">
      <c r="A926" s="84" t="str">
        <f t="shared" si="77"/>
        <v/>
      </c>
      <c r="B926" s="2"/>
      <c r="D926" s="46"/>
      <c r="E926" s="1"/>
      <c r="M926" s="30"/>
      <c r="N926" s="30"/>
      <c r="O926" s="30"/>
      <c r="P926" s="64"/>
      <c r="Q926" s="65" t="str">
        <f t="shared" ca="1" si="74"/>
        <v/>
      </c>
      <c r="R926" s="65" t="str">
        <f t="shared" ca="1" si="75"/>
        <v/>
      </c>
      <c r="S926" s="65" t="str">
        <f t="shared" ca="1" si="76"/>
        <v/>
      </c>
      <c r="T926" s="64"/>
      <c r="U926" s="64"/>
      <c r="W926" s="2"/>
      <c r="Z926" s="1"/>
    </row>
    <row r="927" spans="1:26" x14ac:dyDescent="0.25">
      <c r="A927" s="84" t="str">
        <f t="shared" si="77"/>
        <v/>
      </c>
      <c r="B927" s="2"/>
      <c r="D927" s="46"/>
      <c r="E927" s="1"/>
      <c r="M927" s="30"/>
      <c r="N927" s="30"/>
      <c r="O927" s="30"/>
      <c r="P927" s="64"/>
      <c r="Q927" s="65" t="str">
        <f t="shared" ca="1" si="74"/>
        <v/>
      </c>
      <c r="R927" s="65" t="str">
        <f t="shared" ca="1" si="75"/>
        <v/>
      </c>
      <c r="S927" s="65" t="str">
        <f t="shared" ca="1" si="76"/>
        <v/>
      </c>
      <c r="T927" s="64"/>
      <c r="U927" s="64"/>
      <c r="W927" s="2"/>
      <c r="Z927" s="1"/>
    </row>
    <row r="928" spans="1:26" x14ac:dyDescent="0.25">
      <c r="A928" s="84" t="str">
        <f t="shared" si="77"/>
        <v/>
      </c>
      <c r="B928" s="2"/>
      <c r="D928" s="46"/>
      <c r="E928" s="1"/>
      <c r="M928" s="30"/>
      <c r="N928" s="30"/>
      <c r="O928" s="30"/>
      <c r="P928" s="64"/>
      <c r="Q928" s="65" t="str">
        <f t="shared" ca="1" si="74"/>
        <v/>
      </c>
      <c r="R928" s="65" t="str">
        <f t="shared" ca="1" si="75"/>
        <v/>
      </c>
      <c r="S928" s="65" t="str">
        <f t="shared" ca="1" si="76"/>
        <v/>
      </c>
      <c r="T928" s="64"/>
      <c r="U928" s="64"/>
      <c r="W928" s="2"/>
      <c r="Z928" s="1"/>
    </row>
    <row r="929" spans="1:26" x14ac:dyDescent="0.25">
      <c r="A929" s="84" t="str">
        <f t="shared" si="77"/>
        <v/>
      </c>
      <c r="B929" s="2"/>
      <c r="D929" s="46"/>
      <c r="E929" s="1"/>
      <c r="M929" s="30"/>
      <c r="N929" s="30"/>
      <c r="O929" s="30"/>
      <c r="P929" s="64"/>
      <c r="Q929" s="65" t="str">
        <f t="shared" ca="1" si="74"/>
        <v/>
      </c>
      <c r="R929" s="65" t="str">
        <f t="shared" ca="1" si="75"/>
        <v/>
      </c>
      <c r="S929" s="65" t="str">
        <f t="shared" ca="1" si="76"/>
        <v/>
      </c>
      <c r="T929" s="64"/>
      <c r="U929" s="64"/>
      <c r="W929" s="2"/>
      <c r="Z929" s="1"/>
    </row>
    <row r="930" spans="1:26" x14ac:dyDescent="0.25">
      <c r="A930" s="84" t="str">
        <f t="shared" si="77"/>
        <v/>
      </c>
      <c r="B930" s="2"/>
      <c r="D930" s="46"/>
      <c r="E930" s="1"/>
      <c r="M930" s="30"/>
      <c r="N930" s="30"/>
      <c r="O930" s="30"/>
      <c r="P930" s="64"/>
      <c r="Q930" s="65" t="str">
        <f t="shared" ca="1" si="74"/>
        <v/>
      </c>
      <c r="R930" s="65" t="str">
        <f t="shared" ca="1" si="75"/>
        <v/>
      </c>
      <c r="S930" s="65" t="str">
        <f t="shared" ca="1" si="76"/>
        <v/>
      </c>
      <c r="T930" s="64"/>
      <c r="U930" s="64"/>
      <c r="W930" s="2"/>
      <c r="Z930" s="1"/>
    </row>
    <row r="931" spans="1:26" x14ac:dyDescent="0.25">
      <c r="A931" s="84" t="str">
        <f t="shared" si="77"/>
        <v/>
      </c>
      <c r="B931" s="2"/>
      <c r="D931" s="46"/>
      <c r="E931" s="1"/>
      <c r="M931" s="30"/>
      <c r="N931" s="30"/>
      <c r="O931" s="30"/>
      <c r="P931" s="64"/>
      <c r="Q931" s="65" t="str">
        <f t="shared" ca="1" si="74"/>
        <v/>
      </c>
      <c r="R931" s="65" t="str">
        <f t="shared" ca="1" si="75"/>
        <v/>
      </c>
      <c r="S931" s="65" t="str">
        <f t="shared" ca="1" si="76"/>
        <v/>
      </c>
      <c r="T931" s="64"/>
      <c r="U931" s="64"/>
      <c r="W931" s="2"/>
      <c r="Z931" s="1"/>
    </row>
    <row r="932" spans="1:26" x14ac:dyDescent="0.25">
      <c r="A932" s="84" t="str">
        <f t="shared" si="77"/>
        <v/>
      </c>
      <c r="B932" s="2"/>
      <c r="D932" s="46"/>
      <c r="E932" s="1"/>
      <c r="M932" s="30"/>
      <c r="N932" s="30"/>
      <c r="O932" s="30"/>
      <c r="P932" s="64"/>
      <c r="Q932" s="65" t="str">
        <f t="shared" ca="1" si="74"/>
        <v/>
      </c>
      <c r="R932" s="65" t="str">
        <f t="shared" ca="1" si="75"/>
        <v/>
      </c>
      <c r="S932" s="65" t="str">
        <f t="shared" ca="1" si="76"/>
        <v/>
      </c>
      <c r="T932" s="64"/>
      <c r="U932" s="64"/>
      <c r="W932" s="2"/>
      <c r="Z932" s="1"/>
    </row>
    <row r="933" spans="1:26" x14ac:dyDescent="0.25">
      <c r="A933" s="84" t="str">
        <f t="shared" si="77"/>
        <v/>
      </c>
      <c r="B933" s="2"/>
      <c r="D933" s="46"/>
      <c r="E933" s="1"/>
      <c r="M933" s="30"/>
      <c r="N933" s="30"/>
      <c r="O933" s="30"/>
      <c r="P933" s="64"/>
      <c r="Q933" s="65" t="str">
        <f t="shared" ca="1" si="74"/>
        <v/>
      </c>
      <c r="R933" s="65" t="str">
        <f t="shared" ca="1" si="75"/>
        <v/>
      </c>
      <c r="S933" s="65" t="str">
        <f t="shared" ca="1" si="76"/>
        <v/>
      </c>
      <c r="T933" s="64"/>
      <c r="U933" s="64"/>
      <c r="W933" s="2"/>
      <c r="Z933" s="1"/>
    </row>
    <row r="934" spans="1:26" x14ac:dyDescent="0.25">
      <c r="A934" s="84" t="str">
        <f t="shared" si="77"/>
        <v/>
      </c>
      <c r="B934" s="2"/>
      <c r="D934" s="46"/>
      <c r="E934" s="1"/>
      <c r="M934" s="30"/>
      <c r="N934" s="30"/>
      <c r="O934" s="30"/>
      <c r="P934" s="64"/>
      <c r="Q934" s="65" t="str">
        <f t="shared" ca="1" si="74"/>
        <v/>
      </c>
      <c r="R934" s="65" t="str">
        <f t="shared" ca="1" si="75"/>
        <v/>
      </c>
      <c r="S934" s="65" t="str">
        <f t="shared" ca="1" si="76"/>
        <v/>
      </c>
      <c r="T934" s="64"/>
      <c r="U934" s="64"/>
      <c r="W934" s="2"/>
      <c r="Z934" s="1"/>
    </row>
    <row r="935" spans="1:26" x14ac:dyDescent="0.25">
      <c r="A935" s="84" t="str">
        <f t="shared" si="77"/>
        <v/>
      </c>
      <c r="B935" s="2"/>
      <c r="D935" s="46"/>
      <c r="E935" s="1"/>
      <c r="M935" s="30"/>
      <c r="N935" s="30"/>
      <c r="O935" s="30"/>
      <c r="P935" s="64"/>
      <c r="Q935" s="65" t="str">
        <f t="shared" ca="1" si="74"/>
        <v/>
      </c>
      <c r="R935" s="65" t="str">
        <f t="shared" ca="1" si="75"/>
        <v/>
      </c>
      <c r="S935" s="65" t="str">
        <f t="shared" ca="1" si="76"/>
        <v/>
      </c>
      <c r="T935" s="64"/>
      <c r="U935" s="64"/>
      <c r="W935" s="2"/>
      <c r="Z935" s="1"/>
    </row>
    <row r="936" spans="1:26" x14ac:dyDescent="0.25">
      <c r="A936" s="84" t="str">
        <f t="shared" si="77"/>
        <v/>
      </c>
      <c r="B936" s="2"/>
      <c r="D936" s="46"/>
      <c r="E936" s="1"/>
      <c r="M936" s="30"/>
      <c r="N936" s="30"/>
      <c r="O936" s="30"/>
      <c r="P936" s="64"/>
      <c r="Q936" s="65" t="str">
        <f t="shared" ca="1" si="74"/>
        <v/>
      </c>
      <c r="R936" s="65" t="str">
        <f t="shared" ca="1" si="75"/>
        <v/>
      </c>
      <c r="S936" s="65" t="str">
        <f t="shared" ca="1" si="76"/>
        <v/>
      </c>
      <c r="T936" s="64"/>
      <c r="U936" s="64"/>
      <c r="W936" s="2"/>
      <c r="Z936" s="1"/>
    </row>
    <row r="937" spans="1:26" x14ac:dyDescent="0.25">
      <c r="A937" s="84" t="str">
        <f t="shared" si="77"/>
        <v/>
      </c>
      <c r="B937" s="2"/>
      <c r="D937" s="46"/>
      <c r="E937" s="1"/>
      <c r="M937" s="30"/>
      <c r="N937" s="30"/>
      <c r="O937" s="30"/>
      <c r="P937" s="64"/>
      <c r="Q937" s="65" t="str">
        <f t="shared" ca="1" si="74"/>
        <v/>
      </c>
      <c r="R937" s="65" t="str">
        <f t="shared" ca="1" si="75"/>
        <v/>
      </c>
      <c r="S937" s="65" t="str">
        <f t="shared" ca="1" si="76"/>
        <v/>
      </c>
      <c r="T937" s="64"/>
      <c r="U937" s="64"/>
      <c r="W937" s="2"/>
      <c r="Z937" s="1"/>
    </row>
    <row r="938" spans="1:26" x14ac:dyDescent="0.25">
      <c r="A938" s="84" t="str">
        <f t="shared" si="77"/>
        <v/>
      </c>
      <c r="B938" s="2"/>
      <c r="D938" s="46"/>
      <c r="E938" s="1"/>
      <c r="M938" s="30"/>
      <c r="N938" s="30"/>
      <c r="O938" s="30"/>
      <c r="P938" s="64"/>
      <c r="Q938" s="65" t="str">
        <f t="shared" ca="1" si="74"/>
        <v/>
      </c>
      <c r="R938" s="65" t="str">
        <f t="shared" ca="1" si="75"/>
        <v/>
      </c>
      <c r="S938" s="65" t="str">
        <f t="shared" ca="1" si="76"/>
        <v/>
      </c>
      <c r="T938" s="64"/>
      <c r="U938" s="64"/>
      <c r="W938" s="2"/>
      <c r="Z938" s="1"/>
    </row>
    <row r="939" spans="1:26" x14ac:dyDescent="0.25">
      <c r="A939" s="84" t="str">
        <f t="shared" si="77"/>
        <v/>
      </c>
      <c r="B939" s="2"/>
      <c r="D939" s="46"/>
      <c r="E939" s="1"/>
      <c r="M939" s="30"/>
      <c r="N939" s="30"/>
      <c r="O939" s="30"/>
      <c r="P939" s="64"/>
      <c r="Q939" s="65" t="str">
        <f t="shared" ca="1" si="74"/>
        <v/>
      </c>
      <c r="R939" s="65" t="str">
        <f t="shared" ca="1" si="75"/>
        <v/>
      </c>
      <c r="S939" s="65" t="str">
        <f t="shared" ca="1" si="76"/>
        <v/>
      </c>
      <c r="T939" s="64"/>
      <c r="U939" s="64"/>
      <c r="W939" s="2"/>
      <c r="Z939" s="1"/>
    </row>
    <row r="940" spans="1:26" x14ac:dyDescent="0.25">
      <c r="A940" s="84" t="str">
        <f t="shared" si="77"/>
        <v/>
      </c>
      <c r="B940" s="2"/>
      <c r="D940" s="46"/>
      <c r="E940" s="1"/>
      <c r="M940" s="30"/>
      <c r="N940" s="30"/>
      <c r="O940" s="30"/>
      <c r="P940" s="64"/>
      <c r="Q940" s="65" t="str">
        <f t="shared" ca="1" si="74"/>
        <v/>
      </c>
      <c r="R940" s="65" t="str">
        <f t="shared" ca="1" si="75"/>
        <v/>
      </c>
      <c r="S940" s="65" t="str">
        <f t="shared" ca="1" si="76"/>
        <v/>
      </c>
      <c r="T940" s="64"/>
      <c r="U940" s="64"/>
      <c r="W940" s="2"/>
      <c r="Z940" s="1"/>
    </row>
    <row r="941" spans="1:26" x14ac:dyDescent="0.25">
      <c r="A941" s="84" t="str">
        <f t="shared" si="77"/>
        <v/>
      </c>
      <c r="B941" s="2"/>
      <c r="D941" s="46"/>
      <c r="E941" s="1"/>
      <c r="M941" s="30"/>
      <c r="N941" s="30"/>
      <c r="O941" s="30"/>
      <c r="P941" s="64"/>
      <c r="Q941" s="65" t="str">
        <f t="shared" ca="1" si="74"/>
        <v/>
      </c>
      <c r="R941" s="65" t="str">
        <f t="shared" ca="1" si="75"/>
        <v/>
      </c>
      <c r="S941" s="65" t="str">
        <f t="shared" ca="1" si="76"/>
        <v/>
      </c>
      <c r="T941" s="64"/>
      <c r="U941" s="64"/>
      <c r="W941" s="2"/>
      <c r="Z941" s="1"/>
    </row>
    <row r="942" spans="1:26" x14ac:dyDescent="0.25">
      <c r="A942" s="84" t="str">
        <f t="shared" si="77"/>
        <v/>
      </c>
      <c r="B942" s="2"/>
      <c r="D942" s="46"/>
      <c r="E942" s="1"/>
      <c r="M942" s="30"/>
      <c r="N942" s="30"/>
      <c r="O942" s="30"/>
      <c r="P942" s="64"/>
      <c r="Q942" s="65" t="str">
        <f t="shared" ca="1" si="74"/>
        <v/>
      </c>
      <c r="R942" s="65" t="str">
        <f t="shared" ca="1" si="75"/>
        <v/>
      </c>
      <c r="S942" s="65" t="str">
        <f t="shared" ca="1" si="76"/>
        <v/>
      </c>
      <c r="T942" s="64"/>
      <c r="U942" s="64"/>
      <c r="W942" s="2"/>
      <c r="Z942" s="1"/>
    </row>
    <row r="943" spans="1:26" x14ac:dyDescent="0.25">
      <c r="A943" s="84" t="str">
        <f t="shared" si="77"/>
        <v/>
      </c>
      <c r="B943" s="2"/>
      <c r="D943" s="46"/>
      <c r="E943" s="1"/>
      <c r="M943" s="30"/>
      <c r="N943" s="30"/>
      <c r="O943" s="30"/>
      <c r="P943" s="64"/>
      <c r="Q943" s="65" t="str">
        <f t="shared" ca="1" si="74"/>
        <v/>
      </c>
      <c r="R943" s="65" t="str">
        <f t="shared" ca="1" si="75"/>
        <v/>
      </c>
      <c r="S943" s="65" t="str">
        <f t="shared" ca="1" si="76"/>
        <v/>
      </c>
      <c r="T943" s="64"/>
      <c r="U943" s="64"/>
      <c r="W943" s="2"/>
      <c r="Z943" s="1"/>
    </row>
    <row r="944" spans="1:26" x14ac:dyDescent="0.25">
      <c r="A944" s="84" t="str">
        <f t="shared" si="77"/>
        <v/>
      </c>
      <c r="B944" s="2"/>
      <c r="D944" s="46"/>
      <c r="E944" s="1"/>
      <c r="M944" s="30"/>
      <c r="N944" s="30"/>
      <c r="O944" s="30"/>
      <c r="P944" s="64"/>
      <c r="Q944" s="65" t="str">
        <f t="shared" ca="1" si="74"/>
        <v/>
      </c>
      <c r="R944" s="65" t="str">
        <f t="shared" ca="1" si="75"/>
        <v/>
      </c>
      <c r="S944" s="65" t="str">
        <f t="shared" ca="1" si="76"/>
        <v/>
      </c>
      <c r="T944" s="64"/>
      <c r="U944" s="64"/>
      <c r="W944" s="2"/>
      <c r="Z944" s="1"/>
    </row>
    <row r="945" spans="1:26" x14ac:dyDescent="0.25">
      <c r="A945" s="84" t="str">
        <f t="shared" si="77"/>
        <v/>
      </c>
      <c r="B945" s="2"/>
      <c r="D945" s="46"/>
      <c r="E945" s="1"/>
      <c r="M945" s="30"/>
      <c r="N945" s="30"/>
      <c r="O945" s="30"/>
      <c r="P945" s="64"/>
      <c r="Q945" s="65" t="str">
        <f t="shared" ca="1" si="74"/>
        <v/>
      </c>
      <c r="R945" s="65" t="str">
        <f t="shared" ca="1" si="75"/>
        <v/>
      </c>
      <c r="S945" s="65" t="str">
        <f t="shared" ca="1" si="76"/>
        <v/>
      </c>
      <c r="T945" s="64"/>
      <c r="U945" s="64"/>
      <c r="W945" s="2"/>
      <c r="Z945" s="1"/>
    </row>
    <row r="946" spans="1:26" x14ac:dyDescent="0.25">
      <c r="A946" s="84" t="str">
        <f t="shared" si="77"/>
        <v/>
      </c>
      <c r="B946" s="2"/>
      <c r="D946" s="46"/>
      <c r="E946" s="1"/>
      <c r="M946" s="30"/>
      <c r="N946" s="30"/>
      <c r="O946" s="30"/>
      <c r="P946" s="64"/>
      <c r="Q946" s="65" t="str">
        <f t="shared" ca="1" si="74"/>
        <v/>
      </c>
      <c r="R946" s="65" t="str">
        <f t="shared" ca="1" si="75"/>
        <v/>
      </c>
      <c r="S946" s="65" t="str">
        <f t="shared" ca="1" si="76"/>
        <v/>
      </c>
      <c r="T946" s="64"/>
      <c r="U946" s="64"/>
      <c r="W946" s="2"/>
      <c r="Z946" s="1"/>
    </row>
    <row r="947" spans="1:26" x14ac:dyDescent="0.25">
      <c r="A947" s="84" t="str">
        <f t="shared" si="77"/>
        <v/>
      </c>
      <c r="B947" s="2"/>
      <c r="D947" s="46"/>
      <c r="E947" s="1"/>
      <c r="M947" s="30"/>
      <c r="N947" s="30"/>
      <c r="O947" s="30"/>
      <c r="P947" s="64"/>
      <c r="Q947" s="65" t="str">
        <f t="shared" ca="1" si="74"/>
        <v/>
      </c>
      <c r="R947" s="65" t="str">
        <f t="shared" ca="1" si="75"/>
        <v/>
      </c>
      <c r="S947" s="65" t="str">
        <f t="shared" ca="1" si="76"/>
        <v/>
      </c>
      <c r="T947" s="64"/>
      <c r="U947" s="64"/>
      <c r="W947" s="2"/>
      <c r="Z947" s="1"/>
    </row>
    <row r="948" spans="1:26" x14ac:dyDescent="0.25">
      <c r="A948" s="84" t="str">
        <f t="shared" si="77"/>
        <v/>
      </c>
      <c r="B948" s="2"/>
      <c r="D948" s="46"/>
      <c r="E948" s="1"/>
      <c r="M948" s="30"/>
      <c r="N948" s="30"/>
      <c r="O948" s="30"/>
      <c r="P948" s="64"/>
      <c r="Q948" s="65" t="str">
        <f t="shared" ca="1" si="74"/>
        <v/>
      </c>
      <c r="R948" s="65" t="str">
        <f t="shared" ca="1" si="75"/>
        <v/>
      </c>
      <c r="S948" s="65" t="str">
        <f t="shared" ca="1" si="76"/>
        <v/>
      </c>
      <c r="T948" s="64"/>
      <c r="U948" s="64"/>
      <c r="W948" s="2"/>
      <c r="Z948" s="1"/>
    </row>
    <row r="949" spans="1:26" x14ac:dyDescent="0.25">
      <c r="A949" s="84" t="str">
        <f t="shared" si="77"/>
        <v/>
      </c>
      <c r="B949" s="2"/>
      <c r="D949" s="46"/>
      <c r="E949" s="1"/>
      <c r="M949" s="30"/>
      <c r="N949" s="30"/>
      <c r="O949" s="30"/>
      <c r="P949" s="64"/>
      <c r="Q949" s="65" t="str">
        <f t="shared" ca="1" si="74"/>
        <v/>
      </c>
      <c r="R949" s="65" t="str">
        <f t="shared" ca="1" si="75"/>
        <v/>
      </c>
      <c r="S949" s="65" t="str">
        <f t="shared" ca="1" si="76"/>
        <v/>
      </c>
      <c r="T949" s="64"/>
      <c r="U949" s="64"/>
      <c r="W949" s="2"/>
      <c r="Z949" s="1"/>
    </row>
    <row r="950" spans="1:26" x14ac:dyDescent="0.25">
      <c r="A950" s="84" t="str">
        <f t="shared" si="77"/>
        <v/>
      </c>
      <c r="B950" s="2"/>
      <c r="D950" s="46"/>
      <c r="E950" s="1"/>
      <c r="M950" s="30"/>
      <c r="N950" s="30"/>
      <c r="O950" s="30"/>
      <c r="P950" s="64"/>
      <c r="Q950" s="65" t="str">
        <f t="shared" ca="1" si="74"/>
        <v/>
      </c>
      <c r="R950" s="65" t="str">
        <f t="shared" ca="1" si="75"/>
        <v/>
      </c>
      <c r="S950" s="65" t="str">
        <f t="shared" ca="1" si="76"/>
        <v/>
      </c>
      <c r="T950" s="64"/>
      <c r="U950" s="64"/>
      <c r="W950" s="2"/>
      <c r="Z950" s="1"/>
    </row>
    <row r="951" spans="1:26" x14ac:dyDescent="0.25">
      <c r="A951" s="84" t="str">
        <f t="shared" si="77"/>
        <v/>
      </c>
      <c r="B951" s="2"/>
      <c r="D951" s="46"/>
      <c r="E951" s="1"/>
      <c r="M951" s="30"/>
      <c r="N951" s="30"/>
      <c r="O951" s="30"/>
      <c r="P951" s="64"/>
      <c r="Q951" s="65" t="str">
        <f t="shared" ca="1" si="74"/>
        <v/>
      </c>
      <c r="R951" s="65" t="str">
        <f t="shared" ca="1" si="75"/>
        <v/>
      </c>
      <c r="S951" s="65" t="str">
        <f t="shared" ca="1" si="76"/>
        <v/>
      </c>
      <c r="T951" s="64"/>
      <c r="U951" s="64"/>
      <c r="W951" s="2"/>
      <c r="Z951" s="1"/>
    </row>
    <row r="952" spans="1:26" x14ac:dyDescent="0.25">
      <c r="A952" s="84" t="str">
        <f t="shared" si="77"/>
        <v/>
      </c>
      <c r="B952" s="2"/>
      <c r="D952" s="46"/>
      <c r="E952" s="1"/>
      <c r="M952" s="30"/>
      <c r="N952" s="30"/>
      <c r="O952" s="30"/>
      <c r="P952" s="64"/>
      <c r="Q952" s="65" t="str">
        <f t="shared" ca="1" si="74"/>
        <v/>
      </c>
      <c r="R952" s="65" t="str">
        <f t="shared" ca="1" si="75"/>
        <v/>
      </c>
      <c r="S952" s="65" t="str">
        <f t="shared" ca="1" si="76"/>
        <v/>
      </c>
      <c r="T952" s="64"/>
      <c r="U952" s="64"/>
      <c r="W952" s="2"/>
      <c r="Z952" s="1"/>
    </row>
    <row r="953" spans="1:26" x14ac:dyDescent="0.25">
      <c r="A953" s="84" t="str">
        <f t="shared" si="77"/>
        <v/>
      </c>
      <c r="B953" s="2"/>
      <c r="D953" s="46"/>
      <c r="E953" s="1"/>
      <c r="M953" s="30"/>
      <c r="N953" s="30"/>
      <c r="O953" s="30"/>
      <c r="P953" s="64"/>
      <c r="Q953" s="65" t="str">
        <f t="shared" ca="1" si="74"/>
        <v/>
      </c>
      <c r="R953" s="65" t="str">
        <f t="shared" ca="1" si="75"/>
        <v/>
      </c>
      <c r="S953" s="65" t="str">
        <f t="shared" ca="1" si="76"/>
        <v/>
      </c>
      <c r="T953" s="64"/>
      <c r="U953" s="64"/>
      <c r="W953" s="2"/>
      <c r="Z953" s="1"/>
    </row>
    <row r="954" spans="1:26" x14ac:dyDescent="0.25">
      <c r="A954" s="84" t="str">
        <f t="shared" si="77"/>
        <v/>
      </c>
      <c r="B954" s="2"/>
      <c r="D954" s="46"/>
      <c r="E954" s="1"/>
      <c r="M954" s="30"/>
      <c r="N954" s="30"/>
      <c r="O954" s="30"/>
      <c r="P954" s="64"/>
      <c r="Q954" s="65" t="str">
        <f t="shared" ca="1" si="74"/>
        <v/>
      </c>
      <c r="R954" s="65" t="str">
        <f t="shared" ca="1" si="75"/>
        <v/>
      </c>
      <c r="S954" s="65" t="str">
        <f t="shared" ca="1" si="76"/>
        <v/>
      </c>
      <c r="T954" s="64"/>
      <c r="U954" s="64"/>
      <c r="W954" s="2"/>
      <c r="Z954" s="1"/>
    </row>
    <row r="955" spans="1:26" x14ac:dyDescent="0.25">
      <c r="A955" s="84" t="str">
        <f t="shared" si="77"/>
        <v/>
      </c>
      <c r="B955" s="2"/>
      <c r="D955" s="46"/>
      <c r="E955" s="1"/>
      <c r="M955" s="30"/>
      <c r="N955" s="30"/>
      <c r="O955" s="30"/>
      <c r="P955" s="64"/>
      <c r="Q955" s="65" t="str">
        <f t="shared" ca="1" si="74"/>
        <v/>
      </c>
      <c r="R955" s="65" t="str">
        <f t="shared" ca="1" si="75"/>
        <v/>
      </c>
      <c r="S955" s="65" t="str">
        <f t="shared" ca="1" si="76"/>
        <v/>
      </c>
      <c r="T955" s="64"/>
      <c r="U955" s="64"/>
      <c r="W955" s="2"/>
      <c r="Z955" s="1"/>
    </row>
    <row r="956" spans="1:26" x14ac:dyDescent="0.25">
      <c r="A956" s="84" t="str">
        <f t="shared" si="77"/>
        <v/>
      </c>
      <c r="B956" s="2"/>
      <c r="D956" s="46"/>
      <c r="E956" s="1"/>
      <c r="M956" s="30"/>
      <c r="N956" s="30"/>
      <c r="O956" s="30"/>
      <c r="P956" s="64"/>
      <c r="Q956" s="65" t="str">
        <f t="shared" ca="1" si="74"/>
        <v/>
      </c>
      <c r="R956" s="65" t="str">
        <f t="shared" ca="1" si="75"/>
        <v/>
      </c>
      <c r="S956" s="65" t="str">
        <f t="shared" ca="1" si="76"/>
        <v/>
      </c>
      <c r="T956" s="64"/>
      <c r="U956" s="64"/>
      <c r="W956" s="2"/>
      <c r="Z956" s="1"/>
    </row>
    <row r="957" spans="1:26" x14ac:dyDescent="0.25">
      <c r="A957" s="84" t="str">
        <f t="shared" si="77"/>
        <v/>
      </c>
      <c r="B957" s="2"/>
      <c r="D957" s="46"/>
      <c r="E957" s="1"/>
      <c r="M957" s="30"/>
      <c r="N957" s="30"/>
      <c r="O957" s="30"/>
      <c r="P957" s="64"/>
      <c r="Q957" s="65" t="str">
        <f t="shared" ca="1" si="74"/>
        <v/>
      </c>
      <c r="R957" s="65" t="str">
        <f t="shared" ca="1" si="75"/>
        <v/>
      </c>
      <c r="S957" s="65" t="str">
        <f t="shared" ca="1" si="76"/>
        <v/>
      </c>
      <c r="T957" s="64"/>
      <c r="U957" s="64"/>
      <c r="W957" s="2"/>
      <c r="Z957" s="1"/>
    </row>
    <row r="958" spans="1:26" x14ac:dyDescent="0.25">
      <c r="A958" s="84" t="str">
        <f t="shared" si="77"/>
        <v/>
      </c>
      <c r="B958" s="2"/>
      <c r="D958" s="46"/>
      <c r="E958" s="1"/>
      <c r="M958" s="30"/>
      <c r="N958" s="30"/>
      <c r="O958" s="30"/>
      <c r="P958" s="64"/>
      <c r="Q958" s="65" t="str">
        <f t="shared" ca="1" si="74"/>
        <v/>
      </c>
      <c r="R958" s="65" t="str">
        <f t="shared" ca="1" si="75"/>
        <v/>
      </c>
      <c r="S958" s="65" t="str">
        <f t="shared" ca="1" si="76"/>
        <v/>
      </c>
      <c r="T958" s="64"/>
      <c r="U958" s="64"/>
      <c r="W958" s="2"/>
      <c r="Z958" s="1"/>
    </row>
    <row r="959" spans="1:26" x14ac:dyDescent="0.25">
      <c r="A959" s="84" t="str">
        <f t="shared" si="77"/>
        <v/>
      </c>
      <c r="B959" s="2"/>
      <c r="D959" s="46"/>
      <c r="E959" s="1"/>
      <c r="M959" s="30"/>
      <c r="N959" s="30"/>
      <c r="O959" s="30"/>
      <c r="P959" s="64"/>
      <c r="Q959" s="65" t="str">
        <f t="shared" ca="1" si="74"/>
        <v/>
      </c>
      <c r="R959" s="65" t="str">
        <f t="shared" ca="1" si="75"/>
        <v/>
      </c>
      <c r="S959" s="65" t="str">
        <f t="shared" ca="1" si="76"/>
        <v/>
      </c>
      <c r="T959" s="64"/>
      <c r="U959" s="64"/>
      <c r="W959" s="2"/>
      <c r="Z959" s="1"/>
    </row>
    <row r="960" spans="1:26" x14ac:dyDescent="0.25">
      <c r="A960" s="84" t="str">
        <f t="shared" si="77"/>
        <v/>
      </c>
      <c r="B960" s="2"/>
      <c r="D960" s="46"/>
      <c r="E960" s="1"/>
      <c r="M960" s="30"/>
      <c r="N960" s="30"/>
      <c r="O960" s="30"/>
      <c r="P960" s="64"/>
      <c r="Q960" s="65" t="str">
        <f t="shared" ca="1" si="74"/>
        <v/>
      </c>
      <c r="R960" s="65" t="str">
        <f t="shared" ca="1" si="75"/>
        <v/>
      </c>
      <c r="S960" s="65" t="str">
        <f t="shared" ca="1" si="76"/>
        <v/>
      </c>
      <c r="T960" s="64"/>
      <c r="U960" s="64"/>
      <c r="W960" s="2"/>
      <c r="Z960" s="1"/>
    </row>
    <row r="961" spans="1:26" x14ac:dyDescent="0.25">
      <c r="A961" s="84" t="str">
        <f t="shared" si="77"/>
        <v/>
      </c>
      <c r="B961" s="2"/>
      <c r="D961" s="46"/>
      <c r="E961" s="1"/>
      <c r="M961" s="30"/>
      <c r="N961" s="30"/>
      <c r="O961" s="30"/>
      <c r="P961" s="64"/>
      <c r="Q961" s="65" t="str">
        <f t="shared" ca="1" si="74"/>
        <v/>
      </c>
      <c r="R961" s="65" t="str">
        <f t="shared" ca="1" si="75"/>
        <v/>
      </c>
      <c r="S961" s="65" t="str">
        <f t="shared" ca="1" si="76"/>
        <v/>
      </c>
      <c r="T961" s="64"/>
      <c r="U961" s="64"/>
      <c r="W961" s="2"/>
      <c r="Z961" s="1"/>
    </row>
    <row r="962" spans="1:26" x14ac:dyDescent="0.25">
      <c r="A962" s="84" t="str">
        <f t="shared" si="77"/>
        <v/>
      </c>
      <c r="B962" s="2"/>
      <c r="D962" s="46"/>
      <c r="E962" s="1"/>
      <c r="M962" s="30"/>
      <c r="N962" s="30"/>
      <c r="O962" s="30"/>
      <c r="P962" s="64"/>
      <c r="Q962" s="65" t="str">
        <f t="shared" ca="1" si="74"/>
        <v/>
      </c>
      <c r="R962" s="65" t="str">
        <f t="shared" ca="1" si="75"/>
        <v/>
      </c>
      <c r="S962" s="65" t="str">
        <f t="shared" ca="1" si="76"/>
        <v/>
      </c>
      <c r="T962" s="64"/>
      <c r="U962" s="64"/>
      <c r="W962" s="2"/>
      <c r="Z962" s="1"/>
    </row>
    <row r="963" spans="1:26" x14ac:dyDescent="0.25">
      <c r="A963" s="84" t="str">
        <f t="shared" si="77"/>
        <v/>
      </c>
      <c r="B963" s="2"/>
      <c r="D963" s="46"/>
      <c r="E963" s="1"/>
      <c r="M963" s="30"/>
      <c r="N963" s="30"/>
      <c r="O963" s="30"/>
      <c r="P963" s="64"/>
      <c r="Q963" s="65" t="str">
        <f t="shared" ca="1" si="74"/>
        <v/>
      </c>
      <c r="R963" s="65" t="str">
        <f t="shared" ca="1" si="75"/>
        <v/>
      </c>
      <c r="S963" s="65" t="str">
        <f t="shared" ca="1" si="76"/>
        <v/>
      </c>
      <c r="T963" s="64"/>
      <c r="U963" s="64"/>
      <c r="W963" s="2"/>
      <c r="Z963" s="1"/>
    </row>
    <row r="964" spans="1:26" x14ac:dyDescent="0.25">
      <c r="A964" s="84" t="str">
        <f t="shared" si="77"/>
        <v/>
      </c>
      <c r="B964" s="2"/>
      <c r="D964" s="46"/>
      <c r="E964" s="1"/>
      <c r="M964" s="30"/>
      <c r="N964" s="30"/>
      <c r="O964" s="30"/>
      <c r="P964" s="64"/>
      <c r="Q964" s="65" t="str">
        <f t="shared" ca="1" si="74"/>
        <v/>
      </c>
      <c r="R964" s="65" t="str">
        <f t="shared" ca="1" si="75"/>
        <v/>
      </c>
      <c r="S964" s="65" t="str">
        <f t="shared" ca="1" si="76"/>
        <v/>
      </c>
      <c r="T964" s="64"/>
      <c r="U964" s="64"/>
      <c r="W964" s="2"/>
      <c r="Z964" s="1"/>
    </row>
    <row r="965" spans="1:26" x14ac:dyDescent="0.25">
      <c r="A965" s="84" t="str">
        <f t="shared" si="77"/>
        <v/>
      </c>
      <c r="B965" s="2"/>
      <c r="D965" s="46"/>
      <c r="E965" s="1"/>
      <c r="M965" s="30"/>
      <c r="N965" s="30"/>
      <c r="O965" s="30"/>
      <c r="P965" s="64"/>
      <c r="Q965" s="65" t="str">
        <f t="shared" ca="1" si="74"/>
        <v/>
      </c>
      <c r="R965" s="65" t="str">
        <f t="shared" ca="1" si="75"/>
        <v/>
      </c>
      <c r="S965" s="65" t="str">
        <f t="shared" ca="1" si="76"/>
        <v/>
      </c>
      <c r="T965" s="64"/>
      <c r="U965" s="64"/>
      <c r="W965" s="2"/>
      <c r="Z965" s="1"/>
    </row>
    <row r="966" spans="1:26" x14ac:dyDescent="0.25">
      <c r="A966" s="84" t="str">
        <f t="shared" si="77"/>
        <v/>
      </c>
      <c r="B966" s="2"/>
      <c r="D966" s="46"/>
      <c r="E966" s="1"/>
      <c r="M966" s="30"/>
      <c r="N966" s="30"/>
      <c r="O966" s="30"/>
      <c r="P966" s="64"/>
      <c r="Q966" s="65" t="str">
        <f t="shared" ca="1" si="74"/>
        <v/>
      </c>
      <c r="R966" s="65" t="str">
        <f t="shared" ca="1" si="75"/>
        <v/>
      </c>
      <c r="S966" s="65" t="str">
        <f t="shared" ca="1" si="76"/>
        <v/>
      </c>
      <c r="T966" s="64"/>
      <c r="U966" s="64"/>
      <c r="W966" s="2"/>
      <c r="Z966" s="1"/>
    </row>
    <row r="967" spans="1:26" x14ac:dyDescent="0.25">
      <c r="A967" s="84" t="str">
        <f t="shared" si="77"/>
        <v/>
      </c>
      <c r="B967" s="2"/>
      <c r="D967" s="46"/>
      <c r="E967" s="1"/>
      <c r="M967" s="30"/>
      <c r="N967" s="30"/>
      <c r="O967" s="30"/>
      <c r="P967" s="64"/>
      <c r="Q967" s="65" t="str">
        <f t="shared" ca="1" si="74"/>
        <v/>
      </c>
      <c r="R967" s="65" t="str">
        <f t="shared" ca="1" si="75"/>
        <v/>
      </c>
      <c r="S967" s="65" t="str">
        <f t="shared" ca="1" si="76"/>
        <v/>
      </c>
      <c r="T967" s="64"/>
      <c r="U967" s="64"/>
      <c r="W967" s="2"/>
      <c r="Z967" s="1"/>
    </row>
    <row r="968" spans="1:26" x14ac:dyDescent="0.25">
      <c r="A968" s="84" t="str">
        <f t="shared" si="77"/>
        <v/>
      </c>
      <c r="B968" s="2"/>
      <c r="D968" s="46"/>
      <c r="E968" s="1"/>
      <c r="M968" s="30"/>
      <c r="N968" s="30"/>
      <c r="O968" s="30"/>
      <c r="P968" s="64"/>
      <c r="Q968" s="65" t="str">
        <f t="shared" ca="1" si="74"/>
        <v/>
      </c>
      <c r="R968" s="65" t="str">
        <f t="shared" ca="1" si="75"/>
        <v/>
      </c>
      <c r="S968" s="65" t="str">
        <f t="shared" ca="1" si="76"/>
        <v/>
      </c>
      <c r="T968" s="64"/>
      <c r="U968" s="64"/>
      <c r="W968" s="2"/>
      <c r="Z968" s="1"/>
    </row>
    <row r="969" spans="1:26" x14ac:dyDescent="0.25">
      <c r="A969" s="84" t="str">
        <f t="shared" si="77"/>
        <v/>
      </c>
      <c r="B969" s="2"/>
      <c r="D969" s="46"/>
      <c r="E969" s="1"/>
      <c r="M969" s="30"/>
      <c r="N969" s="30"/>
      <c r="O969" s="30"/>
      <c r="P969" s="64"/>
      <c r="Q969" s="65" t="str">
        <f t="shared" ca="1" si="74"/>
        <v/>
      </c>
      <c r="R969" s="65" t="str">
        <f t="shared" ca="1" si="75"/>
        <v/>
      </c>
      <c r="S969" s="65" t="str">
        <f t="shared" ca="1" si="76"/>
        <v/>
      </c>
      <c r="T969" s="64"/>
      <c r="U969" s="64"/>
      <c r="W969" s="2"/>
      <c r="Z969" s="1"/>
    </row>
    <row r="970" spans="1:26" x14ac:dyDescent="0.25">
      <c r="A970" s="84" t="str">
        <f t="shared" si="77"/>
        <v/>
      </c>
      <c r="B970" s="2"/>
      <c r="D970" s="46"/>
      <c r="E970" s="1"/>
      <c r="M970" s="30"/>
      <c r="N970" s="30"/>
      <c r="O970" s="30"/>
      <c r="P970" s="64"/>
      <c r="Q970" s="65" t="str">
        <f t="shared" ca="1" si="74"/>
        <v/>
      </c>
      <c r="R970" s="65" t="str">
        <f t="shared" ca="1" si="75"/>
        <v/>
      </c>
      <c r="S970" s="65" t="str">
        <f t="shared" ca="1" si="76"/>
        <v/>
      </c>
      <c r="T970" s="64"/>
      <c r="U970" s="64"/>
      <c r="W970" s="2"/>
      <c r="Z970" s="1"/>
    </row>
    <row r="971" spans="1:26" x14ac:dyDescent="0.25">
      <c r="A971" s="84" t="str">
        <f t="shared" si="77"/>
        <v/>
      </c>
      <c r="B971" s="2"/>
      <c r="D971" s="46"/>
      <c r="E971" s="1"/>
      <c r="M971" s="30"/>
      <c r="N971" s="30"/>
      <c r="O971" s="30"/>
      <c r="P971" s="64"/>
      <c r="Q971" s="65" t="str">
        <f t="shared" ca="1" si="74"/>
        <v/>
      </c>
      <c r="R971" s="65" t="str">
        <f t="shared" ca="1" si="75"/>
        <v/>
      </c>
      <c r="S971" s="65" t="str">
        <f t="shared" ca="1" si="76"/>
        <v/>
      </c>
      <c r="T971" s="64"/>
      <c r="U971" s="64"/>
      <c r="W971" s="2"/>
      <c r="Z971" s="1"/>
    </row>
    <row r="972" spans="1:26" x14ac:dyDescent="0.25">
      <c r="A972" s="84" t="str">
        <f t="shared" si="77"/>
        <v/>
      </c>
      <c r="B972" s="2"/>
      <c r="D972" s="46"/>
      <c r="E972" s="1"/>
      <c r="M972" s="30"/>
      <c r="N972" s="30"/>
      <c r="O972" s="30"/>
      <c r="P972" s="64"/>
      <c r="Q972" s="65" t="str">
        <f t="shared" ca="1" si="74"/>
        <v/>
      </c>
      <c r="R972" s="65" t="str">
        <f t="shared" ca="1" si="75"/>
        <v/>
      </c>
      <c r="S972" s="65" t="str">
        <f t="shared" ca="1" si="76"/>
        <v/>
      </c>
      <c r="T972" s="64"/>
      <c r="U972" s="64"/>
      <c r="W972" s="2"/>
      <c r="Z972" s="1"/>
    </row>
    <row r="973" spans="1:26" x14ac:dyDescent="0.25">
      <c r="A973" s="84" t="str">
        <f t="shared" si="77"/>
        <v/>
      </c>
      <c r="B973" s="2"/>
      <c r="D973" s="46"/>
      <c r="E973" s="1"/>
      <c r="M973" s="30"/>
      <c r="N973" s="30"/>
      <c r="O973" s="30"/>
      <c r="P973" s="64"/>
      <c r="Q973" s="65" t="str">
        <f t="shared" ca="1" si="74"/>
        <v/>
      </c>
      <c r="R973" s="65" t="str">
        <f t="shared" ca="1" si="75"/>
        <v/>
      </c>
      <c r="S973" s="65" t="str">
        <f t="shared" ca="1" si="76"/>
        <v/>
      </c>
      <c r="T973" s="64"/>
      <c r="U973" s="64"/>
      <c r="W973" s="2"/>
      <c r="Z973" s="1"/>
    </row>
    <row r="974" spans="1:26" x14ac:dyDescent="0.25">
      <c r="A974" s="84" t="str">
        <f t="shared" si="77"/>
        <v/>
      </c>
      <c r="B974" s="2"/>
      <c r="D974" s="46"/>
      <c r="E974" s="1"/>
      <c r="M974" s="30"/>
      <c r="N974" s="30"/>
      <c r="O974" s="30"/>
      <c r="P974" s="64"/>
      <c r="Q974" s="65" t="str">
        <f t="shared" ca="1" si="74"/>
        <v/>
      </c>
      <c r="R974" s="65" t="str">
        <f t="shared" ca="1" si="75"/>
        <v/>
      </c>
      <c r="S974" s="65" t="str">
        <f t="shared" ca="1" si="76"/>
        <v/>
      </c>
      <c r="T974" s="64"/>
      <c r="U974" s="64"/>
      <c r="W974" s="2"/>
      <c r="Z974" s="1"/>
    </row>
    <row r="975" spans="1:26" x14ac:dyDescent="0.25">
      <c r="A975" s="84" t="str">
        <f t="shared" si="77"/>
        <v/>
      </c>
      <c r="B975" s="2"/>
      <c r="D975" s="46"/>
      <c r="E975" s="1"/>
      <c r="M975" s="30"/>
      <c r="N975" s="30"/>
      <c r="O975" s="30"/>
      <c r="P975" s="64"/>
      <c r="Q975" s="65" t="str">
        <f t="shared" ca="1" si="74"/>
        <v/>
      </c>
      <c r="R975" s="65" t="str">
        <f t="shared" ca="1" si="75"/>
        <v/>
      </c>
      <c r="S975" s="65" t="str">
        <f t="shared" ca="1" si="76"/>
        <v/>
      </c>
      <c r="T975" s="64"/>
      <c r="U975" s="64"/>
      <c r="W975" s="2"/>
      <c r="Z975" s="1"/>
    </row>
    <row r="976" spans="1:26" x14ac:dyDescent="0.25">
      <c r="A976" s="84" t="str">
        <f t="shared" si="77"/>
        <v/>
      </c>
      <c r="B976" s="2"/>
      <c r="D976" s="46"/>
      <c r="E976" s="1"/>
      <c r="M976" s="30"/>
      <c r="N976" s="30"/>
      <c r="O976" s="30"/>
      <c r="P976" s="64"/>
      <c r="Q976" s="65" t="str">
        <f t="shared" ca="1" si="74"/>
        <v/>
      </c>
      <c r="R976" s="65" t="str">
        <f t="shared" ca="1" si="75"/>
        <v/>
      </c>
      <c r="S976" s="65" t="str">
        <f t="shared" ca="1" si="76"/>
        <v/>
      </c>
      <c r="T976" s="64"/>
      <c r="U976" s="64"/>
      <c r="W976" s="2"/>
      <c r="Z976" s="1"/>
    </row>
    <row r="977" spans="1:26" x14ac:dyDescent="0.25">
      <c r="A977" s="84" t="str">
        <f t="shared" si="77"/>
        <v/>
      </c>
      <c r="B977" s="2"/>
      <c r="D977" s="46"/>
      <c r="E977" s="1"/>
      <c r="M977" s="30"/>
      <c r="N977" s="30"/>
      <c r="O977" s="30"/>
      <c r="P977" s="64"/>
      <c r="Q977" s="65" t="str">
        <f t="shared" ca="1" si="74"/>
        <v/>
      </c>
      <c r="R977" s="65" t="str">
        <f t="shared" ca="1" si="75"/>
        <v/>
      </c>
      <c r="S977" s="65" t="str">
        <f t="shared" ca="1" si="76"/>
        <v/>
      </c>
      <c r="T977" s="64"/>
      <c r="U977" s="64"/>
      <c r="W977" s="2"/>
      <c r="Z977" s="1"/>
    </row>
    <row r="978" spans="1:26" x14ac:dyDescent="0.25">
      <c r="A978" s="84" t="str">
        <f t="shared" si="77"/>
        <v/>
      </c>
      <c r="B978" s="2"/>
      <c r="D978" s="46"/>
      <c r="E978" s="1"/>
      <c r="M978" s="30"/>
      <c r="N978" s="30"/>
      <c r="O978" s="30"/>
      <c r="P978" s="64"/>
      <c r="Q978" s="65" t="str">
        <f t="shared" ca="1" si="74"/>
        <v/>
      </c>
      <c r="R978" s="65" t="str">
        <f t="shared" ca="1" si="75"/>
        <v/>
      </c>
      <c r="S978" s="65" t="str">
        <f t="shared" ca="1" si="76"/>
        <v/>
      </c>
      <c r="T978" s="64"/>
      <c r="U978" s="64"/>
      <c r="W978" s="2"/>
      <c r="Z978" s="1"/>
    </row>
    <row r="979" spans="1:26" x14ac:dyDescent="0.25">
      <c r="A979" s="84" t="str">
        <f t="shared" si="77"/>
        <v/>
      </c>
      <c r="B979" s="2"/>
      <c r="D979" s="46"/>
      <c r="E979" s="1"/>
      <c r="M979" s="30"/>
      <c r="N979" s="30"/>
      <c r="O979" s="30"/>
      <c r="P979" s="64"/>
      <c r="Q979" s="65" t="str">
        <f t="shared" ca="1" si="74"/>
        <v/>
      </c>
      <c r="R979" s="65" t="str">
        <f t="shared" ca="1" si="75"/>
        <v/>
      </c>
      <c r="S979" s="65" t="str">
        <f t="shared" ca="1" si="76"/>
        <v/>
      </c>
      <c r="T979" s="64"/>
      <c r="U979" s="64"/>
      <c r="W979" s="2"/>
      <c r="Z979" s="1"/>
    </row>
    <row r="980" spans="1:26" x14ac:dyDescent="0.25">
      <c r="A980" s="84" t="str">
        <f t="shared" si="77"/>
        <v/>
      </c>
      <c r="B980" s="2"/>
      <c r="D980" s="46"/>
      <c r="E980" s="1"/>
      <c r="M980" s="30"/>
      <c r="N980" s="30"/>
      <c r="O980" s="30"/>
      <c r="P980" s="64"/>
      <c r="Q980" s="65" t="str">
        <f t="shared" ca="1" si="74"/>
        <v/>
      </c>
      <c r="R980" s="65" t="str">
        <f t="shared" ca="1" si="75"/>
        <v/>
      </c>
      <c r="S980" s="65" t="str">
        <f t="shared" ca="1" si="76"/>
        <v/>
      </c>
      <c r="T980" s="64"/>
      <c r="U980" s="64"/>
      <c r="W980" s="2"/>
      <c r="Z980" s="1"/>
    </row>
    <row r="981" spans="1:26" x14ac:dyDescent="0.25">
      <c r="A981" s="84" t="str">
        <f t="shared" si="77"/>
        <v/>
      </c>
      <c r="B981" s="2"/>
      <c r="D981" s="46"/>
      <c r="E981" s="1"/>
      <c r="M981" s="30"/>
      <c r="N981" s="30"/>
      <c r="O981" s="30"/>
      <c r="P981" s="64"/>
      <c r="Q981" s="65" t="str">
        <f t="shared" ca="1" si="74"/>
        <v/>
      </c>
      <c r="R981" s="65" t="str">
        <f t="shared" ca="1" si="75"/>
        <v/>
      </c>
      <c r="S981" s="65" t="str">
        <f t="shared" ca="1" si="76"/>
        <v/>
      </c>
      <c r="T981" s="64"/>
      <c r="U981" s="64"/>
      <c r="W981" s="2"/>
      <c r="Z981" s="1"/>
    </row>
    <row r="982" spans="1:26" x14ac:dyDescent="0.25">
      <c r="A982" s="84" t="str">
        <f t="shared" si="77"/>
        <v/>
      </c>
      <c r="B982" s="2"/>
      <c r="D982" s="46"/>
      <c r="E982" s="1"/>
      <c r="M982" s="30"/>
      <c r="N982" s="30"/>
      <c r="O982" s="30"/>
      <c r="P982" s="64"/>
      <c r="Q982" s="65" t="str">
        <f t="shared" ref="Q982:Q1001" ca="1" si="78">IF(ISBLANK(B982),"",IF(AND(OR(E982="+",E982="Homo",E982="homo"),B982&lt;TODAY()-$Q$24,ISBLANK(I982)),1,0))</f>
        <v/>
      </c>
      <c r="R982" s="65" t="str">
        <f t="shared" ref="R982:R1001" ca="1" si="79">IF(ISBLANK(B982),"",IF(AND(OR(E982="-",E982="WT",E982="wt",E982="Wt"),B982&lt;TODAY()-$Q$24,ISBLANK(I982)),1,0))</f>
        <v/>
      </c>
      <c r="S982" s="65" t="str">
        <f t="shared" ref="S982:S1001" ca="1" si="80">IF(ISBLANK(B982),"",IF(AND(NOT(OR(E982="-",E982="WT",E982="wt",E982="Wt",E982="+",E982="Homo",E982="homo")),B982&lt;TODAY()-$Q$24,ISBLANK(I982)),1,0))</f>
        <v/>
      </c>
      <c r="T982" s="64"/>
      <c r="U982" s="64"/>
      <c r="W982" s="2"/>
      <c r="Z982" s="1"/>
    </row>
    <row r="983" spans="1:26" x14ac:dyDescent="0.25">
      <c r="A983" s="84" t="str">
        <f t="shared" si="77"/>
        <v/>
      </c>
      <c r="B983" s="2"/>
      <c r="D983" s="46"/>
      <c r="E983" s="1"/>
      <c r="M983" s="30"/>
      <c r="N983" s="30"/>
      <c r="O983" s="30"/>
      <c r="P983" s="64"/>
      <c r="Q983" s="65" t="str">
        <f t="shared" ca="1" si="78"/>
        <v/>
      </c>
      <c r="R983" s="65" t="str">
        <f t="shared" ca="1" si="79"/>
        <v/>
      </c>
      <c r="S983" s="65" t="str">
        <f t="shared" ca="1" si="80"/>
        <v/>
      </c>
      <c r="T983" s="64"/>
      <c r="U983" s="64"/>
      <c r="W983" s="2"/>
      <c r="Z983" s="1"/>
    </row>
    <row r="984" spans="1:26" x14ac:dyDescent="0.25">
      <c r="A984" s="84" t="str">
        <f t="shared" si="77"/>
        <v/>
      </c>
      <c r="B984" s="2"/>
      <c r="D984" s="46"/>
      <c r="E984" s="1"/>
      <c r="M984" s="30"/>
      <c r="N984" s="30"/>
      <c r="O984" s="30"/>
      <c r="P984" s="64"/>
      <c r="Q984" s="65" t="str">
        <f t="shared" ca="1" si="78"/>
        <v/>
      </c>
      <c r="R984" s="65" t="str">
        <f t="shared" ca="1" si="79"/>
        <v/>
      </c>
      <c r="S984" s="65" t="str">
        <f t="shared" ca="1" si="80"/>
        <v/>
      </c>
      <c r="T984" s="64"/>
      <c r="U984" s="64"/>
      <c r="W984" s="2"/>
      <c r="Z984" s="1"/>
    </row>
    <row r="985" spans="1:26" x14ac:dyDescent="0.25">
      <c r="A985" s="84" t="str">
        <f t="shared" ref="A985:A1000" si="81">IF(AND(ISBLANK(I985), NOT((ISBLANK(B985)))),B985+60,"")</f>
        <v/>
      </c>
      <c r="B985" s="2"/>
      <c r="D985" s="46"/>
      <c r="E985" s="1"/>
      <c r="M985" s="30"/>
      <c r="N985" s="30"/>
      <c r="O985" s="30"/>
      <c r="P985" s="64"/>
      <c r="Q985" s="65" t="str">
        <f t="shared" ca="1" si="78"/>
        <v/>
      </c>
      <c r="R985" s="65" t="str">
        <f t="shared" ca="1" si="79"/>
        <v/>
      </c>
      <c r="S985" s="65" t="str">
        <f t="shared" ca="1" si="80"/>
        <v/>
      </c>
      <c r="T985" s="64"/>
      <c r="U985" s="64"/>
      <c r="W985" s="2"/>
      <c r="Z985" s="1"/>
    </row>
    <row r="986" spans="1:26" x14ac:dyDescent="0.25">
      <c r="A986" s="84" t="str">
        <f t="shared" si="81"/>
        <v/>
      </c>
      <c r="B986" s="2"/>
      <c r="D986" s="46"/>
      <c r="E986" s="1"/>
      <c r="M986" s="30"/>
      <c r="N986" s="30"/>
      <c r="O986" s="30"/>
      <c r="P986" s="64"/>
      <c r="Q986" s="65" t="str">
        <f t="shared" ca="1" si="78"/>
        <v/>
      </c>
      <c r="R986" s="65" t="str">
        <f t="shared" ca="1" si="79"/>
        <v/>
      </c>
      <c r="S986" s="65" t="str">
        <f t="shared" ca="1" si="80"/>
        <v/>
      </c>
      <c r="T986" s="64"/>
      <c r="U986" s="64"/>
      <c r="W986" s="2"/>
      <c r="Z986" s="1"/>
    </row>
    <row r="987" spans="1:26" x14ac:dyDescent="0.25">
      <c r="A987" s="84" t="str">
        <f t="shared" si="81"/>
        <v/>
      </c>
      <c r="B987" s="2"/>
      <c r="D987" s="46"/>
      <c r="E987" s="1"/>
      <c r="M987" s="30"/>
      <c r="N987" s="30"/>
      <c r="O987" s="30"/>
      <c r="P987" s="64"/>
      <c r="Q987" s="65" t="str">
        <f t="shared" ca="1" si="78"/>
        <v/>
      </c>
      <c r="R987" s="65" t="str">
        <f t="shared" ca="1" si="79"/>
        <v/>
      </c>
      <c r="S987" s="65" t="str">
        <f t="shared" ca="1" si="80"/>
        <v/>
      </c>
      <c r="T987" s="64"/>
      <c r="U987" s="64"/>
      <c r="W987" s="2"/>
      <c r="Z987" s="1"/>
    </row>
    <row r="988" spans="1:26" x14ac:dyDescent="0.25">
      <c r="A988" s="84" t="str">
        <f t="shared" si="81"/>
        <v/>
      </c>
      <c r="B988" s="2"/>
      <c r="D988" s="46"/>
      <c r="E988" s="1"/>
      <c r="M988" s="30"/>
      <c r="N988" s="30"/>
      <c r="O988" s="30"/>
      <c r="P988" s="64"/>
      <c r="Q988" s="65" t="str">
        <f t="shared" ca="1" si="78"/>
        <v/>
      </c>
      <c r="R988" s="65" t="str">
        <f t="shared" ca="1" si="79"/>
        <v/>
      </c>
      <c r="S988" s="65" t="str">
        <f t="shared" ca="1" si="80"/>
        <v/>
      </c>
      <c r="T988" s="64"/>
      <c r="U988" s="64"/>
      <c r="W988" s="2"/>
      <c r="Z988" s="1"/>
    </row>
    <row r="989" spans="1:26" x14ac:dyDescent="0.25">
      <c r="A989" s="84" t="str">
        <f t="shared" si="81"/>
        <v/>
      </c>
      <c r="B989" s="2"/>
      <c r="D989" s="46"/>
      <c r="E989" s="1"/>
      <c r="M989" s="30"/>
      <c r="N989" s="30"/>
      <c r="O989" s="30"/>
      <c r="P989" s="64"/>
      <c r="Q989" s="65" t="str">
        <f t="shared" ca="1" si="78"/>
        <v/>
      </c>
      <c r="R989" s="65" t="str">
        <f t="shared" ca="1" si="79"/>
        <v/>
      </c>
      <c r="S989" s="65" t="str">
        <f t="shared" ca="1" si="80"/>
        <v/>
      </c>
      <c r="T989" s="64"/>
      <c r="U989" s="64"/>
      <c r="W989" s="2"/>
      <c r="Z989" s="1"/>
    </row>
    <row r="990" spans="1:26" x14ac:dyDescent="0.25">
      <c r="A990" s="84" t="str">
        <f t="shared" si="81"/>
        <v/>
      </c>
      <c r="B990" s="2"/>
      <c r="D990" s="46"/>
      <c r="E990" s="1"/>
      <c r="M990" s="30"/>
      <c r="N990" s="30"/>
      <c r="O990" s="30"/>
      <c r="P990" s="64"/>
      <c r="Q990" s="65" t="str">
        <f t="shared" ca="1" si="78"/>
        <v/>
      </c>
      <c r="R990" s="65" t="str">
        <f t="shared" ca="1" si="79"/>
        <v/>
      </c>
      <c r="S990" s="65" t="str">
        <f t="shared" ca="1" si="80"/>
        <v/>
      </c>
      <c r="T990" s="64"/>
      <c r="U990" s="64"/>
      <c r="W990" s="2"/>
      <c r="Z990" s="1"/>
    </row>
    <row r="991" spans="1:26" x14ac:dyDescent="0.25">
      <c r="A991" s="84" t="str">
        <f t="shared" si="81"/>
        <v/>
      </c>
      <c r="B991" s="2"/>
      <c r="D991" s="46"/>
      <c r="E991" s="1"/>
      <c r="M991" s="30"/>
      <c r="N991" s="30"/>
      <c r="O991" s="30"/>
      <c r="P991" s="64"/>
      <c r="Q991" s="65" t="str">
        <f t="shared" ca="1" si="78"/>
        <v/>
      </c>
      <c r="R991" s="65" t="str">
        <f t="shared" ca="1" si="79"/>
        <v/>
      </c>
      <c r="S991" s="65" t="str">
        <f t="shared" ca="1" si="80"/>
        <v/>
      </c>
      <c r="T991" s="64"/>
      <c r="U991" s="64"/>
      <c r="W991" s="2"/>
      <c r="Z991" s="1"/>
    </row>
    <row r="992" spans="1:26" x14ac:dyDescent="0.25">
      <c r="A992" s="84" t="str">
        <f t="shared" si="81"/>
        <v/>
      </c>
      <c r="B992" s="2"/>
      <c r="D992" s="46"/>
      <c r="E992" s="1"/>
      <c r="M992" s="30"/>
      <c r="N992" s="30"/>
      <c r="O992" s="30"/>
      <c r="P992" s="64"/>
      <c r="Q992" s="65" t="str">
        <f t="shared" ca="1" si="78"/>
        <v/>
      </c>
      <c r="R992" s="65" t="str">
        <f t="shared" ca="1" si="79"/>
        <v/>
      </c>
      <c r="S992" s="65" t="str">
        <f t="shared" ca="1" si="80"/>
        <v/>
      </c>
      <c r="T992" s="64"/>
      <c r="U992" s="64"/>
      <c r="W992" s="2"/>
      <c r="Z992" s="1"/>
    </row>
    <row r="993" spans="1:26" x14ac:dyDescent="0.25">
      <c r="A993" s="84" t="str">
        <f t="shared" si="81"/>
        <v/>
      </c>
      <c r="B993" s="2"/>
      <c r="D993" s="46"/>
      <c r="E993" s="1"/>
      <c r="M993" s="30"/>
      <c r="N993" s="30"/>
      <c r="O993" s="30"/>
      <c r="P993" s="64"/>
      <c r="Q993" s="65" t="str">
        <f t="shared" ca="1" si="78"/>
        <v/>
      </c>
      <c r="R993" s="65" t="str">
        <f t="shared" ca="1" si="79"/>
        <v/>
      </c>
      <c r="S993" s="65" t="str">
        <f t="shared" ca="1" si="80"/>
        <v/>
      </c>
      <c r="T993" s="64"/>
      <c r="U993" s="64"/>
      <c r="W993" s="2"/>
      <c r="Z993" s="1"/>
    </row>
    <row r="994" spans="1:26" x14ac:dyDescent="0.25">
      <c r="A994" s="84" t="str">
        <f t="shared" si="81"/>
        <v/>
      </c>
      <c r="B994" s="2"/>
      <c r="D994" s="46"/>
      <c r="E994" s="1"/>
      <c r="M994" s="30"/>
      <c r="N994" s="30"/>
      <c r="O994" s="30"/>
      <c r="P994" s="64"/>
      <c r="Q994" s="65" t="str">
        <f t="shared" ca="1" si="78"/>
        <v/>
      </c>
      <c r="R994" s="65" t="str">
        <f t="shared" ca="1" si="79"/>
        <v/>
      </c>
      <c r="S994" s="65" t="str">
        <f t="shared" ca="1" si="80"/>
        <v/>
      </c>
      <c r="T994" s="64"/>
      <c r="U994" s="64"/>
      <c r="W994" s="2"/>
      <c r="Z994" s="1"/>
    </row>
    <row r="995" spans="1:26" x14ac:dyDescent="0.25">
      <c r="A995" s="84" t="str">
        <f t="shared" si="81"/>
        <v/>
      </c>
      <c r="B995" s="2"/>
      <c r="D995" s="46"/>
      <c r="E995" s="1"/>
      <c r="M995" s="30"/>
      <c r="N995" s="30"/>
      <c r="O995" s="30"/>
      <c r="P995" s="64"/>
      <c r="Q995" s="65" t="str">
        <f t="shared" ca="1" si="78"/>
        <v/>
      </c>
      <c r="R995" s="65" t="str">
        <f t="shared" ca="1" si="79"/>
        <v/>
      </c>
      <c r="S995" s="65" t="str">
        <f t="shared" ca="1" si="80"/>
        <v/>
      </c>
      <c r="T995" s="64"/>
      <c r="U995" s="64"/>
      <c r="W995" s="2"/>
      <c r="Z995" s="1"/>
    </row>
    <row r="996" spans="1:26" x14ac:dyDescent="0.25">
      <c r="A996" s="84" t="str">
        <f t="shared" si="81"/>
        <v/>
      </c>
      <c r="B996" s="2"/>
      <c r="D996" s="46"/>
      <c r="E996" s="1"/>
      <c r="M996" s="30"/>
      <c r="N996" s="30"/>
      <c r="O996" s="30"/>
      <c r="P996" s="64"/>
      <c r="Q996" s="65" t="str">
        <f t="shared" ca="1" si="78"/>
        <v/>
      </c>
      <c r="R996" s="65" t="str">
        <f t="shared" ca="1" si="79"/>
        <v/>
      </c>
      <c r="S996" s="65" t="str">
        <f t="shared" ca="1" si="80"/>
        <v/>
      </c>
      <c r="T996" s="64"/>
      <c r="U996" s="64"/>
      <c r="W996" s="2"/>
      <c r="Z996" s="1"/>
    </row>
    <row r="997" spans="1:26" x14ac:dyDescent="0.25">
      <c r="A997" s="84" t="str">
        <f t="shared" si="81"/>
        <v/>
      </c>
      <c r="B997" s="2"/>
      <c r="D997" s="46"/>
      <c r="E997" s="1"/>
      <c r="M997" s="30"/>
      <c r="N997" s="30"/>
      <c r="O997" s="30"/>
      <c r="Q997" s="65" t="str">
        <f t="shared" ca="1" si="78"/>
        <v/>
      </c>
      <c r="R997" s="65" t="str">
        <f t="shared" ca="1" si="79"/>
        <v/>
      </c>
      <c r="S997" s="65" t="str">
        <f t="shared" ca="1" si="80"/>
        <v/>
      </c>
      <c r="W997" s="2"/>
      <c r="Z997" s="1"/>
    </row>
    <row r="998" spans="1:26" x14ac:dyDescent="0.25">
      <c r="A998" s="84" t="str">
        <f t="shared" si="81"/>
        <v/>
      </c>
      <c r="B998" s="2"/>
      <c r="D998" s="46"/>
      <c r="E998" s="1"/>
      <c r="M998" s="30"/>
      <c r="N998" s="30"/>
      <c r="O998" s="30"/>
      <c r="Q998" s="65" t="str">
        <f t="shared" ca="1" si="78"/>
        <v/>
      </c>
      <c r="R998" s="65" t="str">
        <f t="shared" ca="1" si="79"/>
        <v/>
      </c>
      <c r="S998" s="65" t="str">
        <f t="shared" ca="1" si="80"/>
        <v/>
      </c>
      <c r="W998" s="2"/>
      <c r="Z998" s="1"/>
    </row>
    <row r="999" spans="1:26" x14ac:dyDescent="0.25">
      <c r="A999" s="84" t="str">
        <f t="shared" si="81"/>
        <v/>
      </c>
      <c r="B999" s="2"/>
      <c r="D999" s="46"/>
      <c r="E999" s="1"/>
      <c r="M999" s="30"/>
      <c r="N999" s="30"/>
      <c r="O999" s="30"/>
      <c r="Q999" s="65" t="str">
        <f t="shared" ca="1" si="78"/>
        <v/>
      </c>
      <c r="R999" s="65" t="str">
        <f t="shared" ca="1" si="79"/>
        <v/>
      </c>
      <c r="S999" s="65" t="str">
        <f t="shared" ca="1" si="80"/>
        <v/>
      </c>
      <c r="W999" s="2"/>
      <c r="Z999" s="1"/>
    </row>
    <row r="1000" spans="1:26" x14ac:dyDescent="0.25">
      <c r="A1000" s="84" t="str">
        <f t="shared" si="81"/>
        <v/>
      </c>
      <c r="B1000" s="2"/>
      <c r="D1000" s="46"/>
      <c r="E1000" s="1"/>
      <c r="M1000" s="30"/>
      <c r="N1000" s="30"/>
      <c r="O1000" s="30"/>
      <c r="Q1000" s="65" t="str">
        <f t="shared" ca="1" si="78"/>
        <v/>
      </c>
      <c r="R1000" s="65" t="str">
        <f t="shared" ca="1" si="79"/>
        <v/>
      </c>
      <c r="S1000" s="65" t="str">
        <f t="shared" ca="1" si="80"/>
        <v/>
      </c>
      <c r="W1000" s="2"/>
      <c r="Z1000" s="1"/>
    </row>
    <row r="1001" spans="1:26" x14ac:dyDescent="0.25">
      <c r="B1001" s="2"/>
      <c r="D1001" s="46"/>
      <c r="E1001" s="1"/>
      <c r="M1001" s="30"/>
      <c r="N1001" s="30"/>
      <c r="O1001" s="30"/>
      <c r="Q1001" s="65" t="str">
        <f t="shared" ca="1" si="78"/>
        <v/>
      </c>
      <c r="R1001" s="65" t="str">
        <f t="shared" ca="1" si="79"/>
        <v/>
      </c>
      <c r="S1001" s="65" t="str">
        <f t="shared" ca="1" si="80"/>
        <v/>
      </c>
      <c r="W1001" s="2"/>
      <c r="Z1001" s="1"/>
    </row>
    <row r="1002" spans="1:26" x14ac:dyDescent="0.25">
      <c r="B1002" s="2"/>
      <c r="D1002" s="46"/>
      <c r="E1002" s="1"/>
      <c r="M1002" s="30"/>
      <c r="N1002" s="30"/>
      <c r="O1002" s="30"/>
      <c r="Q1002" s="19"/>
      <c r="R1002" s="19"/>
      <c r="S1002" s="19"/>
      <c r="W1002" s="2"/>
      <c r="Z1002" s="1"/>
    </row>
    <row r="1003" spans="1:26" x14ac:dyDescent="0.25">
      <c r="B1003" s="2"/>
      <c r="D1003" s="46"/>
      <c r="E1003" s="1"/>
      <c r="M1003" s="30"/>
      <c r="N1003" s="30"/>
      <c r="O1003" s="30"/>
      <c r="Q1003" s="19"/>
      <c r="R1003" s="19"/>
      <c r="S1003" s="19"/>
      <c r="W1003" s="2"/>
      <c r="Z1003" s="1"/>
    </row>
    <row r="1004" spans="1:26" x14ac:dyDescent="0.25">
      <c r="B1004" s="2"/>
      <c r="D1004" s="46"/>
      <c r="E1004" s="1"/>
      <c r="M1004" s="30"/>
      <c r="N1004" s="30"/>
      <c r="O1004" s="30"/>
      <c r="Q1004" s="19"/>
      <c r="R1004" s="19"/>
      <c r="S1004" s="19"/>
      <c r="W1004" s="2"/>
      <c r="Z1004" s="1"/>
    </row>
    <row r="1005" spans="1:26" x14ac:dyDescent="0.25">
      <c r="B1005" s="2"/>
      <c r="D1005" s="46"/>
      <c r="E1005" s="1"/>
      <c r="M1005" s="30"/>
      <c r="N1005" s="30"/>
      <c r="O1005" s="30"/>
      <c r="Q1005" s="19"/>
      <c r="R1005" s="19"/>
      <c r="S1005" s="19"/>
      <c r="W1005" s="2"/>
      <c r="Z1005" s="1"/>
    </row>
    <row r="1006" spans="1:26" x14ac:dyDescent="0.25">
      <c r="B1006" s="2"/>
      <c r="D1006" s="46"/>
      <c r="E1006" s="1"/>
      <c r="M1006" s="30"/>
      <c r="N1006" s="30"/>
      <c r="O1006" s="30"/>
      <c r="W1006" s="2"/>
      <c r="Z1006" s="1"/>
    </row>
    <row r="1007" spans="1:26" x14ac:dyDescent="0.25">
      <c r="B1007" s="2"/>
      <c r="D1007" s="46"/>
      <c r="E1007" s="1"/>
      <c r="M1007" s="30"/>
      <c r="N1007" s="30"/>
      <c r="O1007" s="30"/>
      <c r="W1007" s="2"/>
      <c r="Z1007" s="1"/>
    </row>
    <row r="1008" spans="1:26" x14ac:dyDescent="0.25">
      <c r="B1008" s="2"/>
      <c r="D1008" s="46"/>
      <c r="E1008" s="1"/>
      <c r="M1008" s="30"/>
      <c r="N1008" s="30"/>
      <c r="O1008" s="30"/>
      <c r="W1008" s="2"/>
      <c r="Z1008" s="1"/>
    </row>
    <row r="1009" spans="2:26" x14ac:dyDescent="0.25">
      <c r="B1009" s="2"/>
      <c r="D1009" s="46"/>
      <c r="E1009" s="1"/>
      <c r="M1009" s="30"/>
      <c r="N1009" s="30"/>
      <c r="O1009" s="30"/>
      <c r="W1009" s="2"/>
      <c r="Z1009" s="1"/>
    </row>
    <row r="1010" spans="2:26" x14ac:dyDescent="0.25">
      <c r="B1010" s="2"/>
      <c r="D1010" s="46"/>
      <c r="E1010" s="1"/>
      <c r="M1010" s="30"/>
      <c r="N1010" s="30"/>
      <c r="O1010" s="30"/>
      <c r="W1010" s="2"/>
      <c r="Z1010" s="1"/>
    </row>
    <row r="1011" spans="2:26" x14ac:dyDescent="0.25">
      <c r="B1011" s="2"/>
      <c r="D1011" s="46"/>
      <c r="E1011" s="1"/>
      <c r="M1011" s="30"/>
      <c r="N1011" s="30"/>
      <c r="O1011" s="30"/>
      <c r="W1011" s="2"/>
      <c r="Z1011" s="1"/>
    </row>
    <row r="1012" spans="2:26" x14ac:dyDescent="0.25">
      <c r="B1012" s="2"/>
      <c r="D1012" s="46"/>
      <c r="E1012" s="1"/>
      <c r="M1012" s="30"/>
      <c r="N1012" s="30"/>
      <c r="O1012" s="30"/>
      <c r="W1012" s="2"/>
      <c r="Z1012" s="1"/>
    </row>
    <row r="1013" spans="2:26" x14ac:dyDescent="0.25">
      <c r="B1013" s="2"/>
      <c r="D1013" s="46"/>
      <c r="E1013" s="1"/>
      <c r="M1013" s="30"/>
      <c r="N1013" s="30"/>
      <c r="O1013" s="30"/>
      <c r="W1013" s="2"/>
      <c r="Z1013" s="1"/>
    </row>
    <row r="1014" spans="2:26" x14ac:dyDescent="0.25">
      <c r="B1014" s="2"/>
      <c r="D1014" s="46"/>
      <c r="E1014" s="1"/>
      <c r="M1014" s="30"/>
      <c r="N1014" s="30"/>
      <c r="O1014" s="30"/>
      <c r="W1014" s="2"/>
      <c r="Z1014" s="1"/>
    </row>
    <row r="1015" spans="2:26" x14ac:dyDescent="0.25">
      <c r="B1015" s="2"/>
      <c r="D1015" s="46"/>
      <c r="E1015" s="1"/>
      <c r="M1015" s="30"/>
      <c r="N1015" s="30"/>
      <c r="O1015" s="30"/>
      <c r="W1015" s="2"/>
      <c r="Z1015" s="1"/>
    </row>
    <row r="1016" spans="2:26" x14ac:dyDescent="0.25">
      <c r="B1016" s="2"/>
      <c r="D1016" s="46"/>
      <c r="E1016" s="1"/>
      <c r="M1016" s="30"/>
      <c r="N1016" s="30"/>
      <c r="O1016" s="30"/>
      <c r="W1016" s="2"/>
      <c r="Z1016" s="1"/>
    </row>
    <row r="1017" spans="2:26" x14ac:dyDescent="0.25">
      <c r="B1017" s="2"/>
      <c r="D1017" s="46"/>
      <c r="E1017" s="1"/>
      <c r="M1017" s="30"/>
      <c r="N1017" s="30"/>
      <c r="O1017" s="30"/>
      <c r="W1017" s="2"/>
      <c r="Z1017" s="1"/>
    </row>
    <row r="1018" spans="2:26" x14ac:dyDescent="0.25">
      <c r="B1018" s="2"/>
      <c r="D1018" s="46"/>
      <c r="E1018" s="1"/>
      <c r="M1018" s="30"/>
      <c r="N1018" s="30"/>
      <c r="O1018" s="30"/>
      <c r="W1018" s="2"/>
      <c r="Z1018" s="1"/>
    </row>
    <row r="1019" spans="2:26" x14ac:dyDescent="0.25">
      <c r="B1019" s="2"/>
      <c r="D1019" s="46"/>
      <c r="E1019" s="1"/>
      <c r="M1019" s="30"/>
      <c r="N1019" s="30"/>
      <c r="O1019" s="30"/>
      <c r="W1019" s="2"/>
      <c r="Z1019" s="1"/>
    </row>
    <row r="1020" spans="2:26" x14ac:dyDescent="0.25">
      <c r="B1020" s="2"/>
      <c r="D1020" s="46"/>
      <c r="E1020" s="1"/>
      <c r="M1020" s="30"/>
      <c r="N1020" s="30"/>
      <c r="O1020" s="30"/>
      <c r="W1020" s="2"/>
      <c r="Z1020" s="1"/>
    </row>
    <row r="1021" spans="2:26" x14ac:dyDescent="0.25">
      <c r="B1021" s="2"/>
      <c r="D1021" s="46"/>
      <c r="E1021" s="1"/>
      <c r="M1021" s="30"/>
      <c r="N1021" s="30"/>
      <c r="O1021" s="30"/>
      <c r="W1021" s="2"/>
      <c r="Z1021" s="1"/>
    </row>
    <row r="1022" spans="2:26" x14ac:dyDescent="0.25">
      <c r="B1022" s="2"/>
      <c r="D1022" s="46"/>
      <c r="E1022" s="1"/>
      <c r="M1022" s="30"/>
      <c r="N1022" s="30"/>
      <c r="O1022" s="30"/>
      <c r="W1022" s="2"/>
      <c r="Z1022" s="1"/>
    </row>
    <row r="1023" spans="2:26" x14ac:dyDescent="0.25">
      <c r="B1023" s="2"/>
      <c r="D1023" s="46"/>
      <c r="E1023" s="1"/>
      <c r="M1023" s="30"/>
      <c r="N1023" s="30"/>
      <c r="O1023" s="30"/>
      <c r="W1023" s="2"/>
      <c r="Z1023" s="1"/>
    </row>
    <row r="1024" spans="2:26" x14ac:dyDescent="0.25">
      <c r="B1024" s="2"/>
      <c r="D1024" s="46"/>
      <c r="E1024" s="1"/>
      <c r="M1024" s="30"/>
      <c r="N1024" s="30"/>
      <c r="O1024" s="30"/>
      <c r="W1024" s="2"/>
      <c r="Z1024" s="1"/>
    </row>
    <row r="1025" spans="2:26" x14ac:dyDescent="0.25">
      <c r="B1025" s="2"/>
      <c r="D1025" s="46"/>
      <c r="E1025" s="1"/>
      <c r="M1025" s="30"/>
      <c r="N1025" s="30"/>
      <c r="O1025" s="30"/>
      <c r="W1025" s="2"/>
      <c r="Z1025" s="1"/>
    </row>
    <row r="1026" spans="2:26" x14ac:dyDescent="0.25">
      <c r="B1026" s="2"/>
      <c r="D1026" s="46"/>
      <c r="E1026" s="1"/>
      <c r="M1026" s="30"/>
      <c r="N1026" s="30"/>
      <c r="O1026" s="30"/>
      <c r="W1026" s="2"/>
      <c r="Z1026" s="1"/>
    </row>
    <row r="1027" spans="2:26" x14ac:dyDescent="0.25">
      <c r="B1027" s="2"/>
      <c r="D1027" s="46"/>
      <c r="E1027" s="1"/>
      <c r="M1027" s="30"/>
      <c r="N1027" s="30"/>
      <c r="O1027" s="30"/>
      <c r="W1027" s="2"/>
      <c r="Z1027" s="1"/>
    </row>
    <row r="1028" spans="2:26" x14ac:dyDescent="0.25">
      <c r="B1028" s="2"/>
      <c r="D1028" s="46"/>
      <c r="E1028" s="1"/>
      <c r="M1028" s="30"/>
      <c r="N1028" s="30"/>
      <c r="O1028" s="30"/>
      <c r="W1028" s="2"/>
      <c r="Z1028" s="1"/>
    </row>
    <row r="1029" spans="2:26" x14ac:dyDescent="0.25">
      <c r="B1029" s="2"/>
      <c r="D1029" s="46"/>
      <c r="E1029" s="1"/>
      <c r="M1029" s="30"/>
      <c r="N1029" s="30"/>
      <c r="O1029" s="30"/>
      <c r="W1029" s="2"/>
      <c r="Z1029" s="1"/>
    </row>
    <row r="1030" spans="2:26" x14ac:dyDescent="0.25">
      <c r="B1030" s="2"/>
      <c r="D1030" s="46"/>
      <c r="E1030" s="1"/>
      <c r="M1030" s="30"/>
      <c r="N1030" s="30"/>
      <c r="O1030" s="30"/>
      <c r="W1030" s="2"/>
      <c r="Z1030" s="1"/>
    </row>
    <row r="1031" spans="2:26" x14ac:dyDescent="0.25">
      <c r="B1031" s="2"/>
      <c r="D1031" s="46"/>
      <c r="E1031" s="1"/>
      <c r="M1031" s="30"/>
      <c r="N1031" s="30"/>
      <c r="O1031" s="30"/>
      <c r="W1031" s="2"/>
      <c r="Z1031" s="1"/>
    </row>
    <row r="1032" spans="2:26" x14ac:dyDescent="0.25">
      <c r="B1032" s="2"/>
      <c r="D1032" s="46"/>
      <c r="E1032" s="1"/>
      <c r="M1032" s="30"/>
      <c r="N1032" s="30"/>
      <c r="O1032" s="30"/>
      <c r="W1032" s="2"/>
      <c r="Z1032" s="1"/>
    </row>
    <row r="1033" spans="2:26" x14ac:dyDescent="0.25">
      <c r="B1033" s="2"/>
      <c r="D1033" s="46"/>
      <c r="E1033" s="1"/>
      <c r="M1033" s="30"/>
      <c r="N1033" s="30"/>
      <c r="O1033" s="30"/>
      <c r="W1033" s="2"/>
      <c r="Z1033" s="1"/>
    </row>
    <row r="1034" spans="2:26" x14ac:dyDescent="0.25">
      <c r="B1034" s="2"/>
      <c r="D1034" s="46"/>
      <c r="E1034" s="1"/>
      <c r="M1034" s="30"/>
      <c r="N1034" s="30"/>
      <c r="O1034" s="30"/>
      <c r="W1034" s="2"/>
      <c r="Z1034" s="1"/>
    </row>
    <row r="1035" spans="2:26" x14ac:dyDescent="0.25">
      <c r="B1035" s="2"/>
      <c r="D1035" s="46"/>
      <c r="E1035" s="1"/>
      <c r="M1035" s="30"/>
      <c r="N1035" s="30"/>
      <c r="O1035" s="30"/>
      <c r="W1035" s="2"/>
      <c r="Z1035" s="1"/>
    </row>
    <row r="1036" spans="2:26" x14ac:dyDescent="0.25">
      <c r="B1036" s="2"/>
      <c r="D1036" s="46"/>
      <c r="E1036" s="1"/>
      <c r="M1036" s="30"/>
      <c r="N1036" s="30"/>
      <c r="O1036" s="30"/>
      <c r="W1036" s="2"/>
      <c r="Z1036" s="1"/>
    </row>
    <row r="1037" spans="2:26" x14ac:dyDescent="0.25">
      <c r="B1037" s="2"/>
      <c r="D1037" s="46"/>
      <c r="E1037" s="1"/>
      <c r="M1037" s="30"/>
      <c r="N1037" s="30"/>
      <c r="O1037" s="30"/>
      <c r="W1037" s="2"/>
      <c r="Z1037" s="1"/>
    </row>
    <row r="1038" spans="2:26" x14ac:dyDescent="0.25">
      <c r="B1038" s="2"/>
      <c r="D1038" s="46"/>
      <c r="E1038" s="1"/>
      <c r="M1038" s="30"/>
      <c r="N1038" s="30"/>
      <c r="O1038" s="30"/>
      <c r="W1038" s="2"/>
      <c r="Z1038" s="1"/>
    </row>
    <row r="1039" spans="2:26" x14ac:dyDescent="0.25">
      <c r="B1039" s="2"/>
      <c r="D1039" s="46"/>
      <c r="E1039" s="1"/>
      <c r="M1039" s="30"/>
      <c r="N1039" s="30"/>
      <c r="O1039" s="30"/>
      <c r="W1039" s="2"/>
      <c r="Z1039" s="1"/>
    </row>
    <row r="1040" spans="2:26" x14ac:dyDescent="0.25">
      <c r="B1040" s="2"/>
      <c r="D1040" s="46"/>
      <c r="E1040" s="1"/>
      <c r="M1040" s="30"/>
      <c r="N1040" s="30"/>
      <c r="O1040" s="30"/>
      <c r="W1040" s="2"/>
      <c r="Z1040" s="1"/>
    </row>
    <row r="1041" spans="2:26" x14ac:dyDescent="0.25">
      <c r="B1041" s="2"/>
      <c r="D1041" s="46"/>
      <c r="E1041" s="1"/>
      <c r="M1041" s="30"/>
      <c r="N1041" s="30"/>
      <c r="O1041" s="30"/>
      <c r="W1041" s="2"/>
      <c r="Z1041" s="1"/>
    </row>
    <row r="1042" spans="2:26" x14ac:dyDescent="0.25">
      <c r="B1042" s="2"/>
      <c r="D1042" s="46"/>
      <c r="E1042" s="1"/>
      <c r="M1042" s="30"/>
      <c r="N1042" s="30"/>
      <c r="O1042" s="30"/>
      <c r="W1042" s="2"/>
      <c r="Z1042" s="1"/>
    </row>
    <row r="1043" spans="2:26" x14ac:dyDescent="0.25">
      <c r="B1043" s="2"/>
      <c r="D1043" s="46"/>
      <c r="E1043" s="1"/>
      <c r="M1043" s="30"/>
      <c r="N1043" s="30"/>
      <c r="O1043" s="30"/>
      <c r="W1043" s="2"/>
      <c r="Z1043" s="1"/>
    </row>
    <row r="1044" spans="2:26" x14ac:dyDescent="0.25">
      <c r="B1044" s="2"/>
      <c r="D1044" s="46"/>
      <c r="E1044" s="1"/>
      <c r="M1044" s="30"/>
      <c r="N1044" s="30"/>
      <c r="O1044" s="30"/>
      <c r="W1044" s="2"/>
      <c r="Z1044" s="1"/>
    </row>
    <row r="1045" spans="2:26" x14ac:dyDescent="0.25">
      <c r="B1045" s="2"/>
      <c r="D1045" s="46"/>
      <c r="E1045" s="1"/>
      <c r="M1045" s="30"/>
      <c r="N1045" s="30"/>
      <c r="O1045" s="30"/>
      <c r="W1045" s="2"/>
      <c r="Z1045" s="1"/>
    </row>
    <row r="1046" spans="2:26" x14ac:dyDescent="0.25">
      <c r="B1046" s="2"/>
      <c r="D1046" s="46"/>
      <c r="E1046" s="1"/>
      <c r="M1046" s="30"/>
      <c r="N1046" s="30"/>
      <c r="O1046" s="30"/>
      <c r="W1046" s="2"/>
      <c r="Z1046" s="1"/>
    </row>
    <row r="1047" spans="2:26" x14ac:dyDescent="0.25">
      <c r="B1047" s="2"/>
      <c r="D1047" s="46"/>
      <c r="E1047" s="1"/>
      <c r="M1047" s="30"/>
      <c r="N1047" s="30"/>
      <c r="O1047" s="30"/>
      <c r="W1047" s="2"/>
      <c r="Z1047" s="1"/>
    </row>
    <row r="1048" spans="2:26" x14ac:dyDescent="0.25">
      <c r="B1048" s="2"/>
      <c r="D1048" s="46"/>
      <c r="E1048" s="1"/>
      <c r="M1048" s="30"/>
      <c r="N1048" s="30"/>
      <c r="O1048" s="30"/>
      <c r="W1048" s="2"/>
      <c r="Z1048" s="1"/>
    </row>
    <row r="1049" spans="2:26" x14ac:dyDescent="0.25">
      <c r="B1049" s="2"/>
      <c r="D1049" s="46"/>
      <c r="E1049" s="1"/>
      <c r="M1049" s="30"/>
      <c r="N1049" s="30"/>
      <c r="O1049" s="30"/>
      <c r="W1049" s="2"/>
      <c r="Z1049" s="1"/>
    </row>
    <row r="1050" spans="2:26" x14ac:dyDescent="0.25">
      <c r="B1050" s="2"/>
      <c r="D1050" s="46"/>
      <c r="E1050" s="1"/>
      <c r="M1050" s="30"/>
      <c r="N1050" s="30"/>
      <c r="O1050" s="30"/>
      <c r="W1050" s="2"/>
      <c r="Z1050" s="1"/>
    </row>
    <row r="1051" spans="2:26" x14ac:dyDescent="0.25">
      <c r="B1051" s="2"/>
      <c r="D1051" s="46"/>
      <c r="E1051" s="1"/>
      <c r="M1051" s="30"/>
      <c r="N1051" s="30"/>
      <c r="O1051" s="30"/>
      <c r="W1051" s="2"/>
      <c r="Z1051" s="1"/>
    </row>
    <row r="1052" spans="2:26" x14ac:dyDescent="0.25">
      <c r="B1052" s="2"/>
      <c r="D1052" s="46"/>
      <c r="E1052" s="1"/>
      <c r="M1052" s="30"/>
      <c r="N1052" s="30"/>
      <c r="O1052" s="30"/>
      <c r="W1052" s="2"/>
      <c r="Z1052" s="1"/>
    </row>
    <row r="1053" spans="2:26" x14ac:dyDescent="0.25">
      <c r="B1053" s="2"/>
      <c r="D1053" s="46"/>
      <c r="E1053" s="1"/>
      <c r="M1053" s="30"/>
      <c r="N1053" s="30"/>
      <c r="O1053" s="30"/>
      <c r="W1053" s="2"/>
      <c r="Z1053" s="1"/>
    </row>
    <row r="1054" spans="2:26" x14ac:dyDescent="0.25">
      <c r="B1054" s="2"/>
      <c r="D1054" s="46"/>
      <c r="E1054" s="1"/>
      <c r="M1054" s="30"/>
      <c r="N1054" s="30"/>
      <c r="O1054" s="30"/>
      <c r="W1054" s="2"/>
      <c r="Z1054" s="1"/>
    </row>
    <row r="1055" spans="2:26" x14ac:dyDescent="0.25">
      <c r="B1055" s="2"/>
      <c r="D1055" s="46"/>
      <c r="E1055" s="1"/>
      <c r="M1055" s="30"/>
      <c r="N1055" s="30"/>
      <c r="O1055" s="30"/>
      <c r="W1055" s="2"/>
      <c r="Z1055" s="1"/>
    </row>
    <row r="1056" spans="2:26" x14ac:dyDescent="0.25">
      <c r="B1056" s="2"/>
      <c r="D1056" s="46"/>
      <c r="E1056" s="1"/>
      <c r="M1056" s="30"/>
      <c r="N1056" s="30"/>
      <c r="O1056" s="30"/>
      <c r="W1056" s="2"/>
      <c r="Z1056" s="1"/>
    </row>
    <row r="1057" spans="2:26" x14ac:dyDescent="0.25">
      <c r="B1057" s="2"/>
      <c r="D1057" s="46"/>
      <c r="E1057" s="1"/>
      <c r="M1057" s="30"/>
      <c r="N1057" s="30"/>
      <c r="O1057" s="30"/>
      <c r="W1057" s="2"/>
      <c r="Z1057" s="1"/>
    </row>
    <row r="1058" spans="2:26" x14ac:dyDescent="0.25">
      <c r="B1058" s="2"/>
      <c r="D1058" s="46"/>
      <c r="E1058" s="1"/>
      <c r="M1058" s="30"/>
      <c r="N1058" s="30"/>
      <c r="O1058" s="30"/>
      <c r="W1058" s="2"/>
      <c r="Z1058" s="1"/>
    </row>
    <row r="1059" spans="2:26" x14ac:dyDescent="0.25">
      <c r="B1059" s="2"/>
      <c r="D1059" s="46"/>
      <c r="E1059" s="1"/>
      <c r="M1059" s="30"/>
      <c r="N1059" s="30"/>
      <c r="O1059" s="30"/>
      <c r="W1059" s="2"/>
      <c r="Z1059" s="1"/>
    </row>
    <row r="1060" spans="2:26" x14ac:dyDescent="0.25">
      <c r="B1060" s="2"/>
      <c r="D1060" s="46"/>
      <c r="E1060" s="1"/>
      <c r="M1060" s="30"/>
      <c r="N1060" s="30"/>
      <c r="O1060" s="30"/>
      <c r="W1060" s="2"/>
      <c r="Z1060" s="1"/>
    </row>
    <row r="1061" spans="2:26" x14ac:dyDescent="0.25">
      <c r="B1061" s="2"/>
      <c r="D1061" s="46"/>
      <c r="E1061" s="1"/>
      <c r="M1061" s="30"/>
      <c r="N1061" s="30"/>
      <c r="O1061" s="30"/>
      <c r="W1061" s="2"/>
      <c r="Z1061" s="1"/>
    </row>
    <row r="1062" spans="2:26" x14ac:dyDescent="0.25">
      <c r="B1062" s="2"/>
      <c r="D1062" s="46"/>
      <c r="E1062" s="1"/>
      <c r="M1062" s="30"/>
      <c r="N1062" s="30"/>
      <c r="O1062" s="30"/>
      <c r="W1062" s="2"/>
      <c r="Z1062" s="1"/>
    </row>
    <row r="1063" spans="2:26" x14ac:dyDescent="0.25">
      <c r="B1063" s="2"/>
      <c r="D1063" s="46"/>
      <c r="E1063" s="1"/>
      <c r="M1063" s="30"/>
      <c r="N1063" s="30"/>
      <c r="O1063" s="30"/>
      <c r="W1063" s="2"/>
      <c r="Z1063" s="1"/>
    </row>
    <row r="1064" spans="2:26" x14ac:dyDescent="0.25">
      <c r="B1064" s="2"/>
      <c r="D1064" s="46"/>
      <c r="E1064" s="1"/>
      <c r="M1064" s="30"/>
      <c r="N1064" s="30"/>
      <c r="O1064" s="30"/>
      <c r="W1064" s="2"/>
      <c r="Z1064" s="1"/>
    </row>
    <row r="1065" spans="2:26" x14ac:dyDescent="0.25">
      <c r="B1065" s="2"/>
      <c r="D1065" s="46"/>
      <c r="E1065" s="1"/>
      <c r="M1065" s="30"/>
      <c r="N1065" s="30"/>
      <c r="O1065" s="30"/>
      <c r="W1065" s="2"/>
      <c r="Z1065" s="1"/>
    </row>
    <row r="1066" spans="2:26" x14ac:dyDescent="0.25">
      <c r="B1066" s="2"/>
      <c r="D1066" s="46"/>
      <c r="E1066" s="1"/>
      <c r="M1066" s="30"/>
      <c r="N1066" s="30"/>
      <c r="O1066" s="30"/>
      <c r="W1066" s="2"/>
      <c r="Z1066" s="1"/>
    </row>
    <row r="1067" spans="2:26" x14ac:dyDescent="0.25">
      <c r="B1067" s="2"/>
      <c r="D1067" s="46"/>
      <c r="E1067" s="1"/>
      <c r="M1067" s="30"/>
      <c r="N1067" s="30"/>
      <c r="O1067" s="30"/>
      <c r="W1067" s="2"/>
      <c r="Z1067" s="1"/>
    </row>
    <row r="1068" spans="2:26" x14ac:dyDescent="0.25">
      <c r="B1068" s="2"/>
      <c r="D1068" s="46"/>
      <c r="E1068" s="1"/>
      <c r="M1068" s="30"/>
      <c r="N1068" s="30"/>
      <c r="O1068" s="30"/>
      <c r="W1068" s="2"/>
      <c r="Z1068" s="1"/>
    </row>
    <row r="1069" spans="2:26" x14ac:dyDescent="0.25">
      <c r="B1069" s="2"/>
      <c r="D1069" s="46"/>
      <c r="E1069" s="1"/>
      <c r="M1069" s="30"/>
      <c r="N1069" s="30"/>
      <c r="O1069" s="30"/>
      <c r="W1069" s="2"/>
      <c r="Z1069" s="1"/>
    </row>
    <row r="1070" spans="2:26" x14ac:dyDescent="0.25">
      <c r="B1070" s="2"/>
      <c r="D1070" s="46"/>
      <c r="E1070" s="1"/>
      <c r="M1070" s="30"/>
      <c r="N1070" s="30"/>
      <c r="O1070" s="30"/>
      <c r="W1070" s="2"/>
      <c r="Z1070" s="1"/>
    </row>
    <row r="1071" spans="2:26" x14ac:dyDescent="0.25">
      <c r="B1071" s="2"/>
      <c r="D1071" s="46"/>
      <c r="E1071" s="1"/>
      <c r="M1071" s="30"/>
      <c r="N1071" s="30"/>
      <c r="O1071" s="30"/>
      <c r="W1071" s="2"/>
      <c r="Z1071" s="1"/>
    </row>
    <row r="1072" spans="2:26" x14ac:dyDescent="0.25">
      <c r="B1072" s="2"/>
      <c r="D1072" s="46"/>
      <c r="E1072" s="1"/>
      <c r="M1072" s="30"/>
      <c r="N1072" s="30"/>
      <c r="O1072" s="30"/>
      <c r="W1072" s="2"/>
      <c r="Z1072" s="1"/>
    </row>
    <row r="1073" spans="2:26" x14ac:dyDescent="0.25">
      <c r="B1073" s="2"/>
      <c r="D1073" s="46"/>
      <c r="E1073" s="1"/>
      <c r="M1073" s="30"/>
      <c r="N1073" s="30"/>
      <c r="O1073" s="30"/>
      <c r="W1073" s="2"/>
      <c r="Z1073" s="1"/>
    </row>
    <row r="1074" spans="2:26" x14ac:dyDescent="0.25">
      <c r="B1074" s="2"/>
      <c r="D1074" s="46"/>
      <c r="E1074" s="1"/>
      <c r="M1074" s="30"/>
      <c r="N1074" s="30"/>
      <c r="O1074" s="30"/>
      <c r="W1074" s="2"/>
      <c r="Z1074" s="1"/>
    </row>
    <row r="1075" spans="2:26" x14ac:dyDescent="0.25">
      <c r="B1075" s="2"/>
      <c r="D1075" s="46"/>
      <c r="E1075" s="1"/>
      <c r="M1075" s="30"/>
      <c r="N1075" s="30"/>
      <c r="O1075" s="30"/>
      <c r="W1075" s="2"/>
      <c r="Z1075" s="1"/>
    </row>
    <row r="1076" spans="2:26" x14ac:dyDescent="0.25">
      <c r="B1076" s="2"/>
      <c r="D1076" s="46"/>
      <c r="E1076" s="1"/>
      <c r="M1076" s="30"/>
      <c r="N1076" s="30"/>
      <c r="O1076" s="30"/>
      <c r="W1076" s="2"/>
      <c r="Z1076" s="1"/>
    </row>
    <row r="1077" spans="2:26" x14ac:dyDescent="0.25">
      <c r="B1077" s="2"/>
      <c r="D1077" s="46"/>
      <c r="E1077" s="1"/>
      <c r="M1077" s="30"/>
      <c r="N1077" s="30"/>
      <c r="O1077" s="30"/>
      <c r="W1077" s="2"/>
      <c r="Z1077" s="1"/>
    </row>
    <row r="1078" spans="2:26" x14ac:dyDescent="0.25">
      <c r="B1078" s="2"/>
      <c r="D1078" s="46"/>
      <c r="E1078" s="1"/>
      <c r="M1078" s="30"/>
      <c r="N1078" s="30"/>
      <c r="O1078" s="30"/>
      <c r="W1078" s="2"/>
      <c r="Z1078" s="1"/>
    </row>
    <row r="1079" spans="2:26" x14ac:dyDescent="0.25">
      <c r="B1079" s="2"/>
      <c r="D1079" s="46"/>
      <c r="E1079" s="1"/>
      <c r="M1079" s="30"/>
      <c r="N1079" s="30"/>
      <c r="O1079" s="30"/>
      <c r="W1079" s="2"/>
      <c r="Z1079" s="1"/>
    </row>
    <row r="1080" spans="2:26" x14ac:dyDescent="0.25">
      <c r="B1080" s="2"/>
      <c r="D1080" s="46"/>
      <c r="E1080" s="1"/>
      <c r="M1080" s="30"/>
      <c r="N1080" s="30"/>
      <c r="O1080" s="30"/>
      <c r="W1080" s="2"/>
      <c r="Z1080" s="1"/>
    </row>
    <row r="1081" spans="2:26" x14ac:dyDescent="0.25">
      <c r="B1081" s="2"/>
      <c r="D1081" s="46"/>
      <c r="E1081" s="1"/>
      <c r="M1081" s="30"/>
      <c r="N1081" s="30"/>
      <c r="O1081" s="30"/>
      <c r="W1081" s="2"/>
      <c r="Z1081" s="1"/>
    </row>
    <row r="1082" spans="2:26" x14ac:dyDescent="0.25">
      <c r="B1082" s="2"/>
      <c r="D1082" s="46"/>
      <c r="E1082" s="1"/>
      <c r="M1082" s="30"/>
      <c r="N1082" s="30"/>
      <c r="O1082" s="30"/>
      <c r="W1082" s="2"/>
      <c r="Z1082" s="1"/>
    </row>
    <row r="1083" spans="2:26" x14ac:dyDescent="0.25">
      <c r="B1083" s="2"/>
      <c r="D1083" s="46"/>
      <c r="E1083" s="1"/>
      <c r="M1083" s="30"/>
      <c r="N1083" s="30"/>
      <c r="O1083" s="30"/>
      <c r="W1083" s="2"/>
      <c r="Z1083" s="1"/>
    </row>
    <row r="1084" spans="2:26" x14ac:dyDescent="0.25">
      <c r="B1084" s="2"/>
      <c r="D1084" s="46"/>
      <c r="E1084" s="1"/>
      <c r="M1084" s="30"/>
      <c r="N1084" s="30"/>
      <c r="O1084" s="30"/>
      <c r="W1084" s="2"/>
      <c r="Z1084" s="1"/>
    </row>
    <row r="1085" spans="2:26" x14ac:dyDescent="0.25">
      <c r="B1085" s="2"/>
      <c r="D1085" s="46"/>
      <c r="E1085" s="1"/>
      <c r="M1085" s="30"/>
      <c r="N1085" s="30"/>
      <c r="O1085" s="30"/>
      <c r="W1085" s="2"/>
      <c r="Z1085" s="1"/>
    </row>
    <row r="1086" spans="2:26" x14ac:dyDescent="0.25">
      <c r="W1086" s="2"/>
      <c r="Z1086" s="1"/>
    </row>
    <row r="1087" spans="2:26" x14ac:dyDescent="0.25">
      <c r="W1087" s="2"/>
      <c r="Z1087" s="1"/>
    </row>
    <row r="1088" spans="2:26" x14ac:dyDescent="0.25">
      <c r="W1088" s="2"/>
      <c r="Z1088" s="1"/>
    </row>
    <row r="1089" spans="23:26" x14ac:dyDescent="0.25">
      <c r="W1089" s="2"/>
      <c r="Z1089" s="1"/>
    </row>
    <row r="1090" spans="23:26" x14ac:dyDescent="0.25">
      <c r="W1090" s="2"/>
      <c r="Z1090" s="1"/>
    </row>
    <row r="1091" spans="23:26" x14ac:dyDescent="0.25">
      <c r="W1091" s="2"/>
      <c r="Z1091" s="1"/>
    </row>
    <row r="1092" spans="23:26" x14ac:dyDescent="0.25">
      <c r="W1092" s="2"/>
      <c r="Z1092" s="1"/>
    </row>
    <row r="1093" spans="23:26" x14ac:dyDescent="0.25">
      <c r="W1093" s="2"/>
      <c r="Z1093" s="1"/>
    </row>
    <row r="1094" spans="23:26" x14ac:dyDescent="0.25">
      <c r="W1094" s="2"/>
      <c r="Z1094" s="1"/>
    </row>
    <row r="1095" spans="23:26" x14ac:dyDescent="0.25">
      <c r="W1095" s="2"/>
      <c r="Z1095" s="1"/>
    </row>
    <row r="1096" spans="23:26" x14ac:dyDescent="0.25">
      <c r="W1096" s="2"/>
      <c r="Z1096" s="1"/>
    </row>
    <row r="1097" spans="23:26" x14ac:dyDescent="0.25">
      <c r="W1097" s="2"/>
      <c r="Z1097" s="1"/>
    </row>
    <row r="1098" spans="23:26" x14ac:dyDescent="0.25">
      <c r="W1098" s="2"/>
      <c r="Z1098" s="1"/>
    </row>
    <row r="1099" spans="23:26" x14ac:dyDescent="0.25">
      <c r="W1099" s="2"/>
      <c r="Z1099" s="1"/>
    </row>
    <row r="1100" spans="23:26" x14ac:dyDescent="0.25">
      <c r="W1100" s="2"/>
      <c r="Z1100" s="1"/>
    </row>
    <row r="1101" spans="23:26" x14ac:dyDescent="0.25">
      <c r="W1101" s="2"/>
      <c r="Z1101" s="1"/>
    </row>
    <row r="1102" spans="23:26" x14ac:dyDescent="0.25">
      <c r="W1102" s="2"/>
      <c r="Z1102" s="1"/>
    </row>
    <row r="1103" spans="23:26" x14ac:dyDescent="0.25">
      <c r="W1103" s="2"/>
      <c r="Z1103" s="1"/>
    </row>
    <row r="1104" spans="23:26" x14ac:dyDescent="0.25">
      <c r="W1104" s="2"/>
      <c r="Z1104" s="1"/>
    </row>
    <row r="1105" spans="23:26" x14ac:dyDescent="0.25">
      <c r="W1105" s="2"/>
      <c r="Z1105" s="1"/>
    </row>
    <row r="1106" spans="23:26" x14ac:dyDescent="0.25">
      <c r="W1106" s="2"/>
      <c r="Z1106" s="1"/>
    </row>
    <row r="1107" spans="23:26" x14ac:dyDescent="0.25">
      <c r="W1107" s="2"/>
      <c r="Z1107" s="1"/>
    </row>
    <row r="1108" spans="23:26" x14ac:dyDescent="0.25">
      <c r="W1108" s="2"/>
      <c r="Z1108" s="1"/>
    </row>
    <row r="1109" spans="23:26" x14ac:dyDescent="0.25">
      <c r="W1109" s="2"/>
      <c r="Z1109" s="1"/>
    </row>
    <row r="1110" spans="23:26" x14ac:dyDescent="0.25">
      <c r="W1110" s="2"/>
      <c r="Z1110" s="1"/>
    </row>
    <row r="1111" spans="23:26" x14ac:dyDescent="0.25">
      <c r="W1111" s="2"/>
      <c r="Z1111" s="1"/>
    </row>
    <row r="1112" spans="23:26" x14ac:dyDescent="0.25">
      <c r="W1112" s="2"/>
      <c r="Z1112" s="1"/>
    </row>
    <row r="1113" spans="23:26" x14ac:dyDescent="0.25">
      <c r="W1113" s="2"/>
      <c r="Z1113" s="1"/>
    </row>
    <row r="1114" spans="23:26" x14ac:dyDescent="0.25">
      <c r="W1114" s="2"/>
      <c r="Z1114" s="1"/>
    </row>
    <row r="1115" spans="23:26" x14ac:dyDescent="0.25">
      <c r="W1115" s="2"/>
      <c r="Z1115" s="1"/>
    </row>
    <row r="1116" spans="23:26" x14ac:dyDescent="0.25">
      <c r="W1116" s="2"/>
      <c r="Z1116" s="1"/>
    </row>
    <row r="1117" spans="23:26" x14ac:dyDescent="0.25">
      <c r="W1117" s="2"/>
      <c r="Z1117" s="1"/>
    </row>
    <row r="1118" spans="23:26" x14ac:dyDescent="0.25">
      <c r="W1118" s="2"/>
      <c r="Z1118" s="1"/>
    </row>
    <row r="1119" spans="23:26" x14ac:dyDescent="0.25">
      <c r="W1119" s="2"/>
      <c r="Z1119" s="1"/>
    </row>
    <row r="1120" spans="23:26" x14ac:dyDescent="0.25">
      <c r="W1120" s="2"/>
      <c r="Z1120" s="1"/>
    </row>
    <row r="1121" spans="23:26" x14ac:dyDescent="0.25">
      <c r="W1121" s="2"/>
      <c r="Z1121" s="1"/>
    </row>
    <row r="1122" spans="23:26" x14ac:dyDescent="0.25">
      <c r="W1122" s="2"/>
      <c r="Z1122" s="1"/>
    </row>
    <row r="1123" spans="23:26" x14ac:dyDescent="0.25">
      <c r="W1123" s="2"/>
      <c r="Z1123" s="1"/>
    </row>
    <row r="1124" spans="23:26" x14ac:dyDescent="0.25">
      <c r="W1124" s="2"/>
      <c r="Z1124" s="1"/>
    </row>
    <row r="1125" spans="23:26" x14ac:dyDescent="0.25">
      <c r="W1125" s="2"/>
      <c r="Z1125" s="1"/>
    </row>
    <row r="1126" spans="23:26" x14ac:dyDescent="0.25">
      <c r="W1126" s="2"/>
      <c r="Z1126" s="1"/>
    </row>
    <row r="1127" spans="23:26" x14ac:dyDescent="0.25">
      <c r="W1127" s="2"/>
      <c r="Z1127" s="1"/>
    </row>
    <row r="1128" spans="23:26" x14ac:dyDescent="0.25">
      <c r="W1128" s="2"/>
      <c r="Z1128" s="1"/>
    </row>
    <row r="1129" spans="23:26" x14ac:dyDescent="0.25">
      <c r="W1129" s="2"/>
      <c r="Z1129" s="1"/>
    </row>
    <row r="1130" spans="23:26" x14ac:dyDescent="0.25">
      <c r="W1130" s="2"/>
      <c r="Z1130" s="1"/>
    </row>
    <row r="1131" spans="23:26" x14ac:dyDescent="0.25">
      <c r="W1131" s="2"/>
      <c r="Z1131" s="1"/>
    </row>
    <row r="1132" spans="23:26" x14ac:dyDescent="0.25">
      <c r="W1132" s="2"/>
      <c r="Z1132" s="1"/>
    </row>
    <row r="1133" spans="23:26" x14ac:dyDescent="0.25">
      <c r="W1133" s="2"/>
      <c r="Z1133" s="1"/>
    </row>
    <row r="1134" spans="23:26" x14ac:dyDescent="0.25">
      <c r="W1134" s="2"/>
      <c r="Z1134" s="1"/>
    </row>
    <row r="1135" spans="23:26" x14ac:dyDescent="0.25">
      <c r="W1135" s="2"/>
      <c r="Z1135" s="1"/>
    </row>
    <row r="1136" spans="23:26" x14ac:dyDescent="0.25">
      <c r="W1136" s="2"/>
      <c r="Z1136" s="1"/>
    </row>
    <row r="1137" spans="23:26" x14ac:dyDescent="0.25">
      <c r="W1137" s="2"/>
      <c r="Z1137" s="1"/>
    </row>
    <row r="1138" spans="23:26" x14ac:dyDescent="0.25">
      <c r="W1138" s="2"/>
      <c r="Z1138" s="1"/>
    </row>
    <row r="1139" spans="23:26" x14ac:dyDescent="0.25">
      <c r="W1139" s="2"/>
      <c r="Z1139" s="1"/>
    </row>
    <row r="1140" spans="23:26" x14ac:dyDescent="0.25">
      <c r="W1140" s="2"/>
      <c r="Z1140" s="1"/>
    </row>
    <row r="1141" spans="23:26" x14ac:dyDescent="0.25">
      <c r="W1141" s="2"/>
      <c r="Z1141" s="1"/>
    </row>
    <row r="1142" spans="23:26" x14ac:dyDescent="0.25">
      <c r="W1142" s="2"/>
      <c r="Z1142" s="1"/>
    </row>
    <row r="1143" spans="23:26" x14ac:dyDescent="0.25">
      <c r="W1143" s="2"/>
      <c r="Z1143" s="1"/>
    </row>
    <row r="1144" spans="23:26" x14ac:dyDescent="0.25">
      <c r="W1144" s="2"/>
      <c r="Z1144" s="1"/>
    </row>
    <row r="1145" spans="23:26" x14ac:dyDescent="0.25">
      <c r="W1145" s="2"/>
      <c r="Z1145" s="1"/>
    </row>
    <row r="1146" spans="23:26" x14ac:dyDescent="0.25">
      <c r="W1146" s="2"/>
      <c r="Z1146" s="1"/>
    </row>
    <row r="1147" spans="23:26" x14ac:dyDescent="0.25">
      <c r="W1147" s="2"/>
      <c r="Z1147" s="1"/>
    </row>
    <row r="1148" spans="23:26" x14ac:dyDescent="0.25">
      <c r="W1148" s="2"/>
      <c r="Z1148" s="1"/>
    </row>
    <row r="1149" spans="23:26" x14ac:dyDescent="0.25">
      <c r="W1149" s="2"/>
      <c r="Z1149" s="1"/>
    </row>
    <row r="1150" spans="23:26" x14ac:dyDescent="0.25">
      <c r="W1150" s="2"/>
      <c r="Z1150" s="1"/>
    </row>
    <row r="1151" spans="23:26" x14ac:dyDescent="0.25">
      <c r="W1151" s="2"/>
      <c r="Z1151" s="1"/>
    </row>
    <row r="1152" spans="23:26" x14ac:dyDescent="0.25">
      <c r="W1152" s="2"/>
      <c r="Z1152" s="1"/>
    </row>
    <row r="1153" spans="23:26" x14ac:dyDescent="0.25">
      <c r="W1153" s="2"/>
      <c r="Z1153" s="1"/>
    </row>
    <row r="1154" spans="23:26" x14ac:dyDescent="0.25">
      <c r="W1154" s="2"/>
      <c r="Z1154" s="1"/>
    </row>
    <row r="1155" spans="23:26" x14ac:dyDescent="0.25">
      <c r="W1155" s="2"/>
      <c r="Z1155" s="1"/>
    </row>
    <row r="1156" spans="23:26" x14ac:dyDescent="0.25">
      <c r="W1156" s="2"/>
      <c r="Z1156" s="1"/>
    </row>
    <row r="1157" spans="23:26" x14ac:dyDescent="0.25">
      <c r="W1157" s="2"/>
      <c r="Z1157" s="1"/>
    </row>
    <row r="1158" spans="23:26" x14ac:dyDescent="0.25">
      <c r="W1158" s="2"/>
      <c r="Z1158" s="1"/>
    </row>
    <row r="1159" spans="23:26" x14ac:dyDescent="0.25">
      <c r="W1159" s="2"/>
      <c r="Z1159" s="1"/>
    </row>
    <row r="1160" spans="23:26" x14ac:dyDescent="0.25">
      <c r="W1160" s="2"/>
      <c r="Z1160" s="1"/>
    </row>
    <row r="1161" spans="23:26" x14ac:dyDescent="0.25">
      <c r="W1161" s="2"/>
      <c r="Z1161" s="1"/>
    </row>
    <row r="1162" spans="23:26" x14ac:dyDescent="0.25">
      <c r="W1162" s="2"/>
      <c r="Z1162" s="1"/>
    </row>
    <row r="1163" spans="23:26" x14ac:dyDescent="0.25">
      <c r="W1163" s="2"/>
      <c r="Z1163" s="1"/>
    </row>
    <row r="1164" spans="23:26" x14ac:dyDescent="0.25">
      <c r="W1164" s="2"/>
      <c r="Z1164" s="1"/>
    </row>
    <row r="1165" spans="23:26" x14ac:dyDescent="0.25">
      <c r="W1165" s="2"/>
      <c r="Z1165" s="1"/>
    </row>
    <row r="1166" spans="23:26" x14ac:dyDescent="0.25">
      <c r="W1166" s="2"/>
      <c r="Z1166" s="1"/>
    </row>
    <row r="1167" spans="23:26" x14ac:dyDescent="0.25">
      <c r="W1167" s="2"/>
      <c r="Z1167" s="1"/>
    </row>
    <row r="1168" spans="23:26" x14ac:dyDescent="0.25">
      <c r="W1168" s="2"/>
      <c r="Z1168" s="1"/>
    </row>
    <row r="1169" spans="23:26" x14ac:dyDescent="0.25">
      <c r="W1169" s="2"/>
      <c r="Z1169" s="1"/>
    </row>
    <row r="1170" spans="23:26" x14ac:dyDescent="0.25">
      <c r="W1170" s="2"/>
      <c r="Z1170" s="1"/>
    </row>
    <row r="1171" spans="23:26" x14ac:dyDescent="0.25">
      <c r="W1171" s="2"/>
      <c r="Z1171" s="1"/>
    </row>
    <row r="1172" spans="23:26" x14ac:dyDescent="0.25">
      <c r="W1172" s="2"/>
      <c r="Z1172" s="1"/>
    </row>
    <row r="1173" spans="23:26" x14ac:dyDescent="0.25">
      <c r="W1173" s="2"/>
      <c r="Z1173" s="1"/>
    </row>
    <row r="1174" spans="23:26" x14ac:dyDescent="0.25">
      <c r="W1174" s="2"/>
      <c r="Z1174" s="1"/>
    </row>
    <row r="1175" spans="23:26" x14ac:dyDescent="0.25">
      <c r="W1175" s="2"/>
      <c r="Z1175" s="1"/>
    </row>
    <row r="1176" spans="23:26" x14ac:dyDescent="0.25">
      <c r="W1176" s="2"/>
      <c r="Z1176" s="1"/>
    </row>
    <row r="1177" spans="23:26" x14ac:dyDescent="0.25">
      <c r="W1177" s="2"/>
      <c r="Z1177" s="1"/>
    </row>
    <row r="1178" spans="23:26" x14ac:dyDescent="0.25">
      <c r="W1178" s="2"/>
      <c r="Z1178" s="1"/>
    </row>
    <row r="1179" spans="23:26" x14ac:dyDescent="0.25">
      <c r="W1179" s="2"/>
      <c r="Z1179" s="1"/>
    </row>
    <row r="1180" spans="23:26" x14ac:dyDescent="0.25">
      <c r="W1180" s="2"/>
      <c r="Z1180" s="1"/>
    </row>
    <row r="1181" spans="23:26" x14ac:dyDescent="0.25">
      <c r="W1181" s="2"/>
      <c r="Z1181" s="1"/>
    </row>
    <row r="1182" spans="23:26" x14ac:dyDescent="0.25">
      <c r="W1182" s="2"/>
      <c r="Z1182" s="1"/>
    </row>
    <row r="1183" spans="23:26" x14ac:dyDescent="0.25">
      <c r="W1183" s="2"/>
      <c r="Z1183" s="1"/>
    </row>
    <row r="1184" spans="23:26" x14ac:dyDescent="0.25">
      <c r="W1184" s="2"/>
      <c r="Z1184" s="1"/>
    </row>
    <row r="1185" spans="23:26" x14ac:dyDescent="0.25">
      <c r="W1185" s="2"/>
      <c r="Z1185" s="1"/>
    </row>
    <row r="1186" spans="23:26" x14ac:dyDescent="0.25">
      <c r="W1186" s="2"/>
      <c r="Z1186" s="1"/>
    </row>
    <row r="1187" spans="23:26" x14ac:dyDescent="0.25">
      <c r="W1187" s="2"/>
      <c r="Z1187" s="1"/>
    </row>
    <row r="1188" spans="23:26" x14ac:dyDescent="0.25">
      <c r="W1188" s="2"/>
      <c r="Z1188" s="1"/>
    </row>
    <row r="1189" spans="23:26" x14ac:dyDescent="0.25">
      <c r="W1189" s="2"/>
      <c r="Z1189" s="1"/>
    </row>
    <row r="1190" spans="23:26" x14ac:dyDescent="0.25">
      <c r="W1190" s="2"/>
      <c r="Z1190" s="1"/>
    </row>
    <row r="1191" spans="23:26" x14ac:dyDescent="0.25">
      <c r="W1191" s="2"/>
      <c r="Z1191" s="1"/>
    </row>
    <row r="1192" spans="23:26" x14ac:dyDescent="0.25">
      <c r="W1192" s="2"/>
      <c r="Z1192" s="1"/>
    </row>
    <row r="1193" spans="23:26" x14ac:dyDescent="0.25">
      <c r="W1193" s="2"/>
      <c r="Z1193" s="1"/>
    </row>
    <row r="1194" spans="23:26" x14ac:dyDescent="0.25">
      <c r="W1194" s="2"/>
      <c r="Z1194" s="1"/>
    </row>
    <row r="1195" spans="23:26" x14ac:dyDescent="0.25">
      <c r="W1195" s="2"/>
      <c r="Z1195" s="1"/>
    </row>
    <row r="1196" spans="23:26" x14ac:dyDescent="0.25">
      <c r="W1196" s="2"/>
      <c r="Z1196" s="1"/>
    </row>
    <row r="1197" spans="23:26" x14ac:dyDescent="0.25">
      <c r="W1197" s="2"/>
      <c r="Z1197" s="1"/>
    </row>
    <row r="1198" spans="23:26" x14ac:dyDescent="0.25">
      <c r="W1198" s="2"/>
      <c r="Z1198" s="1"/>
    </row>
    <row r="1199" spans="23:26" x14ac:dyDescent="0.25">
      <c r="W1199" s="2"/>
      <c r="Z1199" s="1"/>
    </row>
    <row r="1200" spans="23:26" x14ac:dyDescent="0.25">
      <c r="W1200" s="2"/>
      <c r="Z1200" s="1"/>
    </row>
    <row r="1201" spans="23:26" x14ac:dyDescent="0.25">
      <c r="W1201" s="2"/>
      <c r="Z1201" s="1"/>
    </row>
    <row r="1202" spans="23:26" x14ac:dyDescent="0.25">
      <c r="W1202" s="2"/>
      <c r="Z1202" s="1"/>
    </row>
    <row r="1203" spans="23:26" x14ac:dyDescent="0.25">
      <c r="W1203" s="2"/>
      <c r="Z1203" s="1"/>
    </row>
    <row r="1204" spans="23:26" x14ac:dyDescent="0.25">
      <c r="W1204" s="2"/>
      <c r="Z1204" s="1"/>
    </row>
    <row r="1205" spans="23:26" x14ac:dyDescent="0.25">
      <c r="W1205" s="2"/>
      <c r="Z1205" s="1"/>
    </row>
    <row r="1206" spans="23:26" x14ac:dyDescent="0.25">
      <c r="W1206" s="2"/>
      <c r="Z1206" s="1"/>
    </row>
    <row r="1207" spans="23:26" x14ac:dyDescent="0.25">
      <c r="W1207" s="2"/>
      <c r="Z1207" s="1"/>
    </row>
    <row r="1208" spans="23:26" x14ac:dyDescent="0.25">
      <c r="W1208" s="2"/>
      <c r="Z1208" s="1"/>
    </row>
    <row r="1209" spans="23:26" x14ac:dyDescent="0.25">
      <c r="W1209" s="2"/>
      <c r="Z1209" s="1"/>
    </row>
    <row r="1210" spans="23:26" x14ac:dyDescent="0.25">
      <c r="W1210" s="2"/>
      <c r="Z1210" s="1"/>
    </row>
    <row r="1211" spans="23:26" x14ac:dyDescent="0.25">
      <c r="W1211" s="2"/>
      <c r="Z1211" s="1"/>
    </row>
    <row r="1212" spans="23:26" x14ac:dyDescent="0.25">
      <c r="W1212" s="2"/>
      <c r="Z1212" s="1"/>
    </row>
    <row r="1213" spans="23:26" x14ac:dyDescent="0.25">
      <c r="W1213" s="2"/>
      <c r="Z1213" s="1"/>
    </row>
    <row r="1214" spans="23:26" x14ac:dyDescent="0.25">
      <c r="W1214" s="2"/>
      <c r="Z1214" s="1"/>
    </row>
    <row r="1215" spans="23:26" x14ac:dyDescent="0.25">
      <c r="W1215" s="2"/>
      <c r="Z1215" s="1"/>
    </row>
    <row r="1216" spans="23:26" x14ac:dyDescent="0.25">
      <c r="W1216" s="2"/>
      <c r="Z1216" s="1"/>
    </row>
    <row r="1217" spans="23:26" x14ac:dyDescent="0.25">
      <c r="W1217" s="2"/>
      <c r="Z1217" s="1"/>
    </row>
    <row r="1218" spans="23:26" x14ac:dyDescent="0.25">
      <c r="W1218" s="2"/>
      <c r="Z1218" s="1"/>
    </row>
    <row r="1219" spans="23:26" x14ac:dyDescent="0.25">
      <c r="W1219" s="2"/>
      <c r="Z1219" s="1"/>
    </row>
    <row r="1220" spans="23:26" x14ac:dyDescent="0.25">
      <c r="W1220" s="2"/>
      <c r="Z1220" s="1"/>
    </row>
    <row r="1221" spans="23:26" x14ac:dyDescent="0.25">
      <c r="W1221" s="2"/>
      <c r="Z1221" s="1"/>
    </row>
    <row r="1222" spans="23:26" x14ac:dyDescent="0.25">
      <c r="W1222" s="2"/>
      <c r="Z1222" s="1"/>
    </row>
    <row r="1223" spans="23:26" x14ac:dyDescent="0.25">
      <c r="W1223" s="2"/>
      <c r="Z1223" s="1"/>
    </row>
    <row r="1224" spans="23:26" x14ac:dyDescent="0.25">
      <c r="W1224" s="2"/>
      <c r="Z1224" s="1"/>
    </row>
    <row r="1225" spans="23:26" x14ac:dyDescent="0.25">
      <c r="W1225" s="2"/>
      <c r="Z1225" s="1"/>
    </row>
    <row r="1226" spans="23:26" x14ac:dyDescent="0.25">
      <c r="W1226" s="2"/>
      <c r="Z1226" s="1"/>
    </row>
    <row r="1227" spans="23:26" x14ac:dyDescent="0.25">
      <c r="W1227" s="2"/>
      <c r="Z1227" s="1"/>
    </row>
    <row r="1228" spans="23:26" x14ac:dyDescent="0.25">
      <c r="W1228" s="2"/>
      <c r="Z1228" s="1"/>
    </row>
    <row r="1229" spans="23:26" x14ac:dyDescent="0.25">
      <c r="W1229" s="2"/>
      <c r="Z1229" s="1"/>
    </row>
    <row r="1230" spans="23:26" x14ac:dyDescent="0.25">
      <c r="W1230" s="2"/>
      <c r="Z1230" s="1"/>
    </row>
    <row r="1231" spans="23:26" x14ac:dyDescent="0.25">
      <c r="W1231" s="2"/>
      <c r="Z1231" s="1"/>
    </row>
    <row r="1232" spans="23:26" x14ac:dyDescent="0.25">
      <c r="W1232" s="2"/>
      <c r="Z1232" s="1"/>
    </row>
    <row r="1233" spans="23:26" x14ac:dyDescent="0.25">
      <c r="W1233" s="2"/>
      <c r="Z1233" s="1"/>
    </row>
    <row r="1234" spans="23:26" x14ac:dyDescent="0.25">
      <c r="W1234" s="2"/>
      <c r="Z1234" s="1"/>
    </row>
    <row r="1235" spans="23:26" x14ac:dyDescent="0.25">
      <c r="W1235" s="2"/>
      <c r="Z1235" s="1"/>
    </row>
    <row r="1236" spans="23:26" x14ac:dyDescent="0.25">
      <c r="W1236" s="2"/>
      <c r="Z1236" s="1"/>
    </row>
    <row r="1237" spans="23:26" x14ac:dyDescent="0.25">
      <c r="W1237" s="2"/>
      <c r="Z1237" s="1"/>
    </row>
    <row r="1238" spans="23:26" x14ac:dyDescent="0.25">
      <c r="W1238" s="2"/>
      <c r="Z1238" s="1"/>
    </row>
    <row r="1239" spans="23:26" x14ac:dyDescent="0.25">
      <c r="W1239" s="2"/>
      <c r="Z1239" s="1"/>
    </row>
    <row r="1240" spans="23:26" x14ac:dyDescent="0.25">
      <c r="W1240" s="2"/>
      <c r="Z1240" s="1"/>
    </row>
    <row r="1241" spans="23:26" x14ac:dyDescent="0.25">
      <c r="W1241" s="2"/>
      <c r="Z1241" s="1"/>
    </row>
    <row r="1242" spans="23:26" x14ac:dyDescent="0.25">
      <c r="W1242" s="2"/>
      <c r="Z1242" s="1"/>
    </row>
    <row r="1243" spans="23:26" x14ac:dyDescent="0.25">
      <c r="W1243" s="2"/>
      <c r="Z1243" s="1"/>
    </row>
    <row r="1244" spans="23:26" x14ac:dyDescent="0.25">
      <c r="W1244" s="2"/>
      <c r="Z1244" s="1"/>
    </row>
    <row r="1245" spans="23:26" x14ac:dyDescent="0.25">
      <c r="W1245" s="2"/>
      <c r="Z1245" s="1"/>
    </row>
    <row r="1246" spans="23:26" x14ac:dyDescent="0.25">
      <c r="W1246" s="2"/>
      <c r="Z1246" s="1"/>
    </row>
    <row r="1247" spans="23:26" x14ac:dyDescent="0.25">
      <c r="W1247" s="2"/>
      <c r="Z1247" s="1"/>
    </row>
    <row r="1248" spans="23:26" x14ac:dyDescent="0.25">
      <c r="W1248" s="2"/>
      <c r="Z1248" s="1"/>
    </row>
    <row r="1249" spans="23:26" x14ac:dyDescent="0.25">
      <c r="W1249" s="2"/>
      <c r="Z1249" s="1"/>
    </row>
    <row r="1250" spans="23:26" x14ac:dyDescent="0.25">
      <c r="W1250" s="2"/>
      <c r="Z1250" s="1"/>
    </row>
    <row r="1251" spans="23:26" x14ac:dyDescent="0.25">
      <c r="W1251" s="2"/>
      <c r="Z1251" s="1"/>
    </row>
    <row r="1252" spans="23:26" x14ac:dyDescent="0.25">
      <c r="W1252" s="2"/>
      <c r="Z1252" s="1"/>
    </row>
    <row r="1253" spans="23:26" x14ac:dyDescent="0.25">
      <c r="W1253" s="2"/>
      <c r="Z1253" s="1"/>
    </row>
    <row r="1254" spans="23:26" x14ac:dyDescent="0.25">
      <c r="W1254" s="2"/>
      <c r="Z1254" s="1"/>
    </row>
    <row r="1255" spans="23:26" x14ac:dyDescent="0.25">
      <c r="W1255" s="2"/>
      <c r="Z1255" s="1"/>
    </row>
    <row r="1256" spans="23:26" x14ac:dyDescent="0.25">
      <c r="W1256" s="2"/>
      <c r="Z1256" s="1"/>
    </row>
    <row r="1257" spans="23:26" x14ac:dyDescent="0.25">
      <c r="W1257" s="2"/>
      <c r="Z1257" s="1"/>
    </row>
    <row r="1258" spans="23:26" x14ac:dyDescent="0.25">
      <c r="W1258" s="2"/>
      <c r="Z1258" s="1"/>
    </row>
    <row r="1259" spans="23:26" x14ac:dyDescent="0.25">
      <c r="W1259" s="2"/>
      <c r="Z1259" s="1"/>
    </row>
    <row r="1260" spans="23:26" x14ac:dyDescent="0.25">
      <c r="W1260" s="2"/>
      <c r="Z1260" s="1"/>
    </row>
    <row r="1261" spans="23:26" x14ac:dyDescent="0.25">
      <c r="W1261" s="2"/>
      <c r="Z1261" s="1"/>
    </row>
    <row r="1262" spans="23:26" x14ac:dyDescent="0.25">
      <c r="W1262" s="2"/>
      <c r="Z1262" s="1"/>
    </row>
    <row r="1263" spans="23:26" x14ac:dyDescent="0.25">
      <c r="W1263" s="2"/>
      <c r="Z1263" s="1"/>
    </row>
    <row r="1264" spans="23:26" x14ac:dyDescent="0.25">
      <c r="W1264" s="2"/>
      <c r="Z1264" s="1"/>
    </row>
    <row r="1265" spans="23:26" x14ac:dyDescent="0.25">
      <c r="W1265" s="2"/>
      <c r="Z1265" s="1"/>
    </row>
    <row r="1266" spans="23:26" x14ac:dyDescent="0.25">
      <c r="W1266" s="2"/>
      <c r="Z1266" s="1"/>
    </row>
    <row r="1267" spans="23:26" x14ac:dyDescent="0.25">
      <c r="W1267" s="2"/>
      <c r="Z1267" s="1"/>
    </row>
    <row r="1268" spans="23:26" x14ac:dyDescent="0.25">
      <c r="W1268" s="2"/>
      <c r="Z1268" s="1"/>
    </row>
    <row r="1269" spans="23:26" x14ac:dyDescent="0.25">
      <c r="W1269" s="2"/>
      <c r="Z1269" s="1"/>
    </row>
    <row r="1270" spans="23:26" x14ac:dyDescent="0.25">
      <c r="W1270" s="2"/>
      <c r="Z1270" s="1"/>
    </row>
    <row r="1271" spans="23:26" x14ac:dyDescent="0.25">
      <c r="W1271" s="2"/>
      <c r="Z1271" s="1"/>
    </row>
    <row r="1272" spans="23:26" x14ac:dyDescent="0.25">
      <c r="W1272" s="2"/>
      <c r="Z1272" s="1"/>
    </row>
    <row r="1273" spans="23:26" x14ac:dyDescent="0.25">
      <c r="W1273" s="2"/>
      <c r="Z1273" s="1"/>
    </row>
    <row r="1274" spans="23:26" x14ac:dyDescent="0.25">
      <c r="W1274" s="2"/>
      <c r="Z1274" s="1"/>
    </row>
    <row r="1275" spans="23:26" x14ac:dyDescent="0.25">
      <c r="W1275" s="2"/>
      <c r="Z1275" s="1"/>
    </row>
    <row r="1276" spans="23:26" x14ac:dyDescent="0.25">
      <c r="W1276" s="2"/>
      <c r="Z1276" s="1"/>
    </row>
    <row r="1277" spans="23:26" x14ac:dyDescent="0.25">
      <c r="W1277" s="2"/>
      <c r="Z1277" s="1"/>
    </row>
    <row r="1278" spans="23:26" x14ac:dyDescent="0.25">
      <c r="W1278" s="2"/>
      <c r="Z1278" s="1"/>
    </row>
    <row r="1279" spans="23:26" x14ac:dyDescent="0.25">
      <c r="W1279" s="2"/>
      <c r="Z1279" s="1"/>
    </row>
    <row r="1280" spans="23:26" x14ac:dyDescent="0.25">
      <c r="W1280" s="2"/>
      <c r="Z1280" s="1"/>
    </row>
    <row r="1281" spans="23:26" x14ac:dyDescent="0.25">
      <c r="W1281" s="2"/>
      <c r="Z1281" s="1"/>
    </row>
    <row r="1282" spans="23:26" x14ac:dyDescent="0.25">
      <c r="W1282" s="2"/>
      <c r="Z1282" s="1"/>
    </row>
    <row r="1283" spans="23:26" x14ac:dyDescent="0.25">
      <c r="W1283" s="2"/>
      <c r="Z1283" s="1"/>
    </row>
    <row r="1284" spans="23:26" x14ac:dyDescent="0.25">
      <c r="W1284" s="2"/>
      <c r="Z1284" s="1"/>
    </row>
    <row r="1285" spans="23:26" x14ac:dyDescent="0.25">
      <c r="W1285" s="2"/>
      <c r="Z1285" s="1"/>
    </row>
    <row r="1286" spans="23:26" x14ac:dyDescent="0.25">
      <c r="W1286" s="2"/>
      <c r="Z1286" s="1"/>
    </row>
    <row r="1287" spans="23:26" x14ac:dyDescent="0.25">
      <c r="W1287" s="2"/>
      <c r="Z1287" s="1"/>
    </row>
    <row r="1288" spans="23:26" x14ac:dyDescent="0.25">
      <c r="W1288" s="2"/>
      <c r="Z1288" s="1"/>
    </row>
    <row r="1289" spans="23:26" x14ac:dyDescent="0.25">
      <c r="W1289" s="2"/>
      <c r="Z1289" s="1"/>
    </row>
    <row r="1290" spans="23:26" x14ac:dyDescent="0.25">
      <c r="W1290" s="2"/>
      <c r="Z1290" s="1"/>
    </row>
    <row r="1291" spans="23:26" x14ac:dyDescent="0.25">
      <c r="W1291" s="2"/>
      <c r="Z1291" s="1"/>
    </row>
    <row r="1292" spans="23:26" x14ac:dyDescent="0.25">
      <c r="W1292" s="2"/>
      <c r="Z1292" s="1"/>
    </row>
    <row r="1293" spans="23:26" x14ac:dyDescent="0.25">
      <c r="W1293" s="2"/>
      <c r="Z1293" s="1"/>
    </row>
    <row r="1294" spans="23:26" x14ac:dyDescent="0.25">
      <c r="W1294" s="2"/>
      <c r="Z1294" s="1"/>
    </row>
    <row r="1295" spans="23:26" x14ac:dyDescent="0.25">
      <c r="W1295" s="2"/>
      <c r="Z1295" s="1"/>
    </row>
    <row r="1296" spans="23:26" x14ac:dyDescent="0.25">
      <c r="W1296" s="2"/>
      <c r="Z1296" s="1"/>
    </row>
    <row r="1297" spans="23:26" x14ac:dyDescent="0.25">
      <c r="W1297" s="2"/>
      <c r="Z1297" s="1"/>
    </row>
    <row r="1298" spans="23:26" x14ac:dyDescent="0.25">
      <c r="W1298" s="2"/>
      <c r="Z1298" s="1"/>
    </row>
    <row r="1299" spans="23:26" x14ac:dyDescent="0.25">
      <c r="W1299" s="2"/>
      <c r="Z1299" s="1"/>
    </row>
    <row r="1300" spans="23:26" x14ac:dyDescent="0.25">
      <c r="W1300" s="2"/>
      <c r="Z1300" s="1"/>
    </row>
    <row r="1301" spans="23:26" x14ac:dyDescent="0.25">
      <c r="W1301" s="2"/>
      <c r="Z1301" s="1"/>
    </row>
    <row r="1302" spans="23:26" x14ac:dyDescent="0.25">
      <c r="W1302" s="2"/>
      <c r="Z1302" s="1"/>
    </row>
    <row r="1303" spans="23:26" x14ac:dyDescent="0.25">
      <c r="W1303" s="2"/>
      <c r="Z1303" s="1"/>
    </row>
    <row r="1304" spans="23:26" x14ac:dyDescent="0.25">
      <c r="W1304" s="2"/>
      <c r="Z1304" s="1"/>
    </row>
    <row r="1305" spans="23:26" x14ac:dyDescent="0.25">
      <c r="W1305" s="2"/>
      <c r="Z1305" s="1"/>
    </row>
    <row r="1306" spans="23:26" x14ac:dyDescent="0.25">
      <c r="W1306" s="2"/>
      <c r="Z1306" s="1"/>
    </row>
    <row r="1307" spans="23:26" x14ac:dyDescent="0.25">
      <c r="W1307" s="2"/>
      <c r="Z1307" s="1"/>
    </row>
    <row r="1308" spans="23:26" x14ac:dyDescent="0.25">
      <c r="W1308" s="2"/>
      <c r="Z1308" s="1"/>
    </row>
    <row r="1309" spans="23:26" x14ac:dyDescent="0.25">
      <c r="W1309" s="2"/>
      <c r="Z1309" s="1"/>
    </row>
    <row r="1310" spans="23:26" x14ac:dyDescent="0.25">
      <c r="W1310" s="2"/>
      <c r="Z1310" s="1"/>
    </row>
    <row r="1311" spans="23:26" x14ac:dyDescent="0.25">
      <c r="W1311" s="2"/>
      <c r="Z1311" s="1"/>
    </row>
    <row r="1312" spans="23:26" x14ac:dyDescent="0.25">
      <c r="W1312" s="2"/>
      <c r="Z1312" s="1"/>
    </row>
    <row r="1313" spans="23:26" x14ac:dyDescent="0.25">
      <c r="W1313" s="2"/>
      <c r="Z1313" s="1"/>
    </row>
    <row r="1314" spans="23:26" x14ac:dyDescent="0.25">
      <c r="W1314" s="2"/>
      <c r="Z1314" s="1"/>
    </row>
    <row r="1315" spans="23:26" x14ac:dyDescent="0.25">
      <c r="W1315" s="2"/>
      <c r="Z1315" s="1"/>
    </row>
    <row r="1316" spans="23:26" x14ac:dyDescent="0.25">
      <c r="W1316" s="2"/>
      <c r="Z1316" s="1"/>
    </row>
    <row r="1317" spans="23:26" x14ac:dyDescent="0.25">
      <c r="W1317" s="2"/>
      <c r="Z1317" s="1"/>
    </row>
    <row r="1318" spans="23:26" x14ac:dyDescent="0.25">
      <c r="W1318" s="2"/>
      <c r="Z1318" s="1"/>
    </row>
    <row r="1319" spans="23:26" x14ac:dyDescent="0.25">
      <c r="W1319" s="2"/>
      <c r="Z1319" s="1"/>
    </row>
    <row r="1320" spans="23:26" x14ac:dyDescent="0.25">
      <c r="W1320" s="2"/>
      <c r="Z1320" s="1"/>
    </row>
    <row r="1321" spans="23:26" x14ac:dyDescent="0.25">
      <c r="W1321" s="2"/>
      <c r="Z1321" s="1"/>
    </row>
    <row r="1322" spans="23:26" x14ac:dyDescent="0.25">
      <c r="W1322" s="2"/>
      <c r="Z1322" s="1"/>
    </row>
    <row r="1323" spans="23:26" x14ac:dyDescent="0.25">
      <c r="W1323" s="2"/>
      <c r="Z1323" s="1"/>
    </row>
    <row r="1324" spans="23:26" x14ac:dyDescent="0.25">
      <c r="W1324" s="2"/>
      <c r="Z1324" s="1"/>
    </row>
    <row r="1325" spans="23:26" x14ac:dyDescent="0.25">
      <c r="W1325" s="2"/>
      <c r="Z1325" s="1"/>
    </row>
    <row r="1326" spans="23:26" x14ac:dyDescent="0.25">
      <c r="W1326" s="2"/>
      <c r="Z1326" s="1"/>
    </row>
    <row r="1327" spans="23:26" x14ac:dyDescent="0.25">
      <c r="W1327" s="2"/>
      <c r="Z1327" s="1"/>
    </row>
    <row r="1328" spans="23:26" x14ac:dyDescent="0.25">
      <c r="W1328" s="2"/>
      <c r="Z1328" s="1"/>
    </row>
    <row r="1329" spans="23:26" x14ac:dyDescent="0.25">
      <c r="W1329" s="2"/>
      <c r="Z1329" s="1"/>
    </row>
    <row r="1330" spans="23:26" x14ac:dyDescent="0.25">
      <c r="W1330" s="2"/>
      <c r="Z1330" s="1"/>
    </row>
    <row r="1331" spans="23:26" x14ac:dyDescent="0.25">
      <c r="W1331" s="2"/>
      <c r="Z1331" s="1"/>
    </row>
    <row r="1332" spans="23:26" x14ac:dyDescent="0.25">
      <c r="W1332" s="2"/>
      <c r="Z1332" s="1"/>
    </row>
    <row r="1333" spans="23:26" x14ac:dyDescent="0.25">
      <c r="W1333" s="2"/>
      <c r="Z1333" s="1"/>
    </row>
    <row r="1334" spans="23:26" x14ac:dyDescent="0.25">
      <c r="W1334" s="2"/>
      <c r="Z1334" s="1"/>
    </row>
    <row r="1335" spans="23:26" x14ac:dyDescent="0.25">
      <c r="W1335" s="2"/>
      <c r="Z1335" s="1"/>
    </row>
    <row r="1336" spans="23:26" x14ac:dyDescent="0.25">
      <c r="W1336" s="2"/>
      <c r="Z1336" s="1"/>
    </row>
    <row r="1337" spans="23:26" x14ac:dyDescent="0.25">
      <c r="W1337" s="2"/>
      <c r="Z1337" s="1"/>
    </row>
    <row r="1338" spans="23:26" x14ac:dyDescent="0.25">
      <c r="W1338" s="2"/>
      <c r="Z1338" s="1"/>
    </row>
    <row r="1339" spans="23:26" x14ac:dyDescent="0.25">
      <c r="W1339" s="2"/>
      <c r="Z1339" s="1"/>
    </row>
    <row r="1340" spans="23:26" x14ac:dyDescent="0.25">
      <c r="W1340" s="2"/>
      <c r="Z1340" s="1"/>
    </row>
    <row r="1341" spans="23:26" x14ac:dyDescent="0.25">
      <c r="W1341" s="2"/>
      <c r="Z1341" s="1"/>
    </row>
    <row r="1342" spans="23:26" x14ac:dyDescent="0.25">
      <c r="W1342" s="2"/>
      <c r="Z1342" s="1"/>
    </row>
    <row r="1343" spans="23:26" x14ac:dyDescent="0.25">
      <c r="W1343" s="2"/>
      <c r="Z1343" s="1"/>
    </row>
    <row r="1344" spans="23:26" x14ac:dyDescent="0.25">
      <c r="W1344" s="2"/>
      <c r="Z1344" s="1"/>
    </row>
    <row r="1345" spans="23:26" x14ac:dyDescent="0.25">
      <c r="W1345" s="2"/>
      <c r="Z1345" s="1"/>
    </row>
    <row r="1346" spans="23:26" x14ac:dyDescent="0.25">
      <c r="W1346" s="2"/>
      <c r="Z1346" s="1"/>
    </row>
    <row r="1347" spans="23:26" x14ac:dyDescent="0.25">
      <c r="W1347" s="2"/>
      <c r="Z1347" s="1"/>
    </row>
    <row r="1348" spans="23:26" x14ac:dyDescent="0.25">
      <c r="W1348" s="2"/>
      <c r="Z1348" s="1"/>
    </row>
    <row r="1349" spans="23:26" x14ac:dyDescent="0.25">
      <c r="W1349" s="2"/>
      <c r="Z1349" s="1"/>
    </row>
    <row r="1350" spans="23:26" x14ac:dyDescent="0.25">
      <c r="W1350" s="2"/>
      <c r="Z1350" s="1"/>
    </row>
    <row r="1351" spans="23:26" x14ac:dyDescent="0.25">
      <c r="W1351" s="2"/>
      <c r="Z1351" s="1"/>
    </row>
    <row r="1352" spans="23:26" x14ac:dyDescent="0.25">
      <c r="W1352" s="2"/>
      <c r="Z1352" s="1"/>
    </row>
    <row r="1353" spans="23:26" x14ac:dyDescent="0.25">
      <c r="W1353" s="2"/>
      <c r="Z1353" s="1"/>
    </row>
    <row r="1354" spans="23:26" x14ac:dyDescent="0.25">
      <c r="W1354" s="2"/>
      <c r="Z1354" s="1"/>
    </row>
    <row r="1355" spans="23:26" x14ac:dyDescent="0.25">
      <c r="W1355" s="2"/>
      <c r="Z1355" s="1"/>
    </row>
    <row r="1356" spans="23:26" x14ac:dyDescent="0.25">
      <c r="W1356" s="2"/>
      <c r="Z1356" s="1"/>
    </row>
    <row r="1357" spans="23:26" x14ac:dyDescent="0.25">
      <c r="W1357" s="2"/>
      <c r="Z1357" s="1"/>
    </row>
    <row r="1358" spans="23:26" x14ac:dyDescent="0.25">
      <c r="W1358" s="2"/>
      <c r="Z1358" s="1"/>
    </row>
    <row r="1359" spans="23:26" x14ac:dyDescent="0.25">
      <c r="W1359" s="2"/>
      <c r="Z1359" s="1"/>
    </row>
    <row r="1360" spans="23:26" x14ac:dyDescent="0.25">
      <c r="W1360" s="2"/>
      <c r="Z1360" s="1"/>
    </row>
    <row r="1361" spans="23:26" x14ac:dyDescent="0.25">
      <c r="W1361" s="2"/>
      <c r="Z1361" s="1"/>
    </row>
    <row r="1362" spans="23:26" x14ac:dyDescent="0.25">
      <c r="W1362" s="2"/>
      <c r="Z1362" s="1"/>
    </row>
    <row r="1363" spans="23:26" x14ac:dyDescent="0.25">
      <c r="W1363" s="2"/>
      <c r="Z1363" s="1"/>
    </row>
    <row r="1364" spans="23:26" x14ac:dyDescent="0.25">
      <c r="W1364" s="2"/>
      <c r="Z1364" s="1"/>
    </row>
    <row r="1365" spans="23:26" x14ac:dyDescent="0.25">
      <c r="W1365" s="2"/>
      <c r="Z1365" s="1"/>
    </row>
    <row r="1366" spans="23:26" x14ac:dyDescent="0.25">
      <c r="W1366" s="2"/>
      <c r="Z1366" s="1"/>
    </row>
    <row r="1367" spans="23:26" x14ac:dyDescent="0.25">
      <c r="W1367" s="2"/>
      <c r="Z1367" s="1"/>
    </row>
    <row r="1368" spans="23:26" x14ac:dyDescent="0.25">
      <c r="W1368" s="2"/>
      <c r="Z1368" s="1"/>
    </row>
    <row r="1369" spans="23:26" x14ac:dyDescent="0.25">
      <c r="W1369" s="2"/>
      <c r="Z1369" s="1"/>
    </row>
    <row r="1370" spans="23:26" x14ac:dyDescent="0.25">
      <c r="W1370" s="2"/>
      <c r="Z1370" s="1"/>
    </row>
    <row r="1371" spans="23:26" x14ac:dyDescent="0.25">
      <c r="W1371" s="2"/>
      <c r="Z1371" s="1"/>
    </row>
    <row r="1372" spans="23:26" x14ac:dyDescent="0.25">
      <c r="W1372" s="2"/>
      <c r="Z1372" s="1"/>
    </row>
    <row r="1373" spans="23:26" x14ac:dyDescent="0.25">
      <c r="W1373" s="2"/>
      <c r="Z1373" s="1"/>
    </row>
    <row r="1374" spans="23:26" x14ac:dyDescent="0.25">
      <c r="W1374" s="2"/>
      <c r="Z1374" s="1"/>
    </row>
    <row r="1375" spans="23:26" x14ac:dyDescent="0.25">
      <c r="W1375" s="2"/>
      <c r="Z1375" s="1"/>
    </row>
    <row r="1376" spans="23:26" x14ac:dyDescent="0.25">
      <c r="W1376" s="2"/>
      <c r="Z1376" s="1"/>
    </row>
    <row r="1377" spans="23:26" x14ac:dyDescent="0.25">
      <c r="W1377" s="2"/>
      <c r="Z1377" s="1"/>
    </row>
    <row r="1378" spans="23:26" x14ac:dyDescent="0.25">
      <c r="W1378" s="2"/>
      <c r="Z1378" s="1"/>
    </row>
    <row r="1379" spans="23:26" x14ac:dyDescent="0.25">
      <c r="W1379" s="2"/>
      <c r="Z1379" s="1"/>
    </row>
    <row r="1380" spans="23:26" x14ac:dyDescent="0.25">
      <c r="W1380" s="2"/>
      <c r="Z1380" s="1"/>
    </row>
    <row r="1381" spans="23:26" x14ac:dyDescent="0.25">
      <c r="W1381" s="2"/>
      <c r="Z1381" s="1"/>
    </row>
    <row r="1382" spans="23:26" x14ac:dyDescent="0.25">
      <c r="W1382" s="2"/>
      <c r="Z1382" s="1"/>
    </row>
    <row r="1383" spans="23:26" x14ac:dyDescent="0.25">
      <c r="W1383" s="2"/>
      <c r="Z1383" s="1"/>
    </row>
    <row r="1384" spans="23:26" x14ac:dyDescent="0.25">
      <c r="W1384" s="2"/>
      <c r="Z1384" s="1"/>
    </row>
    <row r="1385" spans="23:26" x14ac:dyDescent="0.25">
      <c r="W1385" s="2"/>
      <c r="Z1385" s="1"/>
    </row>
    <row r="1386" spans="23:26" x14ac:dyDescent="0.25">
      <c r="W1386" s="2"/>
      <c r="Z1386" s="1"/>
    </row>
    <row r="1387" spans="23:26" x14ac:dyDescent="0.25">
      <c r="W1387" s="2"/>
      <c r="Z1387" s="1"/>
    </row>
    <row r="1388" spans="23:26" x14ac:dyDescent="0.25">
      <c r="W1388" s="2"/>
      <c r="Z1388" s="1"/>
    </row>
    <row r="1389" spans="23:26" x14ac:dyDescent="0.25">
      <c r="W1389" s="2"/>
      <c r="Z1389" s="1"/>
    </row>
    <row r="1390" spans="23:26" x14ac:dyDescent="0.25">
      <c r="W1390" s="2"/>
      <c r="Z1390" s="1"/>
    </row>
    <row r="1391" spans="23:26" x14ac:dyDescent="0.25">
      <c r="W1391" s="2"/>
      <c r="Z1391" s="1"/>
    </row>
    <row r="1392" spans="23:26" x14ac:dyDescent="0.25">
      <c r="W1392" s="2"/>
      <c r="Z1392" s="1"/>
    </row>
    <row r="1393" spans="23:26" x14ac:dyDescent="0.25">
      <c r="W1393" s="2"/>
      <c r="Z1393" s="1"/>
    </row>
    <row r="1394" spans="23:26" x14ac:dyDescent="0.25">
      <c r="W1394" s="2"/>
      <c r="Z1394" s="1"/>
    </row>
    <row r="1395" spans="23:26" x14ac:dyDescent="0.25">
      <c r="W1395" s="2"/>
      <c r="Z1395" s="1"/>
    </row>
    <row r="1396" spans="23:26" x14ac:dyDescent="0.25">
      <c r="W1396" s="2"/>
      <c r="Z1396" s="1"/>
    </row>
    <row r="1397" spans="23:26" x14ac:dyDescent="0.25">
      <c r="W1397" s="2"/>
      <c r="Z1397" s="1"/>
    </row>
    <row r="1398" spans="23:26" x14ac:dyDescent="0.25">
      <c r="W1398" s="2"/>
      <c r="Z1398" s="1"/>
    </row>
    <row r="1399" spans="23:26" x14ac:dyDescent="0.25">
      <c r="W1399" s="2"/>
      <c r="Z1399" s="1"/>
    </row>
    <row r="1400" spans="23:26" x14ac:dyDescent="0.25">
      <c r="W1400" s="2"/>
      <c r="Z1400" s="1"/>
    </row>
    <row r="1401" spans="23:26" x14ac:dyDescent="0.25">
      <c r="W1401" s="2"/>
      <c r="Z1401" s="1"/>
    </row>
    <row r="1402" spans="23:26" x14ac:dyDescent="0.25">
      <c r="W1402" s="2"/>
      <c r="Z1402" s="1"/>
    </row>
    <row r="1403" spans="23:26" x14ac:dyDescent="0.25">
      <c r="W1403" s="2"/>
      <c r="Z1403" s="1"/>
    </row>
    <row r="1404" spans="23:26" x14ac:dyDescent="0.25">
      <c r="W1404" s="2"/>
      <c r="Z1404" s="1"/>
    </row>
    <row r="1405" spans="23:26" x14ac:dyDescent="0.25">
      <c r="W1405" s="2"/>
      <c r="Z1405" s="1"/>
    </row>
    <row r="1406" spans="23:26" x14ac:dyDescent="0.25">
      <c r="W1406" s="2"/>
      <c r="Z1406" s="1"/>
    </row>
    <row r="1407" spans="23:26" x14ac:dyDescent="0.25">
      <c r="W1407" s="2"/>
      <c r="Z1407" s="1"/>
    </row>
    <row r="1408" spans="23:26" x14ac:dyDescent="0.25">
      <c r="W1408" s="2"/>
      <c r="Z1408" s="1"/>
    </row>
    <row r="1409" spans="23:26" x14ac:dyDescent="0.25">
      <c r="W1409" s="2"/>
      <c r="Z1409" s="1"/>
    </row>
    <row r="1410" spans="23:26" x14ac:dyDescent="0.25">
      <c r="W1410" s="2"/>
      <c r="Z1410" s="1"/>
    </row>
    <row r="1411" spans="23:26" x14ac:dyDescent="0.25">
      <c r="W1411" s="2"/>
      <c r="Z1411" s="1"/>
    </row>
    <row r="1412" spans="23:26" x14ac:dyDescent="0.25">
      <c r="W1412" s="2"/>
      <c r="Z1412" s="1"/>
    </row>
    <row r="1413" spans="23:26" x14ac:dyDescent="0.25">
      <c r="W1413" s="2"/>
      <c r="Z1413" s="1"/>
    </row>
    <row r="1414" spans="23:26" x14ac:dyDescent="0.25">
      <c r="W1414" s="2"/>
      <c r="Z1414" s="1"/>
    </row>
    <row r="1415" spans="23:26" x14ac:dyDescent="0.25">
      <c r="W1415" s="2"/>
      <c r="Z1415" s="1"/>
    </row>
    <row r="1416" spans="23:26" x14ac:dyDescent="0.25">
      <c r="W1416" s="2"/>
      <c r="Z1416" s="1"/>
    </row>
    <row r="1417" spans="23:26" x14ac:dyDescent="0.25">
      <c r="W1417" s="2"/>
      <c r="Z1417" s="1"/>
    </row>
    <row r="1418" spans="23:26" x14ac:dyDescent="0.25">
      <c r="W1418" s="2"/>
      <c r="Z1418" s="1"/>
    </row>
    <row r="1419" spans="23:26" x14ac:dyDescent="0.25">
      <c r="W1419" s="2"/>
      <c r="Z1419" s="1"/>
    </row>
    <row r="1420" spans="23:26" x14ac:dyDescent="0.25">
      <c r="W1420" s="2"/>
      <c r="Z1420" s="1"/>
    </row>
    <row r="1421" spans="23:26" x14ac:dyDescent="0.25">
      <c r="W1421" s="2"/>
      <c r="Z1421" s="1"/>
    </row>
    <row r="1422" spans="23:26" x14ac:dyDescent="0.25">
      <c r="W1422" s="2"/>
      <c r="Z1422" s="1"/>
    </row>
    <row r="1423" spans="23:26" x14ac:dyDescent="0.25">
      <c r="W1423" s="2"/>
      <c r="Z1423" s="1"/>
    </row>
    <row r="1424" spans="23:26" x14ac:dyDescent="0.25">
      <c r="W1424" s="2"/>
      <c r="Z1424" s="1"/>
    </row>
    <row r="1425" spans="23:26" x14ac:dyDescent="0.25">
      <c r="W1425" s="2"/>
      <c r="Z1425" s="1"/>
    </row>
    <row r="1426" spans="23:26" x14ac:dyDescent="0.25">
      <c r="W1426" s="2"/>
      <c r="Z1426" s="1"/>
    </row>
    <row r="1427" spans="23:26" x14ac:dyDescent="0.25">
      <c r="W1427" s="2"/>
      <c r="Z1427" s="1"/>
    </row>
    <row r="1428" spans="23:26" x14ac:dyDescent="0.25">
      <c r="W1428" s="2"/>
      <c r="Z1428" s="1"/>
    </row>
    <row r="1429" spans="23:26" x14ac:dyDescent="0.25">
      <c r="W1429" s="2"/>
      <c r="Z1429" s="1"/>
    </row>
    <row r="1430" spans="23:26" x14ac:dyDescent="0.25">
      <c r="W1430" s="2"/>
      <c r="Z1430" s="1"/>
    </row>
    <row r="1431" spans="23:26" x14ac:dyDescent="0.25">
      <c r="W1431" s="2"/>
      <c r="Z1431" s="1"/>
    </row>
    <row r="1432" spans="23:26" x14ac:dyDescent="0.25">
      <c r="W1432" s="2"/>
      <c r="Z1432" s="1"/>
    </row>
    <row r="1433" spans="23:26" x14ac:dyDescent="0.25">
      <c r="W1433" s="2"/>
      <c r="Z1433" s="1"/>
    </row>
    <row r="1434" spans="23:26" x14ac:dyDescent="0.25">
      <c r="W1434" s="2"/>
      <c r="Z1434" s="1"/>
    </row>
    <row r="1435" spans="23:26" x14ac:dyDescent="0.25">
      <c r="W1435" s="2"/>
      <c r="Z1435" s="1"/>
    </row>
    <row r="1436" spans="23:26" x14ac:dyDescent="0.25">
      <c r="W1436" s="2"/>
      <c r="Z1436" s="1"/>
    </row>
    <row r="1437" spans="23:26" x14ac:dyDescent="0.25">
      <c r="W1437" s="2"/>
      <c r="Z1437" s="1"/>
    </row>
    <row r="1438" spans="23:26" x14ac:dyDescent="0.25">
      <c r="W1438" s="2"/>
      <c r="Z1438" s="1"/>
    </row>
    <row r="1439" spans="23:26" x14ac:dyDescent="0.25">
      <c r="W1439" s="2"/>
      <c r="Z1439" s="1"/>
    </row>
    <row r="1440" spans="23:26" x14ac:dyDescent="0.25">
      <c r="W1440" s="2"/>
      <c r="Z1440" s="1"/>
    </row>
    <row r="1441" spans="23:26" x14ac:dyDescent="0.25">
      <c r="W1441" s="2"/>
      <c r="Z1441" s="1"/>
    </row>
    <row r="1442" spans="23:26" x14ac:dyDescent="0.25">
      <c r="W1442" s="2"/>
      <c r="Z1442" s="1"/>
    </row>
    <row r="1443" spans="23:26" x14ac:dyDescent="0.25">
      <c r="W1443" s="2"/>
      <c r="Z1443" s="1"/>
    </row>
    <row r="1444" spans="23:26" x14ac:dyDescent="0.25">
      <c r="W1444" s="2"/>
      <c r="Z1444" s="1"/>
    </row>
    <row r="1445" spans="23:26" x14ac:dyDescent="0.25">
      <c r="W1445" s="2"/>
      <c r="Z1445" s="1"/>
    </row>
    <row r="1446" spans="23:26" x14ac:dyDescent="0.25">
      <c r="W1446" s="2"/>
      <c r="Z1446" s="1"/>
    </row>
    <row r="1447" spans="23:26" x14ac:dyDescent="0.25">
      <c r="W1447" s="2"/>
      <c r="Z1447" s="1"/>
    </row>
    <row r="1448" spans="23:26" x14ac:dyDescent="0.25">
      <c r="W1448" s="2"/>
      <c r="Z1448" s="1"/>
    </row>
    <row r="1449" spans="23:26" x14ac:dyDescent="0.25">
      <c r="W1449" s="2"/>
      <c r="Z1449" s="1"/>
    </row>
    <row r="1450" spans="23:26" x14ac:dyDescent="0.25">
      <c r="W1450" s="2"/>
      <c r="Z1450" s="1"/>
    </row>
    <row r="1451" spans="23:26" x14ac:dyDescent="0.25">
      <c r="W1451" s="2"/>
      <c r="Z1451" s="1"/>
    </row>
    <row r="1452" spans="23:26" x14ac:dyDescent="0.25">
      <c r="W1452" s="2"/>
      <c r="Z1452" s="1"/>
    </row>
    <row r="1453" spans="23:26" x14ac:dyDescent="0.25">
      <c r="W1453" s="2"/>
      <c r="Z1453" s="1"/>
    </row>
    <row r="1454" spans="23:26" x14ac:dyDescent="0.25">
      <c r="W1454" s="2"/>
      <c r="Z1454" s="1"/>
    </row>
    <row r="1455" spans="23:26" x14ac:dyDescent="0.25">
      <c r="W1455" s="2"/>
      <c r="Z1455" s="1"/>
    </row>
    <row r="1456" spans="23:26" x14ac:dyDescent="0.25">
      <c r="W1456" s="2"/>
      <c r="Z1456" s="1"/>
    </row>
    <row r="1457" spans="23:26" x14ac:dyDescent="0.25">
      <c r="W1457" s="2"/>
      <c r="Z1457" s="1"/>
    </row>
    <row r="1458" spans="23:26" x14ac:dyDescent="0.25">
      <c r="W1458" s="2"/>
      <c r="Z1458" s="1"/>
    </row>
    <row r="1459" spans="23:26" x14ac:dyDescent="0.25">
      <c r="W1459" s="2"/>
      <c r="Z1459" s="1"/>
    </row>
    <row r="1460" spans="23:26" x14ac:dyDescent="0.25">
      <c r="W1460" s="2"/>
      <c r="Z1460" s="1"/>
    </row>
    <row r="1461" spans="23:26" x14ac:dyDescent="0.25">
      <c r="W1461" s="2"/>
      <c r="Z1461" s="1"/>
    </row>
    <row r="1462" spans="23:26" x14ac:dyDescent="0.25">
      <c r="W1462" s="2"/>
      <c r="Z1462" s="1"/>
    </row>
    <row r="1463" spans="23:26" x14ac:dyDescent="0.25">
      <c r="W1463" s="2"/>
      <c r="Z1463" s="1"/>
    </row>
    <row r="1464" spans="23:26" x14ac:dyDescent="0.25">
      <c r="W1464" s="2"/>
      <c r="Z1464" s="1"/>
    </row>
    <row r="1465" spans="23:26" x14ac:dyDescent="0.25">
      <c r="W1465" s="2"/>
      <c r="Z1465" s="1"/>
    </row>
    <row r="1466" spans="23:26" x14ac:dyDescent="0.25">
      <c r="W1466" s="2"/>
      <c r="Z1466" s="1"/>
    </row>
    <row r="1467" spans="23:26" x14ac:dyDescent="0.25">
      <c r="W1467" s="2"/>
      <c r="Z1467" s="1"/>
    </row>
    <row r="1468" spans="23:26" x14ac:dyDescent="0.25">
      <c r="W1468" s="2"/>
      <c r="Z1468" s="1"/>
    </row>
    <row r="1469" spans="23:26" x14ac:dyDescent="0.25">
      <c r="W1469" s="2"/>
      <c r="Z1469" s="1"/>
    </row>
    <row r="1470" spans="23:26" x14ac:dyDescent="0.25">
      <c r="W1470" s="2"/>
      <c r="Z1470" s="1"/>
    </row>
    <row r="1471" spans="23:26" x14ac:dyDescent="0.25">
      <c r="W1471" s="2"/>
      <c r="Z1471" s="1"/>
    </row>
    <row r="1472" spans="23:26" x14ac:dyDescent="0.25">
      <c r="W1472" s="2"/>
      <c r="Z1472" s="1"/>
    </row>
    <row r="1473" spans="23:26" x14ac:dyDescent="0.25">
      <c r="W1473" s="2"/>
      <c r="Z1473" s="1"/>
    </row>
    <row r="1474" spans="23:26" x14ac:dyDescent="0.25">
      <c r="W1474" s="2"/>
      <c r="Z1474" s="1"/>
    </row>
    <row r="1475" spans="23:26" x14ac:dyDescent="0.25">
      <c r="W1475" s="2"/>
      <c r="Z1475" s="1"/>
    </row>
    <row r="1476" spans="23:26" x14ac:dyDescent="0.25">
      <c r="W1476" s="2"/>
      <c r="Z1476" s="1"/>
    </row>
    <row r="1477" spans="23:26" x14ac:dyDescent="0.25">
      <c r="W1477" s="2"/>
      <c r="Z1477" s="1"/>
    </row>
    <row r="1478" spans="23:26" x14ac:dyDescent="0.25">
      <c r="W1478" s="2"/>
      <c r="Z1478" s="1"/>
    </row>
    <row r="1479" spans="23:26" x14ac:dyDescent="0.25">
      <c r="W1479" s="2"/>
      <c r="Z1479" s="1"/>
    </row>
    <row r="1480" spans="23:26" x14ac:dyDescent="0.25">
      <c r="W1480" s="2"/>
      <c r="Z1480" s="1"/>
    </row>
    <row r="1481" spans="23:26" x14ac:dyDescent="0.25">
      <c r="W1481" s="2"/>
      <c r="Z1481" s="1"/>
    </row>
    <row r="1482" spans="23:26" x14ac:dyDescent="0.25">
      <c r="W1482" s="2"/>
      <c r="Z1482" s="1"/>
    </row>
    <row r="1483" spans="23:26" x14ac:dyDescent="0.25">
      <c r="W1483" s="2"/>
      <c r="Z1483" s="1"/>
    </row>
    <row r="1484" spans="23:26" x14ac:dyDescent="0.25">
      <c r="W1484" s="2"/>
      <c r="Z1484" s="1"/>
    </row>
    <row r="1485" spans="23:26" x14ac:dyDescent="0.25">
      <c r="W1485" s="2"/>
      <c r="Z1485" s="1"/>
    </row>
    <row r="1486" spans="23:26" x14ac:dyDescent="0.25">
      <c r="W1486" s="2"/>
      <c r="Z1486" s="1"/>
    </row>
    <row r="1487" spans="23:26" x14ac:dyDescent="0.25">
      <c r="W1487" s="2"/>
      <c r="Z1487" s="1"/>
    </row>
    <row r="1488" spans="23:26" x14ac:dyDescent="0.25">
      <c r="W1488" s="2"/>
      <c r="Z1488" s="1"/>
    </row>
    <row r="1489" spans="23:26" x14ac:dyDescent="0.25">
      <c r="W1489" s="2"/>
      <c r="Z1489" s="1"/>
    </row>
    <row r="1490" spans="23:26" x14ac:dyDescent="0.25">
      <c r="W1490" s="2"/>
      <c r="Z1490" s="1"/>
    </row>
    <row r="1491" spans="23:26" x14ac:dyDescent="0.25">
      <c r="W1491" s="2"/>
      <c r="Z1491" s="1"/>
    </row>
    <row r="1492" spans="23:26" x14ac:dyDescent="0.25">
      <c r="W1492" s="2"/>
      <c r="Z1492" s="1"/>
    </row>
    <row r="1493" spans="23:26" x14ac:dyDescent="0.25">
      <c r="W1493" s="2"/>
      <c r="Z1493" s="1"/>
    </row>
    <row r="1494" spans="23:26" x14ac:dyDescent="0.25">
      <c r="W1494" s="2"/>
      <c r="Z1494" s="1"/>
    </row>
    <row r="1495" spans="23:26" x14ac:dyDescent="0.25">
      <c r="W1495" s="2"/>
      <c r="Z1495" s="1"/>
    </row>
    <row r="1496" spans="23:26" x14ac:dyDescent="0.25">
      <c r="W1496" s="2"/>
      <c r="Z1496" s="1"/>
    </row>
    <row r="1497" spans="23:26" x14ac:dyDescent="0.25">
      <c r="W1497" s="2"/>
      <c r="Z1497" s="1"/>
    </row>
    <row r="1498" spans="23:26" x14ac:dyDescent="0.25">
      <c r="W1498" s="2"/>
      <c r="Z1498" s="1"/>
    </row>
    <row r="1499" spans="23:26" x14ac:dyDescent="0.25">
      <c r="W1499" s="2"/>
      <c r="Z1499" s="1"/>
    </row>
    <row r="1500" spans="23:26" x14ac:dyDescent="0.25">
      <c r="W1500" s="2"/>
      <c r="Z1500" s="1"/>
    </row>
    <row r="1501" spans="23:26" x14ac:dyDescent="0.25">
      <c r="W1501" s="2"/>
      <c r="Z1501" s="1"/>
    </row>
    <row r="1502" spans="23:26" x14ac:dyDescent="0.25">
      <c r="W1502" s="2"/>
      <c r="Z1502" s="1"/>
    </row>
    <row r="1503" spans="23:26" x14ac:dyDescent="0.25">
      <c r="W1503" s="2"/>
      <c r="Z1503" s="1"/>
    </row>
    <row r="1504" spans="23:26" x14ac:dyDescent="0.25">
      <c r="W1504" s="2"/>
      <c r="Z1504" s="1"/>
    </row>
    <row r="1505" spans="23:26" x14ac:dyDescent="0.25">
      <c r="W1505" s="2"/>
      <c r="Z1505" s="1"/>
    </row>
    <row r="1506" spans="23:26" x14ac:dyDescent="0.25">
      <c r="W1506" s="2"/>
      <c r="Z1506" s="1"/>
    </row>
    <row r="1507" spans="23:26" x14ac:dyDescent="0.25">
      <c r="W1507" s="2"/>
      <c r="Z1507" s="1"/>
    </row>
    <row r="1508" spans="23:26" x14ac:dyDescent="0.25">
      <c r="W1508" s="2"/>
      <c r="Z1508" s="1"/>
    </row>
    <row r="1509" spans="23:26" x14ac:dyDescent="0.25">
      <c r="W1509" s="2"/>
      <c r="Z1509" s="1"/>
    </row>
    <row r="1510" spans="23:26" x14ac:dyDescent="0.25">
      <c r="W1510" s="2"/>
      <c r="Z1510" s="1"/>
    </row>
    <row r="1511" spans="23:26" x14ac:dyDescent="0.25">
      <c r="W1511" s="2"/>
      <c r="Z1511" s="1"/>
    </row>
    <row r="1512" spans="23:26" x14ac:dyDescent="0.25">
      <c r="W1512" s="2"/>
      <c r="Z1512" s="1"/>
    </row>
    <row r="1513" spans="23:26" x14ac:dyDescent="0.25">
      <c r="W1513" s="2"/>
      <c r="Z1513" s="1"/>
    </row>
    <row r="1514" spans="23:26" x14ac:dyDescent="0.25">
      <c r="W1514" s="2"/>
      <c r="Z1514" s="1"/>
    </row>
    <row r="1515" spans="23:26" x14ac:dyDescent="0.25">
      <c r="W1515" s="2"/>
      <c r="Z1515" s="1"/>
    </row>
    <row r="1516" spans="23:26" x14ac:dyDescent="0.25">
      <c r="W1516" s="2"/>
      <c r="Z1516" s="1"/>
    </row>
    <row r="1517" spans="23:26" x14ac:dyDescent="0.25">
      <c r="W1517" s="2"/>
      <c r="Z1517" s="1"/>
    </row>
    <row r="1518" spans="23:26" x14ac:dyDescent="0.25">
      <c r="W1518" s="2"/>
      <c r="Z1518" s="1"/>
    </row>
    <row r="1519" spans="23:26" x14ac:dyDescent="0.25">
      <c r="W1519" s="2"/>
      <c r="Z1519" s="1"/>
    </row>
    <row r="1520" spans="23:26" x14ac:dyDescent="0.25">
      <c r="W1520" s="2"/>
      <c r="Z1520" s="1"/>
    </row>
    <row r="1521" spans="23:26" x14ac:dyDescent="0.25">
      <c r="W1521" s="2"/>
      <c r="Z1521" s="1"/>
    </row>
    <row r="1522" spans="23:26" x14ac:dyDescent="0.25">
      <c r="W1522" s="2"/>
      <c r="Z1522" s="1"/>
    </row>
    <row r="1523" spans="23:26" x14ac:dyDescent="0.25">
      <c r="W1523" s="2"/>
      <c r="Z1523" s="1"/>
    </row>
    <row r="1524" spans="23:26" x14ac:dyDescent="0.25">
      <c r="W1524" s="2"/>
      <c r="Z1524" s="1"/>
    </row>
    <row r="1525" spans="23:26" x14ac:dyDescent="0.25">
      <c r="W1525" s="2"/>
      <c r="Z1525" s="1"/>
    </row>
    <row r="1526" spans="23:26" x14ac:dyDescent="0.25">
      <c r="W1526" s="2"/>
      <c r="Z1526" s="1"/>
    </row>
    <row r="1527" spans="23:26" x14ac:dyDescent="0.25">
      <c r="W1527" s="2"/>
      <c r="Z1527" s="1"/>
    </row>
    <row r="1528" spans="23:26" x14ac:dyDescent="0.25">
      <c r="W1528" s="2"/>
      <c r="Z1528" s="1"/>
    </row>
    <row r="1529" spans="23:26" x14ac:dyDescent="0.25">
      <c r="W1529" s="2"/>
      <c r="Z1529" s="1"/>
    </row>
    <row r="1530" spans="23:26" x14ac:dyDescent="0.25">
      <c r="W1530" s="2"/>
      <c r="Z1530" s="1"/>
    </row>
    <row r="1531" spans="23:26" x14ac:dyDescent="0.25">
      <c r="W1531" s="2"/>
      <c r="Z1531" s="1"/>
    </row>
    <row r="1532" spans="23:26" x14ac:dyDescent="0.25">
      <c r="W1532" s="2"/>
      <c r="Z1532" s="1"/>
    </row>
    <row r="1533" spans="23:26" x14ac:dyDescent="0.25">
      <c r="W1533" s="2"/>
      <c r="Z1533" s="1"/>
    </row>
    <row r="1534" spans="23:26" x14ac:dyDescent="0.25">
      <c r="W1534" s="2"/>
      <c r="Z1534" s="1"/>
    </row>
    <row r="1535" spans="23:26" x14ac:dyDescent="0.25">
      <c r="W1535" s="2"/>
      <c r="Z1535" s="1"/>
    </row>
    <row r="1536" spans="23:26" x14ac:dyDescent="0.25">
      <c r="W1536" s="2"/>
      <c r="Z1536" s="1"/>
    </row>
    <row r="1537" spans="23:26" x14ac:dyDescent="0.25">
      <c r="W1537" s="2"/>
      <c r="Z1537" s="1"/>
    </row>
    <row r="1538" spans="23:26" x14ac:dyDescent="0.25">
      <c r="W1538" s="2"/>
      <c r="Z1538" s="1"/>
    </row>
    <row r="1539" spans="23:26" x14ac:dyDescent="0.25">
      <c r="W1539" s="2"/>
      <c r="Z1539" s="1"/>
    </row>
    <row r="1540" spans="23:26" x14ac:dyDescent="0.25">
      <c r="W1540" s="2"/>
      <c r="Z1540" s="1"/>
    </row>
    <row r="1541" spans="23:26" x14ac:dyDescent="0.25">
      <c r="W1541" s="2"/>
      <c r="Z1541" s="1"/>
    </row>
    <row r="1542" spans="23:26" x14ac:dyDescent="0.25">
      <c r="W1542" s="2"/>
      <c r="Z1542" s="1"/>
    </row>
    <row r="1543" spans="23:26" x14ac:dyDescent="0.25">
      <c r="W1543" s="2"/>
      <c r="Z1543" s="1"/>
    </row>
    <row r="1544" spans="23:26" x14ac:dyDescent="0.25">
      <c r="W1544" s="2"/>
      <c r="Z1544" s="1"/>
    </row>
    <row r="1545" spans="23:26" x14ac:dyDescent="0.25">
      <c r="W1545" s="2"/>
      <c r="Z1545" s="1"/>
    </row>
    <row r="1546" spans="23:26" x14ac:dyDescent="0.25">
      <c r="W1546" s="2"/>
      <c r="Z1546" s="1"/>
    </row>
    <row r="1547" spans="23:26" x14ac:dyDescent="0.25">
      <c r="W1547" s="2"/>
      <c r="Z1547" s="1"/>
    </row>
    <row r="1548" spans="23:26" x14ac:dyDescent="0.25">
      <c r="W1548" s="2"/>
      <c r="Z1548" s="1"/>
    </row>
    <row r="1549" spans="23:26" x14ac:dyDescent="0.25">
      <c r="W1549" s="2"/>
      <c r="Z1549" s="1"/>
    </row>
    <row r="1550" spans="23:26" x14ac:dyDescent="0.25">
      <c r="W1550" s="2"/>
      <c r="Z1550" s="1"/>
    </row>
    <row r="1551" spans="23:26" x14ac:dyDescent="0.25">
      <c r="W1551" s="2"/>
      <c r="Z1551" s="1"/>
    </row>
    <row r="1552" spans="23:26" x14ac:dyDescent="0.25">
      <c r="W1552" s="2"/>
      <c r="Z1552" s="1"/>
    </row>
    <row r="1553" spans="23:26" x14ac:dyDescent="0.25">
      <c r="W1553" s="2"/>
      <c r="Z1553" s="1"/>
    </row>
    <row r="1554" spans="23:26" x14ac:dyDescent="0.25">
      <c r="W1554" s="2"/>
      <c r="Z1554" s="1"/>
    </row>
    <row r="1555" spans="23:26" x14ac:dyDescent="0.25">
      <c r="W1555" s="2"/>
      <c r="Z1555" s="1"/>
    </row>
    <row r="1556" spans="23:26" x14ac:dyDescent="0.25">
      <c r="W1556" s="2"/>
      <c r="Z1556" s="1"/>
    </row>
    <row r="1557" spans="23:26" x14ac:dyDescent="0.25">
      <c r="W1557" s="2"/>
      <c r="Z1557" s="1"/>
    </row>
    <row r="1558" spans="23:26" x14ac:dyDescent="0.25">
      <c r="W1558" s="2"/>
      <c r="Z1558" s="1"/>
    </row>
    <row r="1559" spans="23:26" x14ac:dyDescent="0.25">
      <c r="W1559" s="2"/>
      <c r="Z1559" s="1"/>
    </row>
    <row r="1560" spans="23:26" x14ac:dyDescent="0.25">
      <c r="W1560" s="2"/>
      <c r="Z1560" s="1"/>
    </row>
    <row r="1561" spans="23:26" x14ac:dyDescent="0.25">
      <c r="W1561" s="2"/>
      <c r="Z1561" s="1"/>
    </row>
    <row r="1562" spans="23:26" x14ac:dyDescent="0.25">
      <c r="W1562" s="2"/>
      <c r="Z1562" s="1"/>
    </row>
    <row r="1563" spans="23:26" x14ac:dyDescent="0.25">
      <c r="W1563" s="2"/>
      <c r="Z1563" s="1"/>
    </row>
    <row r="1564" spans="23:26" x14ac:dyDescent="0.25">
      <c r="W1564" s="2"/>
      <c r="Z1564" s="1"/>
    </row>
    <row r="1565" spans="23:26" x14ac:dyDescent="0.25">
      <c r="W1565" s="2"/>
      <c r="Z1565" s="1"/>
    </row>
    <row r="1566" spans="23:26" x14ac:dyDescent="0.25">
      <c r="W1566" s="2"/>
      <c r="Z1566" s="1"/>
    </row>
    <row r="1567" spans="23:26" x14ac:dyDescent="0.25">
      <c r="W1567" s="2"/>
      <c r="Z1567" s="1"/>
    </row>
    <row r="1568" spans="23:26" x14ac:dyDescent="0.25">
      <c r="W1568" s="2"/>
      <c r="Z1568" s="1"/>
    </row>
    <row r="1569" spans="23:26" x14ac:dyDescent="0.25">
      <c r="W1569" s="2"/>
      <c r="Z1569" s="1"/>
    </row>
    <row r="1570" spans="23:26" x14ac:dyDescent="0.25">
      <c r="W1570" s="2"/>
      <c r="Z1570" s="1"/>
    </row>
    <row r="1571" spans="23:26" x14ac:dyDescent="0.25">
      <c r="W1571" s="2"/>
      <c r="Z1571" s="1"/>
    </row>
    <row r="1572" spans="23:26" x14ac:dyDescent="0.25">
      <c r="W1572" s="2"/>
      <c r="Z1572" s="1"/>
    </row>
    <row r="1573" spans="23:26" x14ac:dyDescent="0.25">
      <c r="W1573" s="2"/>
      <c r="Z1573" s="1"/>
    </row>
    <row r="1574" spans="23:26" x14ac:dyDescent="0.25">
      <c r="W1574" s="2"/>
      <c r="Z1574" s="1"/>
    </row>
    <row r="1575" spans="23:26" x14ac:dyDescent="0.25">
      <c r="W1575" s="2"/>
      <c r="Z1575" s="1"/>
    </row>
    <row r="1576" spans="23:26" x14ac:dyDescent="0.25">
      <c r="W1576" s="2"/>
      <c r="Z1576" s="1"/>
    </row>
    <row r="1577" spans="23:26" x14ac:dyDescent="0.25">
      <c r="W1577" s="2"/>
      <c r="Z1577" s="1"/>
    </row>
    <row r="1578" spans="23:26" x14ac:dyDescent="0.25">
      <c r="W1578" s="2"/>
      <c r="Z1578" s="1"/>
    </row>
    <row r="1579" spans="23:26" x14ac:dyDescent="0.25">
      <c r="W1579" s="2"/>
      <c r="Z1579" s="1"/>
    </row>
    <row r="1580" spans="23:26" x14ac:dyDescent="0.25">
      <c r="W1580" s="2"/>
      <c r="Z1580" s="1"/>
    </row>
    <row r="1581" spans="23:26" x14ac:dyDescent="0.25">
      <c r="W1581" s="2"/>
      <c r="Z1581" s="1"/>
    </row>
    <row r="1582" spans="23:26" x14ac:dyDescent="0.25">
      <c r="W1582" s="2"/>
      <c r="Z1582" s="1"/>
    </row>
    <row r="1583" spans="23:26" x14ac:dyDescent="0.25">
      <c r="W1583" s="2"/>
      <c r="Z1583" s="1"/>
    </row>
    <row r="1584" spans="23:26" x14ac:dyDescent="0.25">
      <c r="W1584" s="2"/>
      <c r="Z1584" s="1"/>
    </row>
    <row r="1585" spans="23:26" x14ac:dyDescent="0.25">
      <c r="W1585" s="2"/>
      <c r="Z1585" s="1"/>
    </row>
    <row r="1586" spans="23:26" x14ac:dyDescent="0.25">
      <c r="W1586" s="2"/>
      <c r="Z1586" s="1"/>
    </row>
    <row r="1587" spans="23:26" x14ac:dyDescent="0.25">
      <c r="W1587" s="2"/>
      <c r="Z1587" s="1"/>
    </row>
    <row r="1588" spans="23:26" x14ac:dyDescent="0.25">
      <c r="W1588" s="2"/>
      <c r="Z1588" s="1"/>
    </row>
    <row r="1589" spans="23:26" x14ac:dyDescent="0.25">
      <c r="W1589" s="2"/>
      <c r="Z1589" s="1"/>
    </row>
    <row r="1590" spans="23:26" x14ac:dyDescent="0.25">
      <c r="W1590" s="2"/>
      <c r="Z1590" s="1"/>
    </row>
    <row r="1591" spans="23:26" x14ac:dyDescent="0.25">
      <c r="W1591" s="2"/>
      <c r="Z1591" s="1"/>
    </row>
    <row r="1592" spans="23:26" x14ac:dyDescent="0.25">
      <c r="W1592" s="2"/>
      <c r="Z1592" s="1"/>
    </row>
    <row r="1593" spans="23:26" x14ac:dyDescent="0.25">
      <c r="W1593" s="2"/>
      <c r="Z1593" s="1"/>
    </row>
    <row r="1594" spans="23:26" x14ac:dyDescent="0.25">
      <c r="W1594" s="2"/>
      <c r="Z1594" s="1"/>
    </row>
    <row r="1595" spans="23:26" x14ac:dyDescent="0.25">
      <c r="W1595" s="2"/>
      <c r="Z1595" s="1"/>
    </row>
    <row r="1596" spans="23:26" x14ac:dyDescent="0.25">
      <c r="W1596" s="2"/>
      <c r="Z1596" s="1"/>
    </row>
    <row r="1597" spans="23:26" x14ac:dyDescent="0.25">
      <c r="W1597" s="2"/>
      <c r="Z1597" s="1"/>
    </row>
    <row r="1598" spans="23:26" x14ac:dyDescent="0.25">
      <c r="W1598" s="2"/>
      <c r="Z1598" s="1"/>
    </row>
    <row r="1599" spans="23:26" x14ac:dyDescent="0.25">
      <c r="W1599" s="2"/>
      <c r="Z1599" s="1"/>
    </row>
    <row r="1600" spans="23:26" x14ac:dyDescent="0.25">
      <c r="W1600" s="2"/>
      <c r="Z1600" s="1"/>
    </row>
    <row r="1601" spans="23:26" x14ac:dyDescent="0.25">
      <c r="W1601" s="2"/>
      <c r="Z1601" s="1"/>
    </row>
    <row r="1602" spans="23:26" x14ac:dyDescent="0.25">
      <c r="W1602" s="2"/>
      <c r="Z1602" s="1"/>
    </row>
    <row r="1603" spans="23:26" x14ac:dyDescent="0.25">
      <c r="W1603" s="2"/>
      <c r="Z1603" s="1"/>
    </row>
    <row r="1604" spans="23:26" x14ac:dyDescent="0.25">
      <c r="W1604" s="2"/>
      <c r="Z1604" s="1"/>
    </row>
    <row r="1605" spans="23:26" x14ac:dyDescent="0.25">
      <c r="W1605" s="2"/>
      <c r="Z1605" s="1"/>
    </row>
    <row r="1606" spans="23:26" x14ac:dyDescent="0.25">
      <c r="W1606" s="2"/>
      <c r="Z1606" s="1"/>
    </row>
    <row r="1607" spans="23:26" x14ac:dyDescent="0.25">
      <c r="W1607" s="2"/>
      <c r="Z1607" s="1"/>
    </row>
    <row r="1608" spans="23:26" x14ac:dyDescent="0.25">
      <c r="W1608" s="2"/>
      <c r="Z1608" s="1"/>
    </row>
    <row r="1609" spans="23:26" x14ac:dyDescent="0.25">
      <c r="W1609" s="2"/>
      <c r="Z1609" s="1"/>
    </row>
    <row r="1610" spans="23:26" x14ac:dyDescent="0.25">
      <c r="W1610" s="2"/>
      <c r="Z1610" s="1"/>
    </row>
    <row r="1611" spans="23:26" x14ac:dyDescent="0.25">
      <c r="W1611" s="2"/>
      <c r="Z1611" s="1"/>
    </row>
    <row r="1612" spans="23:26" x14ac:dyDescent="0.25">
      <c r="W1612" s="2"/>
      <c r="Z1612" s="1"/>
    </row>
    <row r="1613" spans="23:26" x14ac:dyDescent="0.25">
      <c r="W1613" s="2"/>
      <c r="Z1613" s="1"/>
    </row>
    <row r="1614" spans="23:26" x14ac:dyDescent="0.25">
      <c r="W1614" s="2"/>
      <c r="Z1614" s="1"/>
    </row>
    <row r="1615" spans="23:26" x14ac:dyDescent="0.25">
      <c r="W1615" s="2"/>
      <c r="Z1615" s="1"/>
    </row>
    <row r="1616" spans="23:26" x14ac:dyDescent="0.25">
      <c r="W1616" s="2"/>
      <c r="Z1616" s="1"/>
    </row>
    <row r="1617" spans="23:26" x14ac:dyDescent="0.25">
      <c r="W1617" s="2"/>
      <c r="Z1617" s="1"/>
    </row>
    <row r="1618" spans="23:26" x14ac:dyDescent="0.25">
      <c r="W1618" s="2"/>
      <c r="Z1618" s="1"/>
    </row>
    <row r="1619" spans="23:26" x14ac:dyDescent="0.25">
      <c r="W1619" s="2"/>
      <c r="Z1619" s="1"/>
    </row>
    <row r="1620" spans="23:26" x14ac:dyDescent="0.25">
      <c r="W1620" s="2"/>
      <c r="Z1620" s="1"/>
    </row>
    <row r="1621" spans="23:26" x14ac:dyDescent="0.25">
      <c r="W1621" s="2"/>
      <c r="Z1621" s="1"/>
    </row>
    <row r="1622" spans="23:26" x14ac:dyDescent="0.25">
      <c r="W1622" s="2"/>
      <c r="Z1622" s="1"/>
    </row>
    <row r="1623" spans="23:26" x14ac:dyDescent="0.25">
      <c r="W1623" s="2"/>
      <c r="Z1623" s="1"/>
    </row>
    <row r="1624" spans="23:26" x14ac:dyDescent="0.25">
      <c r="W1624" s="2"/>
      <c r="Z1624" s="1"/>
    </row>
    <row r="1625" spans="23:26" x14ac:dyDescent="0.25">
      <c r="W1625" s="2"/>
      <c r="Z1625" s="1"/>
    </row>
    <row r="1626" spans="23:26" x14ac:dyDescent="0.25">
      <c r="W1626" s="2"/>
      <c r="Z1626" s="1"/>
    </row>
    <row r="1627" spans="23:26" x14ac:dyDescent="0.25">
      <c r="W1627" s="2"/>
      <c r="Z1627" s="1"/>
    </row>
    <row r="1628" spans="23:26" x14ac:dyDescent="0.25">
      <c r="W1628" s="2"/>
      <c r="Z1628" s="1"/>
    </row>
    <row r="1629" spans="23:26" x14ac:dyDescent="0.25">
      <c r="W1629" s="2"/>
      <c r="Z1629" s="1"/>
    </row>
    <row r="1630" spans="23:26" x14ac:dyDescent="0.25">
      <c r="W1630" s="2"/>
      <c r="Z1630" s="1"/>
    </row>
    <row r="1631" spans="23:26" x14ac:dyDescent="0.25">
      <c r="W1631" s="2"/>
      <c r="Z1631" s="1"/>
    </row>
    <row r="1632" spans="23:26" x14ac:dyDescent="0.25">
      <c r="W1632" s="2"/>
      <c r="Z1632" s="1"/>
    </row>
    <row r="1633" spans="23:26" x14ac:dyDescent="0.25">
      <c r="W1633" s="2"/>
      <c r="Z1633" s="1"/>
    </row>
    <row r="1634" spans="23:26" x14ac:dyDescent="0.25">
      <c r="W1634" s="2"/>
      <c r="Z1634" s="1"/>
    </row>
    <row r="1635" spans="23:26" x14ac:dyDescent="0.25">
      <c r="W1635" s="2"/>
      <c r="Z1635" s="1"/>
    </row>
    <row r="1636" spans="23:26" x14ac:dyDescent="0.25">
      <c r="W1636" s="2"/>
      <c r="Z1636" s="1"/>
    </row>
    <row r="1637" spans="23:26" x14ac:dyDescent="0.25">
      <c r="W1637" s="2"/>
      <c r="Z1637" s="1"/>
    </row>
    <row r="1638" spans="23:26" x14ac:dyDescent="0.25">
      <c r="W1638" s="2"/>
      <c r="Z1638" s="1"/>
    </row>
    <row r="1639" spans="23:26" x14ac:dyDescent="0.25">
      <c r="W1639" s="2"/>
      <c r="Z1639" s="1"/>
    </row>
    <row r="1640" spans="23:26" x14ac:dyDescent="0.25">
      <c r="W1640" s="2"/>
      <c r="Z1640" s="1"/>
    </row>
    <row r="1641" spans="23:26" x14ac:dyDescent="0.25">
      <c r="W1641" s="2"/>
      <c r="Z1641" s="1"/>
    </row>
    <row r="1642" spans="23:26" x14ac:dyDescent="0.25">
      <c r="W1642" s="2"/>
      <c r="Z1642" s="1"/>
    </row>
    <row r="1643" spans="23:26" x14ac:dyDescent="0.25">
      <c r="W1643" s="2"/>
      <c r="Z1643" s="1"/>
    </row>
    <row r="1644" spans="23:26" x14ac:dyDescent="0.25">
      <c r="W1644" s="2"/>
      <c r="Z1644" s="1"/>
    </row>
    <row r="1645" spans="23:26" x14ac:dyDescent="0.25">
      <c r="W1645" s="2"/>
      <c r="Z1645" s="1"/>
    </row>
    <row r="1646" spans="23:26" x14ac:dyDescent="0.25">
      <c r="W1646" s="2"/>
      <c r="Z1646" s="1"/>
    </row>
    <row r="1647" spans="23:26" x14ac:dyDescent="0.25">
      <c r="W1647" s="2"/>
      <c r="Z1647" s="1"/>
    </row>
    <row r="1648" spans="23:26" x14ac:dyDescent="0.25">
      <c r="W1648" s="2"/>
      <c r="Z1648" s="1"/>
    </row>
    <row r="1649" spans="23:26" x14ac:dyDescent="0.25">
      <c r="W1649" s="2"/>
      <c r="Z1649" s="1"/>
    </row>
    <row r="1650" spans="23:26" x14ac:dyDescent="0.25">
      <c r="W1650" s="2"/>
      <c r="Z1650" s="1"/>
    </row>
    <row r="1651" spans="23:26" x14ac:dyDescent="0.25">
      <c r="W1651" s="2"/>
      <c r="Z1651" s="1"/>
    </row>
    <row r="1652" spans="23:26" x14ac:dyDescent="0.25">
      <c r="W1652" s="2"/>
      <c r="Z1652" s="1"/>
    </row>
    <row r="1653" spans="23:26" x14ac:dyDescent="0.25">
      <c r="W1653" s="2"/>
      <c r="Z1653" s="1"/>
    </row>
    <row r="1654" spans="23:26" x14ac:dyDescent="0.25">
      <c r="W1654" s="2"/>
      <c r="Z1654" s="1"/>
    </row>
    <row r="1655" spans="23:26" x14ac:dyDescent="0.25">
      <c r="W1655" s="2"/>
      <c r="Z1655" s="1"/>
    </row>
    <row r="1656" spans="23:26" x14ac:dyDescent="0.25">
      <c r="W1656" s="2"/>
      <c r="Z1656" s="1"/>
    </row>
    <row r="1657" spans="23:26" x14ac:dyDescent="0.25">
      <c r="W1657" s="2"/>
      <c r="Z1657" s="1"/>
    </row>
    <row r="1658" spans="23:26" x14ac:dyDescent="0.25">
      <c r="W1658" s="2"/>
      <c r="Z1658" s="1"/>
    </row>
    <row r="1659" spans="23:26" x14ac:dyDescent="0.25">
      <c r="W1659" s="2"/>
      <c r="Z1659" s="1"/>
    </row>
    <row r="1660" spans="23:26" x14ac:dyDescent="0.25">
      <c r="W1660" s="2"/>
      <c r="Z1660" s="1"/>
    </row>
    <row r="1661" spans="23:26" x14ac:dyDescent="0.25">
      <c r="W1661" s="2"/>
      <c r="Z1661" s="1"/>
    </row>
    <row r="1662" spans="23:26" x14ac:dyDescent="0.25">
      <c r="W1662" s="2"/>
      <c r="Z1662" s="1"/>
    </row>
    <row r="1663" spans="23:26" x14ac:dyDescent="0.25">
      <c r="W1663" s="2"/>
      <c r="Z1663" s="1"/>
    </row>
    <row r="1664" spans="23:26" x14ac:dyDescent="0.25">
      <c r="W1664" s="2"/>
      <c r="Z1664" s="1"/>
    </row>
    <row r="1665" spans="23:26" x14ac:dyDescent="0.25">
      <c r="W1665" s="2"/>
      <c r="Z1665" s="1"/>
    </row>
    <row r="1666" spans="23:26" x14ac:dyDescent="0.25">
      <c r="W1666" s="2"/>
      <c r="Z1666" s="1"/>
    </row>
    <row r="1667" spans="23:26" x14ac:dyDescent="0.25">
      <c r="W1667" s="2"/>
      <c r="Z1667" s="1"/>
    </row>
    <row r="1668" spans="23:26" x14ac:dyDescent="0.25">
      <c r="W1668" s="2"/>
      <c r="Z1668" s="1"/>
    </row>
    <row r="1669" spans="23:26" x14ac:dyDescent="0.25">
      <c r="W1669" s="2"/>
      <c r="Z1669" s="1"/>
    </row>
    <row r="1670" spans="23:26" x14ac:dyDescent="0.25">
      <c r="W1670" s="2"/>
      <c r="Z1670" s="1"/>
    </row>
    <row r="1671" spans="23:26" x14ac:dyDescent="0.25">
      <c r="W1671" s="2"/>
      <c r="Z1671" s="1"/>
    </row>
    <row r="1672" spans="23:26" x14ac:dyDescent="0.25">
      <c r="W1672" s="2"/>
      <c r="Z1672" s="1"/>
    </row>
    <row r="1673" spans="23:26" x14ac:dyDescent="0.25">
      <c r="W1673" s="2"/>
      <c r="Z1673" s="1"/>
    </row>
    <row r="1674" spans="23:26" x14ac:dyDescent="0.25">
      <c r="W1674" s="2"/>
      <c r="Z1674" s="1"/>
    </row>
    <row r="1675" spans="23:26" x14ac:dyDescent="0.25">
      <c r="W1675" s="2"/>
      <c r="Z1675" s="1"/>
    </row>
    <row r="1676" spans="23:26" x14ac:dyDescent="0.25">
      <c r="W1676" s="2"/>
      <c r="Z1676" s="1"/>
    </row>
    <row r="1677" spans="23:26" x14ac:dyDescent="0.25">
      <c r="W1677" s="2"/>
      <c r="Z1677" s="1"/>
    </row>
    <row r="1678" spans="23:26" x14ac:dyDescent="0.25">
      <c r="W1678" s="2"/>
      <c r="Z1678" s="1"/>
    </row>
    <row r="1679" spans="23:26" x14ac:dyDescent="0.25">
      <c r="W1679" s="2"/>
      <c r="Z1679" s="1"/>
    </row>
    <row r="1680" spans="23:26" x14ac:dyDescent="0.25">
      <c r="W1680" s="2"/>
      <c r="Z1680" s="1"/>
    </row>
    <row r="1681" spans="23:26" x14ac:dyDescent="0.25">
      <c r="W1681" s="2"/>
      <c r="Z1681" s="1"/>
    </row>
    <row r="1682" spans="23:26" x14ac:dyDescent="0.25">
      <c r="W1682" s="2"/>
      <c r="Z1682" s="1"/>
    </row>
    <row r="1683" spans="23:26" x14ac:dyDescent="0.25">
      <c r="W1683" s="2"/>
      <c r="Z1683" s="1"/>
    </row>
    <row r="1684" spans="23:26" x14ac:dyDescent="0.25">
      <c r="W1684" s="2"/>
      <c r="Z1684" s="1"/>
    </row>
    <row r="1685" spans="23:26" x14ac:dyDescent="0.25">
      <c r="W1685" s="2"/>
      <c r="Z1685" s="1"/>
    </row>
    <row r="1686" spans="23:26" x14ac:dyDescent="0.25">
      <c r="W1686" s="2"/>
      <c r="Z1686" s="1"/>
    </row>
    <row r="1687" spans="23:26" x14ac:dyDescent="0.25">
      <c r="W1687" s="2"/>
      <c r="Z1687" s="1"/>
    </row>
    <row r="1688" spans="23:26" x14ac:dyDescent="0.25">
      <c r="W1688" s="2"/>
      <c r="Z1688" s="1"/>
    </row>
    <row r="1689" spans="23:26" x14ac:dyDescent="0.25">
      <c r="W1689" s="2"/>
      <c r="Z1689" s="1"/>
    </row>
    <row r="1690" spans="23:26" x14ac:dyDescent="0.25">
      <c r="W1690" s="2"/>
      <c r="Z1690" s="1"/>
    </row>
    <row r="1691" spans="23:26" x14ac:dyDescent="0.25">
      <c r="W1691" s="2"/>
      <c r="Z1691" s="1"/>
    </row>
    <row r="1692" spans="23:26" x14ac:dyDescent="0.25">
      <c r="W1692" s="2"/>
      <c r="Z1692" s="1"/>
    </row>
    <row r="1693" spans="23:26" x14ac:dyDescent="0.25">
      <c r="W1693" s="2"/>
      <c r="Z1693" s="1"/>
    </row>
    <row r="1694" spans="23:26" x14ac:dyDescent="0.25">
      <c r="W1694" s="2"/>
      <c r="Z1694" s="1"/>
    </row>
    <row r="1695" spans="23:26" x14ac:dyDescent="0.25">
      <c r="W1695" s="2"/>
      <c r="Z1695" s="1"/>
    </row>
    <row r="1696" spans="23:26" x14ac:dyDescent="0.25">
      <c r="W1696" s="2"/>
      <c r="Z1696" s="1"/>
    </row>
    <row r="1697" spans="23:26" x14ac:dyDescent="0.25">
      <c r="W1697" s="2"/>
      <c r="Z1697" s="1"/>
    </row>
    <row r="1698" spans="23:26" x14ac:dyDescent="0.25">
      <c r="W1698" s="2"/>
      <c r="Z1698" s="1"/>
    </row>
    <row r="1699" spans="23:26" x14ac:dyDescent="0.25">
      <c r="W1699" s="2"/>
      <c r="Z1699" s="1"/>
    </row>
    <row r="1700" spans="23:26" x14ac:dyDescent="0.25">
      <c r="W1700" s="2"/>
      <c r="Z1700" s="1"/>
    </row>
    <row r="1701" spans="23:26" x14ac:dyDescent="0.25">
      <c r="W1701" s="2"/>
      <c r="Z1701" s="1"/>
    </row>
    <row r="1702" spans="23:26" x14ac:dyDescent="0.25">
      <c r="W1702" s="2"/>
      <c r="Z1702" s="1"/>
    </row>
    <row r="1703" spans="23:26" x14ac:dyDescent="0.25">
      <c r="W1703" s="2"/>
      <c r="Z1703" s="1"/>
    </row>
    <row r="1704" spans="23:26" x14ac:dyDescent="0.25">
      <c r="W1704" s="2"/>
      <c r="Z1704" s="1"/>
    </row>
    <row r="1705" spans="23:26" x14ac:dyDescent="0.25">
      <c r="W1705" s="2"/>
      <c r="Z1705" s="1"/>
    </row>
    <row r="1706" spans="23:26" x14ac:dyDescent="0.25">
      <c r="W1706" s="2"/>
      <c r="Z1706" s="1"/>
    </row>
    <row r="1707" spans="23:26" x14ac:dyDescent="0.25">
      <c r="W1707" s="2"/>
      <c r="Z1707" s="1"/>
    </row>
    <row r="1708" spans="23:26" x14ac:dyDescent="0.25">
      <c r="W1708" s="2"/>
      <c r="Z1708" s="1"/>
    </row>
    <row r="1709" spans="23:26" x14ac:dyDescent="0.25">
      <c r="W1709" s="2"/>
      <c r="Z1709" s="1"/>
    </row>
    <row r="1710" spans="23:26" x14ac:dyDescent="0.25">
      <c r="W1710" s="2"/>
      <c r="Z1710" s="1"/>
    </row>
    <row r="1711" spans="23:26" x14ac:dyDescent="0.25">
      <c r="W1711" s="2"/>
      <c r="Z1711" s="1"/>
    </row>
    <row r="1712" spans="23:26" x14ac:dyDescent="0.25">
      <c r="W1712" s="2"/>
      <c r="Z1712" s="1"/>
    </row>
    <row r="1713" spans="23:26" x14ac:dyDescent="0.25">
      <c r="W1713" s="2"/>
      <c r="Z1713" s="1"/>
    </row>
    <row r="1714" spans="23:26" x14ac:dyDescent="0.25">
      <c r="W1714" s="2"/>
      <c r="Z1714" s="1"/>
    </row>
    <row r="1715" spans="23:26" x14ac:dyDescent="0.25">
      <c r="W1715" s="2"/>
      <c r="Z1715" s="1"/>
    </row>
    <row r="1716" spans="23:26" x14ac:dyDescent="0.25">
      <c r="W1716" s="2"/>
      <c r="Z1716" s="1"/>
    </row>
    <row r="1717" spans="23:26" x14ac:dyDescent="0.25">
      <c r="W1717" s="2"/>
      <c r="Z1717" s="1"/>
    </row>
    <row r="1718" spans="23:26" x14ac:dyDescent="0.25">
      <c r="W1718" s="2"/>
      <c r="Z1718" s="1"/>
    </row>
    <row r="1719" spans="23:26" x14ac:dyDescent="0.25">
      <c r="W1719" s="2"/>
      <c r="Z1719" s="1"/>
    </row>
    <row r="1720" spans="23:26" x14ac:dyDescent="0.25">
      <c r="W1720" s="2"/>
      <c r="Z1720" s="1"/>
    </row>
    <row r="1721" spans="23:26" x14ac:dyDescent="0.25">
      <c r="W1721" s="2"/>
      <c r="Z1721" s="1"/>
    </row>
    <row r="1722" spans="23:26" x14ac:dyDescent="0.25">
      <c r="W1722" s="2"/>
      <c r="Z1722" s="1"/>
    </row>
    <row r="1723" spans="23:26" x14ac:dyDescent="0.25">
      <c r="W1723" s="2"/>
      <c r="Z1723" s="1"/>
    </row>
    <row r="1724" spans="23:26" x14ac:dyDescent="0.25">
      <c r="W1724" s="2"/>
      <c r="Z1724" s="1"/>
    </row>
    <row r="1725" spans="23:26" x14ac:dyDescent="0.25">
      <c r="W1725" s="2"/>
      <c r="Z1725" s="1"/>
    </row>
    <row r="1726" spans="23:26" x14ac:dyDescent="0.25">
      <c r="W1726" s="2"/>
      <c r="Z1726" s="1"/>
    </row>
    <row r="1727" spans="23:26" x14ac:dyDescent="0.25">
      <c r="W1727" s="2"/>
      <c r="Z1727" s="1"/>
    </row>
    <row r="1728" spans="23:26" x14ac:dyDescent="0.25">
      <c r="W1728" s="2"/>
      <c r="Z1728" s="1"/>
    </row>
    <row r="1729" spans="23:26" x14ac:dyDescent="0.25">
      <c r="W1729" s="2"/>
      <c r="Z1729" s="1"/>
    </row>
    <row r="1730" spans="23:26" x14ac:dyDescent="0.25">
      <c r="W1730" s="2"/>
      <c r="Z1730" s="1"/>
    </row>
    <row r="1731" spans="23:26" x14ac:dyDescent="0.25">
      <c r="W1731" s="2"/>
      <c r="Z1731" s="1"/>
    </row>
    <row r="1732" spans="23:26" x14ac:dyDescent="0.25">
      <c r="W1732" s="2"/>
      <c r="Z1732" s="1"/>
    </row>
    <row r="1733" spans="23:26" x14ac:dyDescent="0.25">
      <c r="W1733" s="2"/>
      <c r="Z1733" s="1"/>
    </row>
    <row r="1734" spans="23:26" x14ac:dyDescent="0.25">
      <c r="W1734" s="2"/>
      <c r="Z1734" s="1"/>
    </row>
    <row r="1735" spans="23:26" x14ac:dyDescent="0.25">
      <c r="W1735" s="2"/>
      <c r="Z1735" s="1"/>
    </row>
    <row r="1736" spans="23:26" x14ac:dyDescent="0.25">
      <c r="W1736" s="2"/>
      <c r="Z1736" s="1"/>
    </row>
    <row r="1737" spans="23:26" x14ac:dyDescent="0.25">
      <c r="W1737" s="2"/>
      <c r="Z1737" s="1"/>
    </row>
    <row r="1738" spans="23:26" x14ac:dyDescent="0.25">
      <c r="W1738" s="2"/>
      <c r="Z1738" s="1"/>
    </row>
    <row r="1739" spans="23:26" x14ac:dyDescent="0.25">
      <c r="W1739" s="2"/>
      <c r="Z1739" s="1"/>
    </row>
    <row r="1740" spans="23:26" x14ac:dyDescent="0.25">
      <c r="W1740" s="2"/>
      <c r="Z1740" s="1"/>
    </row>
    <row r="1741" spans="23:26" x14ac:dyDescent="0.25">
      <c r="W1741" s="2"/>
      <c r="Z1741" s="1"/>
    </row>
    <row r="1742" spans="23:26" x14ac:dyDescent="0.25">
      <c r="W1742" s="2"/>
      <c r="Z1742" s="1"/>
    </row>
    <row r="1743" spans="23:26" x14ac:dyDescent="0.25">
      <c r="W1743" s="2"/>
      <c r="Z1743" s="1"/>
    </row>
    <row r="1744" spans="23:26" x14ac:dyDescent="0.25">
      <c r="W1744" s="2"/>
      <c r="Z1744" s="1"/>
    </row>
    <row r="1745" spans="23:26" x14ac:dyDescent="0.25">
      <c r="W1745" s="2"/>
      <c r="Z1745" s="1"/>
    </row>
    <row r="1746" spans="23:26" x14ac:dyDescent="0.25">
      <c r="W1746" s="2"/>
      <c r="Z1746" s="1"/>
    </row>
    <row r="1747" spans="23:26" x14ac:dyDescent="0.25">
      <c r="W1747" s="2"/>
      <c r="Z1747" s="1"/>
    </row>
    <row r="1748" spans="23:26" x14ac:dyDescent="0.25">
      <c r="W1748" s="2"/>
      <c r="Z1748" s="1"/>
    </row>
    <row r="1749" spans="23:26" x14ac:dyDescent="0.25">
      <c r="W1749" s="2"/>
      <c r="Z1749" s="1"/>
    </row>
    <row r="1750" spans="23:26" x14ac:dyDescent="0.25">
      <c r="W1750" s="2"/>
      <c r="Z1750" s="1"/>
    </row>
    <row r="1751" spans="23:26" x14ac:dyDescent="0.25">
      <c r="W1751" s="2"/>
      <c r="Z1751" s="1"/>
    </row>
    <row r="1752" spans="23:26" x14ac:dyDescent="0.25">
      <c r="W1752" s="2"/>
      <c r="Z1752" s="1"/>
    </row>
    <row r="1753" spans="23:26" x14ac:dyDescent="0.25">
      <c r="W1753" s="2"/>
      <c r="Z1753" s="1"/>
    </row>
    <row r="1754" spans="23:26" x14ac:dyDescent="0.25">
      <c r="W1754" s="2"/>
      <c r="Z1754" s="1"/>
    </row>
    <row r="1755" spans="23:26" x14ac:dyDescent="0.25">
      <c r="W1755" s="2"/>
      <c r="Z1755" s="1"/>
    </row>
    <row r="1756" spans="23:26" x14ac:dyDescent="0.25">
      <c r="W1756" s="2"/>
      <c r="Z1756" s="1"/>
    </row>
    <row r="1757" spans="23:26" x14ac:dyDescent="0.25">
      <c r="W1757" s="2"/>
      <c r="Z1757" s="1"/>
    </row>
    <row r="1758" spans="23:26" x14ac:dyDescent="0.25">
      <c r="W1758" s="2"/>
      <c r="Z1758" s="1"/>
    </row>
    <row r="1759" spans="23:26" x14ac:dyDescent="0.25">
      <c r="W1759" s="2"/>
      <c r="Z1759" s="1"/>
    </row>
    <row r="1760" spans="23:26" x14ac:dyDescent="0.25">
      <c r="W1760" s="2"/>
      <c r="Z1760" s="1"/>
    </row>
    <row r="1761" spans="23:26" x14ac:dyDescent="0.25">
      <c r="W1761" s="2"/>
      <c r="Z1761" s="1"/>
    </row>
    <row r="1762" spans="23:26" x14ac:dyDescent="0.25">
      <c r="W1762" s="2"/>
      <c r="Z1762" s="1"/>
    </row>
    <row r="1763" spans="23:26" x14ac:dyDescent="0.25">
      <c r="W1763" s="2"/>
      <c r="Z1763" s="1"/>
    </row>
    <row r="1764" spans="23:26" x14ac:dyDescent="0.25">
      <c r="W1764" s="2"/>
      <c r="Z1764" s="1"/>
    </row>
    <row r="1765" spans="23:26" x14ac:dyDescent="0.25">
      <c r="W1765" s="2"/>
      <c r="Z1765" s="1"/>
    </row>
    <row r="1766" spans="23:26" x14ac:dyDescent="0.25">
      <c r="W1766" s="2"/>
      <c r="Z1766" s="1"/>
    </row>
    <row r="1767" spans="23:26" x14ac:dyDescent="0.25">
      <c r="W1767" s="2"/>
      <c r="Z1767" s="1"/>
    </row>
    <row r="1768" spans="23:26" x14ac:dyDescent="0.25">
      <c r="W1768" s="2"/>
      <c r="Z1768" s="1"/>
    </row>
    <row r="1769" spans="23:26" x14ac:dyDescent="0.25">
      <c r="W1769" s="2"/>
      <c r="Z1769" s="1"/>
    </row>
    <row r="1770" spans="23:26" x14ac:dyDescent="0.25">
      <c r="W1770" s="2"/>
      <c r="Z1770" s="1"/>
    </row>
    <row r="1771" spans="23:26" x14ac:dyDescent="0.25">
      <c r="W1771" s="2"/>
      <c r="Z1771" s="1"/>
    </row>
    <row r="1772" spans="23:26" x14ac:dyDescent="0.25">
      <c r="W1772" s="2"/>
      <c r="Z1772" s="1"/>
    </row>
    <row r="1773" spans="23:26" x14ac:dyDescent="0.25">
      <c r="W1773" s="2"/>
      <c r="Z1773" s="1"/>
    </row>
    <row r="1774" spans="23:26" x14ac:dyDescent="0.25">
      <c r="W1774" s="2"/>
      <c r="Z1774" s="1"/>
    </row>
    <row r="1775" spans="23:26" x14ac:dyDescent="0.25">
      <c r="W1775" s="2"/>
      <c r="Z1775" s="1"/>
    </row>
    <row r="1776" spans="23:26" x14ac:dyDescent="0.25">
      <c r="W1776" s="2"/>
      <c r="Z1776" s="1"/>
    </row>
    <row r="1777" spans="23:26" x14ac:dyDescent="0.25">
      <c r="W1777" s="2"/>
      <c r="Z1777" s="1"/>
    </row>
    <row r="1778" spans="23:26" x14ac:dyDescent="0.25">
      <c r="W1778" s="2"/>
      <c r="Z1778" s="1"/>
    </row>
    <row r="1779" spans="23:26" x14ac:dyDescent="0.25">
      <c r="W1779" s="2"/>
      <c r="Z1779" s="1"/>
    </row>
    <row r="1780" spans="23:26" x14ac:dyDescent="0.25">
      <c r="W1780" s="2"/>
      <c r="Z1780" s="1"/>
    </row>
    <row r="1781" spans="23:26" x14ac:dyDescent="0.25">
      <c r="W1781" s="2"/>
      <c r="Z1781" s="1"/>
    </row>
    <row r="1782" spans="23:26" x14ac:dyDescent="0.25">
      <c r="W1782" s="2"/>
      <c r="Z1782" s="1"/>
    </row>
    <row r="1783" spans="23:26" x14ac:dyDescent="0.25">
      <c r="W1783" s="2"/>
      <c r="Z1783" s="1"/>
    </row>
    <row r="1784" spans="23:26" x14ac:dyDescent="0.25">
      <c r="W1784" s="2"/>
      <c r="Z1784" s="1"/>
    </row>
    <row r="1785" spans="23:26" x14ac:dyDescent="0.25">
      <c r="W1785" s="2"/>
      <c r="Z1785" s="1"/>
    </row>
    <row r="1786" spans="23:26" x14ac:dyDescent="0.25">
      <c r="W1786" s="2"/>
      <c r="Z1786" s="1"/>
    </row>
    <row r="1787" spans="23:26" x14ac:dyDescent="0.25">
      <c r="W1787" s="2"/>
      <c r="Z1787" s="1"/>
    </row>
    <row r="1788" spans="23:26" x14ac:dyDescent="0.25">
      <c r="W1788" s="2"/>
      <c r="Z1788" s="1"/>
    </row>
    <row r="1789" spans="23:26" x14ac:dyDescent="0.25">
      <c r="W1789" s="2"/>
      <c r="Z1789" s="1"/>
    </row>
    <row r="1790" spans="23:26" x14ac:dyDescent="0.25">
      <c r="W1790" s="2"/>
      <c r="Z1790" s="1"/>
    </row>
    <row r="1791" spans="23:26" x14ac:dyDescent="0.25">
      <c r="W1791" s="2"/>
      <c r="Z1791" s="1"/>
    </row>
    <row r="1792" spans="23:26" x14ac:dyDescent="0.25">
      <c r="W1792" s="2"/>
      <c r="Z1792" s="1"/>
    </row>
    <row r="1793" spans="23:26" x14ac:dyDescent="0.25">
      <c r="W1793" s="2"/>
      <c r="Z1793" s="1"/>
    </row>
    <row r="1794" spans="23:26" x14ac:dyDescent="0.25">
      <c r="W1794" s="2"/>
      <c r="Z1794" s="1"/>
    </row>
    <row r="1795" spans="23:26" x14ac:dyDescent="0.25">
      <c r="W1795" s="2"/>
      <c r="Z1795" s="1"/>
    </row>
    <row r="1796" spans="23:26" x14ac:dyDescent="0.25">
      <c r="W1796" s="2"/>
      <c r="Z1796" s="1"/>
    </row>
    <row r="1797" spans="23:26" x14ac:dyDescent="0.25">
      <c r="W1797" s="2"/>
      <c r="Z1797" s="1"/>
    </row>
    <row r="1798" spans="23:26" x14ac:dyDescent="0.25">
      <c r="W1798" s="2"/>
      <c r="Z1798" s="1"/>
    </row>
    <row r="1799" spans="23:26" x14ac:dyDescent="0.25">
      <c r="W1799" s="2"/>
      <c r="Z1799" s="1"/>
    </row>
    <row r="1800" spans="23:26" x14ac:dyDescent="0.25">
      <c r="W1800" s="2"/>
      <c r="Z1800" s="1"/>
    </row>
    <row r="1801" spans="23:26" x14ac:dyDescent="0.25">
      <c r="W1801" s="2"/>
      <c r="Z1801" s="1"/>
    </row>
    <row r="1802" spans="23:26" x14ac:dyDescent="0.25">
      <c r="W1802" s="2"/>
      <c r="Z1802" s="1"/>
    </row>
    <row r="1803" spans="23:26" x14ac:dyDescent="0.25">
      <c r="W1803" s="2"/>
      <c r="Z1803" s="1"/>
    </row>
    <row r="1804" spans="23:26" x14ac:dyDescent="0.25">
      <c r="W1804" s="2"/>
      <c r="Z1804" s="1"/>
    </row>
    <row r="1805" spans="23:26" x14ac:dyDescent="0.25">
      <c r="W1805" s="2"/>
      <c r="Z1805" s="1"/>
    </row>
    <row r="1806" spans="23:26" x14ac:dyDescent="0.25">
      <c r="W1806" s="2"/>
      <c r="Z1806" s="1"/>
    </row>
    <row r="1807" spans="23:26" x14ac:dyDescent="0.25">
      <c r="W1807" s="2"/>
      <c r="Z1807" s="1"/>
    </row>
    <row r="1808" spans="23:26" x14ac:dyDescent="0.25">
      <c r="W1808" s="2"/>
      <c r="Z1808" s="1"/>
    </row>
    <row r="1809" spans="23:26" x14ac:dyDescent="0.25">
      <c r="W1809" s="2"/>
      <c r="Z1809" s="1"/>
    </row>
    <row r="1810" spans="23:26" x14ac:dyDescent="0.25">
      <c r="W1810" s="2"/>
      <c r="Z1810" s="1"/>
    </row>
    <row r="1811" spans="23:26" x14ac:dyDescent="0.25">
      <c r="W1811" s="2"/>
      <c r="Z1811" s="1"/>
    </row>
    <row r="1812" spans="23:26" x14ac:dyDescent="0.25">
      <c r="W1812" s="2"/>
      <c r="Z1812" s="1"/>
    </row>
    <row r="1813" spans="23:26" x14ac:dyDescent="0.25">
      <c r="W1813" s="2"/>
      <c r="Z1813" s="1"/>
    </row>
    <row r="1814" spans="23:26" x14ac:dyDescent="0.25">
      <c r="W1814" s="2"/>
      <c r="Z1814" s="1"/>
    </row>
    <row r="1815" spans="23:26" x14ac:dyDescent="0.25">
      <c r="W1815" s="2"/>
      <c r="Z1815" s="1"/>
    </row>
    <row r="1816" spans="23:26" x14ac:dyDescent="0.25">
      <c r="W1816" s="2"/>
      <c r="Z1816" s="1"/>
    </row>
    <row r="1817" spans="23:26" x14ac:dyDescent="0.25">
      <c r="W1817" s="2"/>
      <c r="Z1817" s="1"/>
    </row>
    <row r="1818" spans="23:26" x14ac:dyDescent="0.25">
      <c r="W1818" s="2"/>
      <c r="Z1818" s="1"/>
    </row>
    <row r="1819" spans="23:26" x14ac:dyDescent="0.25">
      <c r="W1819" s="2"/>
      <c r="Z1819" s="1"/>
    </row>
    <row r="1820" spans="23:26" x14ac:dyDescent="0.25">
      <c r="W1820" s="2"/>
      <c r="Z1820" s="1"/>
    </row>
    <row r="1821" spans="23:26" x14ac:dyDescent="0.25">
      <c r="W1821" s="2"/>
      <c r="Z1821" s="1"/>
    </row>
    <row r="1822" spans="23:26" x14ac:dyDescent="0.25">
      <c r="W1822" s="2"/>
      <c r="Z1822" s="1"/>
    </row>
    <row r="1823" spans="23:26" x14ac:dyDescent="0.25">
      <c r="W1823" s="2"/>
      <c r="Z1823" s="1"/>
    </row>
    <row r="1824" spans="23:26" x14ac:dyDescent="0.25">
      <c r="W1824" s="2"/>
      <c r="Z1824" s="1"/>
    </row>
    <row r="1825" spans="23:26" x14ac:dyDescent="0.25">
      <c r="W1825" s="2"/>
      <c r="Z1825" s="1"/>
    </row>
    <row r="1826" spans="23:26" x14ac:dyDescent="0.25">
      <c r="W1826" s="2"/>
      <c r="Z1826" s="1"/>
    </row>
    <row r="1827" spans="23:26" x14ac:dyDescent="0.25">
      <c r="W1827" s="2"/>
      <c r="Z1827" s="1"/>
    </row>
    <row r="1828" spans="23:26" x14ac:dyDescent="0.25">
      <c r="W1828" s="2"/>
      <c r="Z1828" s="1"/>
    </row>
    <row r="1829" spans="23:26" x14ac:dyDescent="0.25">
      <c r="W1829" s="2"/>
      <c r="Z1829" s="1"/>
    </row>
    <row r="1830" spans="23:26" x14ac:dyDescent="0.25">
      <c r="W1830" s="2"/>
      <c r="Z1830" s="1"/>
    </row>
    <row r="1831" spans="23:26" x14ac:dyDescent="0.25">
      <c r="W1831" s="2"/>
      <c r="Z1831" s="1"/>
    </row>
    <row r="1832" spans="23:26" x14ac:dyDescent="0.25">
      <c r="W1832" s="2"/>
      <c r="Z1832" s="1"/>
    </row>
    <row r="1833" spans="23:26" x14ac:dyDescent="0.25">
      <c r="W1833" s="2"/>
      <c r="Z1833" s="1"/>
    </row>
    <row r="1834" spans="23:26" x14ac:dyDescent="0.25">
      <c r="W1834" s="2"/>
      <c r="Z1834" s="1"/>
    </row>
    <row r="1835" spans="23:26" x14ac:dyDescent="0.25">
      <c r="W1835" s="2"/>
      <c r="Z1835" s="1"/>
    </row>
    <row r="1836" spans="23:26" x14ac:dyDescent="0.25">
      <c r="W1836" s="2"/>
      <c r="Z1836" s="1"/>
    </row>
    <row r="1837" spans="23:26" x14ac:dyDescent="0.25">
      <c r="W1837" s="2"/>
      <c r="Z1837" s="1"/>
    </row>
    <row r="1838" spans="23:26" x14ac:dyDescent="0.25">
      <c r="W1838" s="2"/>
      <c r="Z1838" s="1"/>
    </row>
    <row r="1839" spans="23:26" x14ac:dyDescent="0.25">
      <c r="W1839" s="2"/>
      <c r="Z1839" s="1"/>
    </row>
    <row r="1840" spans="23:26" x14ac:dyDescent="0.25">
      <c r="W1840" s="2"/>
      <c r="Z1840" s="1"/>
    </row>
    <row r="1841" spans="23:26" x14ac:dyDescent="0.25">
      <c r="W1841" s="2"/>
      <c r="Z1841" s="1"/>
    </row>
    <row r="1842" spans="23:26" x14ac:dyDescent="0.25">
      <c r="W1842" s="2"/>
      <c r="Z1842" s="1"/>
    </row>
    <row r="1843" spans="23:26" x14ac:dyDescent="0.25">
      <c r="W1843" s="2"/>
      <c r="Z1843" s="1"/>
    </row>
    <row r="1844" spans="23:26" x14ac:dyDescent="0.25">
      <c r="W1844" s="2"/>
      <c r="Z1844" s="1"/>
    </row>
    <row r="1845" spans="23:26" x14ac:dyDescent="0.25">
      <c r="W1845" s="2"/>
      <c r="Z1845" s="1"/>
    </row>
    <row r="1846" spans="23:26" x14ac:dyDescent="0.25">
      <c r="W1846" s="2"/>
      <c r="Z1846" s="1"/>
    </row>
    <row r="1847" spans="23:26" x14ac:dyDescent="0.25">
      <c r="W1847" s="2"/>
      <c r="Z1847" s="1"/>
    </row>
    <row r="1848" spans="23:26" x14ac:dyDescent="0.25">
      <c r="W1848" s="2"/>
      <c r="Z1848" s="1"/>
    </row>
    <row r="1849" spans="23:26" x14ac:dyDescent="0.25">
      <c r="W1849" s="2"/>
      <c r="Z1849" s="1"/>
    </row>
    <row r="1850" spans="23:26" x14ac:dyDescent="0.25">
      <c r="W1850" s="2"/>
      <c r="Z1850" s="1"/>
    </row>
    <row r="1851" spans="23:26" x14ac:dyDescent="0.25">
      <c r="W1851" s="2"/>
      <c r="Z1851" s="1"/>
    </row>
    <row r="1852" spans="23:26" x14ac:dyDescent="0.25">
      <c r="W1852" s="2"/>
      <c r="Z1852" s="1"/>
    </row>
    <row r="1853" spans="23:26" x14ac:dyDescent="0.25">
      <c r="W1853" s="2"/>
      <c r="Z1853" s="1"/>
    </row>
    <row r="1854" spans="23:26" x14ac:dyDescent="0.25">
      <c r="W1854" s="2"/>
      <c r="Z1854" s="1"/>
    </row>
    <row r="1855" spans="23:26" x14ac:dyDescent="0.25">
      <c r="W1855" s="2"/>
      <c r="Z1855" s="1"/>
    </row>
    <row r="1856" spans="23:26" x14ac:dyDescent="0.25">
      <c r="W1856" s="2"/>
      <c r="Z1856" s="1"/>
    </row>
    <row r="1857" spans="23:26" x14ac:dyDescent="0.25">
      <c r="W1857" s="2"/>
      <c r="Z1857" s="1"/>
    </row>
    <row r="1858" spans="23:26" x14ac:dyDescent="0.25">
      <c r="W1858" s="2"/>
      <c r="Z1858" s="1"/>
    </row>
    <row r="1859" spans="23:26" x14ac:dyDescent="0.25">
      <c r="W1859" s="2"/>
      <c r="Z1859" s="1"/>
    </row>
    <row r="1860" spans="23:26" x14ac:dyDescent="0.25">
      <c r="W1860" s="2"/>
      <c r="Z1860" s="1"/>
    </row>
    <row r="1861" spans="23:26" x14ac:dyDescent="0.25">
      <c r="W1861" s="2"/>
      <c r="Z1861" s="1"/>
    </row>
    <row r="1862" spans="23:26" x14ac:dyDescent="0.25">
      <c r="W1862" s="2"/>
      <c r="Z1862" s="1"/>
    </row>
    <row r="1863" spans="23:26" x14ac:dyDescent="0.25">
      <c r="W1863" s="2"/>
      <c r="Z1863" s="1"/>
    </row>
    <row r="1864" spans="23:26" x14ac:dyDescent="0.25">
      <c r="W1864" s="2"/>
      <c r="Z1864" s="1"/>
    </row>
    <row r="1865" spans="23:26" x14ac:dyDescent="0.25">
      <c r="W1865" s="2"/>
      <c r="Z1865" s="1"/>
    </row>
    <row r="1866" spans="23:26" x14ac:dyDescent="0.25">
      <c r="W1866" s="2"/>
      <c r="Z1866" s="1"/>
    </row>
    <row r="1867" spans="23:26" x14ac:dyDescent="0.25">
      <c r="W1867" s="2"/>
      <c r="Z1867" s="1"/>
    </row>
    <row r="1868" spans="23:26" x14ac:dyDescent="0.25">
      <c r="W1868" s="2"/>
      <c r="Z1868" s="1"/>
    </row>
    <row r="1869" spans="23:26" x14ac:dyDescent="0.25">
      <c r="W1869" s="2"/>
      <c r="Z1869" s="1"/>
    </row>
    <row r="1870" spans="23:26" x14ac:dyDescent="0.25">
      <c r="W1870" s="2"/>
      <c r="Z1870" s="1"/>
    </row>
    <row r="1871" spans="23:26" x14ac:dyDescent="0.25">
      <c r="W1871" s="2"/>
      <c r="Z1871" s="1"/>
    </row>
    <row r="1872" spans="23:26" x14ac:dyDescent="0.25">
      <c r="W1872" s="2"/>
      <c r="Z1872" s="1"/>
    </row>
    <row r="1873" spans="23:26" x14ac:dyDescent="0.25">
      <c r="W1873" s="2"/>
      <c r="Z1873" s="1"/>
    </row>
    <row r="1874" spans="23:26" x14ac:dyDescent="0.25">
      <c r="W1874" s="2"/>
      <c r="Z1874" s="1"/>
    </row>
    <row r="1875" spans="23:26" x14ac:dyDescent="0.25">
      <c r="W1875" s="2"/>
      <c r="Z1875" s="1"/>
    </row>
    <row r="1876" spans="23:26" x14ac:dyDescent="0.25">
      <c r="W1876" s="2"/>
      <c r="Z1876" s="1"/>
    </row>
    <row r="1877" spans="23:26" x14ac:dyDescent="0.25">
      <c r="W1877" s="2"/>
      <c r="Z1877" s="1"/>
    </row>
    <row r="1878" spans="23:26" x14ac:dyDescent="0.25">
      <c r="W1878" s="2"/>
      <c r="Z1878" s="1"/>
    </row>
    <row r="1879" spans="23:26" x14ac:dyDescent="0.25">
      <c r="W1879" s="2"/>
      <c r="Z1879" s="1"/>
    </row>
    <row r="1880" spans="23:26" x14ac:dyDescent="0.25">
      <c r="W1880" s="2"/>
      <c r="Z1880" s="1"/>
    </row>
    <row r="1881" spans="23:26" x14ac:dyDescent="0.25">
      <c r="W1881" s="2"/>
      <c r="Z1881" s="1"/>
    </row>
    <row r="1882" spans="23:26" x14ac:dyDescent="0.25">
      <c r="W1882" s="2"/>
      <c r="Z1882" s="1"/>
    </row>
    <row r="1883" spans="23:26" x14ac:dyDescent="0.25">
      <c r="W1883" s="2"/>
      <c r="Z1883" s="1"/>
    </row>
    <row r="1884" spans="23:26" x14ac:dyDescent="0.25">
      <c r="W1884" s="2"/>
      <c r="Z1884" s="1"/>
    </row>
    <row r="1885" spans="23:26" x14ac:dyDescent="0.25">
      <c r="W1885" s="2"/>
      <c r="Z1885" s="1"/>
    </row>
    <row r="1886" spans="23:26" x14ac:dyDescent="0.25">
      <c r="W1886" s="2"/>
      <c r="Z1886" s="1"/>
    </row>
    <row r="1887" spans="23:26" x14ac:dyDescent="0.25">
      <c r="W1887" s="2"/>
      <c r="Z1887" s="1"/>
    </row>
    <row r="1888" spans="23:26" x14ac:dyDescent="0.25">
      <c r="W1888" s="2"/>
      <c r="Z1888" s="1"/>
    </row>
    <row r="1889" spans="23:26" x14ac:dyDescent="0.25">
      <c r="W1889" s="2"/>
      <c r="Z1889" s="1"/>
    </row>
    <row r="1890" spans="23:26" x14ac:dyDescent="0.25">
      <c r="W1890" s="2"/>
      <c r="Z1890" s="1"/>
    </row>
    <row r="1891" spans="23:26" x14ac:dyDescent="0.25">
      <c r="W1891" s="2"/>
      <c r="Z1891" s="1"/>
    </row>
    <row r="1892" spans="23:26" x14ac:dyDescent="0.25">
      <c r="W1892" s="2"/>
      <c r="Z1892" s="1"/>
    </row>
    <row r="1893" spans="23:26" x14ac:dyDescent="0.25">
      <c r="W1893" s="2"/>
      <c r="Z1893" s="1"/>
    </row>
    <row r="1894" spans="23:26" x14ac:dyDescent="0.25">
      <c r="W1894" s="2"/>
      <c r="Z1894" s="1"/>
    </row>
    <row r="1895" spans="23:26" x14ac:dyDescent="0.25">
      <c r="W1895" s="2"/>
      <c r="Z1895" s="1"/>
    </row>
    <row r="1896" spans="23:26" x14ac:dyDescent="0.25">
      <c r="W1896" s="2"/>
      <c r="Z1896" s="1"/>
    </row>
    <row r="1897" spans="23:26" x14ac:dyDescent="0.25">
      <c r="W1897" s="2"/>
      <c r="Z1897" s="1"/>
    </row>
    <row r="1898" spans="23:26" x14ac:dyDescent="0.25">
      <c r="W1898" s="2"/>
      <c r="Z1898" s="1"/>
    </row>
    <row r="1899" spans="23:26" x14ac:dyDescent="0.25">
      <c r="W1899" s="2"/>
      <c r="Z1899" s="1"/>
    </row>
    <row r="1900" spans="23:26" x14ac:dyDescent="0.25">
      <c r="W1900" s="2"/>
      <c r="Z1900" s="1"/>
    </row>
    <row r="1901" spans="23:26" x14ac:dyDescent="0.25">
      <c r="W1901" s="2"/>
      <c r="Z1901" s="1"/>
    </row>
    <row r="1902" spans="23:26" x14ac:dyDescent="0.25">
      <c r="W1902" s="2"/>
      <c r="Z1902" s="1"/>
    </row>
    <row r="1903" spans="23:26" x14ac:dyDescent="0.25">
      <c r="W1903" s="2"/>
      <c r="Z1903" s="1"/>
    </row>
    <row r="1904" spans="23:26" x14ac:dyDescent="0.25">
      <c r="W1904" s="2"/>
      <c r="Z1904" s="1"/>
    </row>
    <row r="1905" spans="23:26" x14ac:dyDescent="0.25">
      <c r="W1905" s="2"/>
      <c r="Z1905" s="1"/>
    </row>
    <row r="1906" spans="23:26" x14ac:dyDescent="0.25">
      <c r="W1906" s="2"/>
      <c r="Z1906" s="1"/>
    </row>
    <row r="1907" spans="23:26" x14ac:dyDescent="0.25">
      <c r="W1907" s="2"/>
      <c r="Z1907" s="1"/>
    </row>
    <row r="1908" spans="23:26" x14ac:dyDescent="0.25">
      <c r="W1908" s="2"/>
      <c r="Z1908" s="1"/>
    </row>
    <row r="1909" spans="23:26" x14ac:dyDescent="0.25">
      <c r="W1909" s="2"/>
      <c r="Z1909" s="1"/>
    </row>
    <row r="1910" spans="23:26" x14ac:dyDescent="0.25">
      <c r="W1910" s="2"/>
      <c r="Z1910" s="1"/>
    </row>
    <row r="1911" spans="23:26" x14ac:dyDescent="0.25">
      <c r="W1911" s="2"/>
      <c r="Z1911" s="1"/>
    </row>
    <row r="1912" spans="23:26" x14ac:dyDescent="0.25">
      <c r="W1912" s="2"/>
      <c r="Z1912" s="1"/>
    </row>
    <row r="1913" spans="23:26" x14ac:dyDescent="0.25">
      <c r="W1913" s="2"/>
      <c r="Z1913" s="1"/>
    </row>
    <row r="1914" spans="23:26" x14ac:dyDescent="0.25">
      <c r="W1914" s="2"/>
      <c r="Z1914" s="1"/>
    </row>
    <row r="1915" spans="23:26" x14ac:dyDescent="0.25">
      <c r="W1915" s="2"/>
      <c r="Z1915" s="1"/>
    </row>
    <row r="1916" spans="23:26" x14ac:dyDescent="0.25">
      <c r="W1916" s="2"/>
      <c r="Z1916" s="1"/>
    </row>
    <row r="1917" spans="23:26" x14ac:dyDescent="0.25">
      <c r="W1917" s="2"/>
      <c r="Z1917" s="1"/>
    </row>
    <row r="1918" spans="23:26" x14ac:dyDescent="0.25">
      <c r="W1918" s="2"/>
      <c r="Z1918" s="1"/>
    </row>
    <row r="1919" spans="23:26" x14ac:dyDescent="0.25">
      <c r="W1919" s="2"/>
      <c r="Z1919" s="1"/>
    </row>
    <row r="1920" spans="23:26" x14ac:dyDescent="0.25">
      <c r="W1920" s="2"/>
      <c r="Z1920" s="1"/>
    </row>
    <row r="1921" spans="23:26" x14ac:dyDescent="0.25">
      <c r="W1921" s="2"/>
      <c r="Z1921" s="1"/>
    </row>
    <row r="1922" spans="23:26" x14ac:dyDescent="0.25">
      <c r="W1922" s="2"/>
      <c r="Z1922" s="1"/>
    </row>
    <row r="1923" spans="23:26" x14ac:dyDescent="0.25">
      <c r="W1923" s="2"/>
      <c r="Z1923" s="1"/>
    </row>
    <row r="1924" spans="23:26" x14ac:dyDescent="0.25">
      <c r="W1924" s="2"/>
      <c r="Z1924" s="1"/>
    </row>
    <row r="1925" spans="23:26" x14ac:dyDescent="0.25">
      <c r="W1925" s="2"/>
      <c r="Z1925" s="1"/>
    </row>
    <row r="1926" spans="23:26" x14ac:dyDescent="0.25">
      <c r="W1926" s="2"/>
      <c r="Z1926" s="1"/>
    </row>
    <row r="1927" spans="23:26" x14ac:dyDescent="0.25">
      <c r="W1927" s="2"/>
      <c r="Z1927" s="1"/>
    </row>
    <row r="1928" spans="23:26" x14ac:dyDescent="0.25">
      <c r="W1928" s="2"/>
      <c r="Z1928" s="1"/>
    </row>
    <row r="1929" spans="23:26" x14ac:dyDescent="0.25">
      <c r="W1929" s="2"/>
      <c r="Z1929" s="1"/>
    </row>
    <row r="1930" spans="23:26" x14ac:dyDescent="0.25">
      <c r="W1930" s="2"/>
      <c r="Z1930" s="1"/>
    </row>
    <row r="1931" spans="23:26" x14ac:dyDescent="0.25">
      <c r="W1931" s="2"/>
      <c r="Z1931" s="1"/>
    </row>
    <row r="1932" spans="23:26" x14ac:dyDescent="0.25">
      <c r="W1932" s="2"/>
      <c r="Z1932" s="1"/>
    </row>
    <row r="1933" spans="23:26" x14ac:dyDescent="0.25">
      <c r="W1933" s="2"/>
      <c r="Z1933" s="1"/>
    </row>
    <row r="1934" spans="23:26" x14ac:dyDescent="0.25">
      <c r="W1934" s="2"/>
      <c r="Z1934" s="1"/>
    </row>
    <row r="1935" spans="23:26" x14ac:dyDescent="0.25">
      <c r="W1935" s="2"/>
      <c r="Z1935" s="1"/>
    </row>
    <row r="1936" spans="23:26" x14ac:dyDescent="0.25">
      <c r="W1936" s="2"/>
      <c r="Z1936" s="1"/>
    </row>
    <row r="1937" spans="23:26" x14ac:dyDescent="0.25">
      <c r="W1937" s="2"/>
      <c r="Z1937" s="1"/>
    </row>
    <row r="1938" spans="23:26" x14ac:dyDescent="0.25">
      <c r="W1938" s="2"/>
      <c r="Z1938" s="1"/>
    </row>
    <row r="1939" spans="23:26" x14ac:dyDescent="0.25">
      <c r="W1939" s="2"/>
      <c r="Z1939" s="1"/>
    </row>
    <row r="1940" spans="23:26" x14ac:dyDescent="0.25">
      <c r="W1940" s="2"/>
      <c r="Z1940" s="1"/>
    </row>
    <row r="1941" spans="23:26" x14ac:dyDescent="0.25">
      <c r="W1941" s="2"/>
      <c r="Z1941" s="1"/>
    </row>
    <row r="1942" spans="23:26" x14ac:dyDescent="0.25">
      <c r="W1942" s="2"/>
      <c r="Z1942" s="1"/>
    </row>
    <row r="1943" spans="23:26" x14ac:dyDescent="0.25">
      <c r="W1943" s="2"/>
      <c r="Z1943" s="1"/>
    </row>
    <row r="1944" spans="23:26" x14ac:dyDescent="0.25">
      <c r="W1944" s="2"/>
      <c r="Z1944" s="1"/>
    </row>
    <row r="1945" spans="23:26" x14ac:dyDescent="0.25">
      <c r="W1945" s="2"/>
      <c r="Z1945" s="1"/>
    </row>
    <row r="1946" spans="23:26" x14ac:dyDescent="0.25">
      <c r="W1946" s="2"/>
      <c r="Z1946" s="1"/>
    </row>
    <row r="1947" spans="23:26" x14ac:dyDescent="0.25">
      <c r="W1947" s="2"/>
      <c r="Z1947" s="1"/>
    </row>
    <row r="1948" spans="23:26" x14ac:dyDescent="0.25">
      <c r="W1948" s="2"/>
      <c r="Z1948" s="1"/>
    </row>
    <row r="1949" spans="23:26" x14ac:dyDescent="0.25">
      <c r="W1949" s="2"/>
      <c r="Z1949" s="1"/>
    </row>
    <row r="1950" spans="23:26" x14ac:dyDescent="0.25">
      <c r="W1950" s="2"/>
      <c r="Z1950" s="1"/>
    </row>
    <row r="1951" spans="23:26" x14ac:dyDescent="0.25">
      <c r="W1951" s="2"/>
      <c r="Z1951" s="1"/>
    </row>
    <row r="1952" spans="23:26" x14ac:dyDescent="0.25">
      <c r="W1952" s="2"/>
      <c r="Z1952" s="1"/>
    </row>
    <row r="1953" spans="23:26" x14ac:dyDescent="0.25">
      <c r="W1953" s="2"/>
      <c r="Z1953" s="1"/>
    </row>
    <row r="1954" spans="23:26" x14ac:dyDescent="0.25">
      <c r="W1954" s="2"/>
      <c r="Z1954" s="1"/>
    </row>
    <row r="1955" spans="23:26" x14ac:dyDescent="0.25">
      <c r="W1955" s="2"/>
      <c r="Z1955" s="1"/>
    </row>
    <row r="1956" spans="23:26" x14ac:dyDescent="0.25">
      <c r="W1956" s="2"/>
      <c r="Z1956" s="1"/>
    </row>
    <row r="1957" spans="23:26" x14ac:dyDescent="0.25">
      <c r="W1957" s="2"/>
      <c r="Z1957" s="1"/>
    </row>
    <row r="1958" spans="23:26" x14ac:dyDescent="0.25">
      <c r="W1958" s="2"/>
      <c r="Z1958" s="1"/>
    </row>
    <row r="1959" spans="23:26" x14ac:dyDescent="0.25">
      <c r="W1959" s="2"/>
      <c r="Z1959" s="1"/>
    </row>
    <row r="1960" spans="23:26" x14ac:dyDescent="0.25">
      <c r="W1960" s="2"/>
      <c r="Z1960" s="1"/>
    </row>
    <row r="1961" spans="23:26" x14ac:dyDescent="0.25">
      <c r="W1961" s="2"/>
      <c r="Z1961" s="1"/>
    </row>
    <row r="1962" spans="23:26" x14ac:dyDescent="0.25">
      <c r="W1962" s="2"/>
      <c r="Z1962" s="1"/>
    </row>
    <row r="1963" spans="23:26" x14ac:dyDescent="0.25">
      <c r="W1963" s="2"/>
      <c r="Z1963" s="1"/>
    </row>
    <row r="1964" spans="23:26" x14ac:dyDescent="0.25">
      <c r="W1964" s="2"/>
      <c r="Z1964" s="1"/>
    </row>
    <row r="1965" spans="23:26" x14ac:dyDescent="0.25">
      <c r="W1965" s="2"/>
      <c r="Z1965" s="1"/>
    </row>
    <row r="1966" spans="23:26" x14ac:dyDescent="0.25">
      <c r="W1966" s="2"/>
      <c r="Z1966" s="1"/>
    </row>
    <row r="1967" spans="23:26" x14ac:dyDescent="0.25">
      <c r="W1967" s="2"/>
      <c r="Z1967" s="1"/>
    </row>
    <row r="1968" spans="23:26" x14ac:dyDescent="0.25">
      <c r="W1968" s="2"/>
      <c r="Z1968" s="1"/>
    </row>
    <row r="1969" spans="23:26" x14ac:dyDescent="0.25">
      <c r="W1969" s="2"/>
      <c r="Z1969" s="1"/>
    </row>
    <row r="1970" spans="23:26" x14ac:dyDescent="0.25">
      <c r="W1970" s="2"/>
      <c r="Z1970" s="1"/>
    </row>
    <row r="1971" spans="23:26" x14ac:dyDescent="0.25">
      <c r="W1971" s="2"/>
      <c r="Z1971" s="1"/>
    </row>
    <row r="1972" spans="23:26" x14ac:dyDescent="0.25">
      <c r="W1972" s="2"/>
      <c r="Z1972" s="1"/>
    </row>
    <row r="1973" spans="23:26" x14ac:dyDescent="0.25">
      <c r="W1973" s="2"/>
      <c r="Z1973" s="1"/>
    </row>
    <row r="1974" spans="23:26" x14ac:dyDescent="0.25">
      <c r="W1974" s="2"/>
      <c r="Z1974" s="1"/>
    </row>
    <row r="1975" spans="23:26" x14ac:dyDescent="0.25">
      <c r="W1975" s="2"/>
      <c r="Z1975" s="1"/>
    </row>
    <row r="1976" spans="23:26" x14ac:dyDescent="0.25">
      <c r="W1976" s="2"/>
      <c r="Z1976" s="1"/>
    </row>
    <row r="1977" spans="23:26" x14ac:dyDescent="0.25">
      <c r="W1977" s="2"/>
      <c r="Z1977" s="1"/>
    </row>
    <row r="1978" spans="23:26" x14ac:dyDescent="0.25">
      <c r="W1978" s="2"/>
      <c r="Z1978" s="1"/>
    </row>
    <row r="1979" spans="23:26" x14ac:dyDescent="0.25">
      <c r="W1979" s="2"/>
      <c r="Z1979" s="1"/>
    </row>
    <row r="1980" spans="23:26" x14ac:dyDescent="0.25">
      <c r="W1980" s="2"/>
      <c r="Z1980" s="1"/>
    </row>
    <row r="1981" spans="23:26" x14ac:dyDescent="0.25">
      <c r="W1981" s="2"/>
      <c r="Z1981" s="1"/>
    </row>
    <row r="1982" spans="23:26" x14ac:dyDescent="0.25">
      <c r="W1982" s="2"/>
      <c r="Z1982" s="1"/>
    </row>
    <row r="1983" spans="23:26" x14ac:dyDescent="0.25">
      <c r="W1983" s="2"/>
      <c r="Z1983" s="1"/>
    </row>
    <row r="1984" spans="23:26" x14ac:dyDescent="0.25">
      <c r="W1984" s="2"/>
      <c r="Z1984" s="1"/>
    </row>
    <row r="1985" spans="23:26" x14ac:dyDescent="0.25">
      <c r="W1985" s="2"/>
      <c r="Z1985" s="1"/>
    </row>
    <row r="1986" spans="23:26" x14ac:dyDescent="0.25">
      <c r="W1986" s="2"/>
      <c r="Z1986" s="1"/>
    </row>
    <row r="1987" spans="23:26" x14ac:dyDescent="0.25">
      <c r="W1987" s="2"/>
      <c r="Z1987" s="1"/>
    </row>
    <row r="1988" spans="23:26" x14ac:dyDescent="0.25">
      <c r="W1988" s="2"/>
      <c r="Z1988" s="1"/>
    </row>
    <row r="1989" spans="23:26" x14ac:dyDescent="0.25">
      <c r="W1989" s="2"/>
      <c r="Z1989" s="1"/>
    </row>
    <row r="1990" spans="23:26" x14ac:dyDescent="0.25">
      <c r="W1990" s="2"/>
      <c r="Z1990" s="1"/>
    </row>
    <row r="1991" spans="23:26" x14ac:dyDescent="0.25">
      <c r="W1991" s="2"/>
      <c r="Z1991" s="1"/>
    </row>
    <row r="1992" spans="23:26" x14ac:dyDescent="0.25">
      <c r="W1992" s="2"/>
      <c r="Z1992" s="1"/>
    </row>
    <row r="1993" spans="23:26" x14ac:dyDescent="0.25">
      <c r="W1993" s="2"/>
      <c r="Z1993" s="1"/>
    </row>
    <row r="1994" spans="23:26" x14ac:dyDescent="0.25">
      <c r="W1994" s="2"/>
      <c r="Z1994" s="1"/>
    </row>
    <row r="1995" spans="23:26" x14ac:dyDescent="0.25">
      <c r="W1995" s="2"/>
      <c r="Z1995" s="1"/>
    </row>
    <row r="1996" spans="23:26" x14ac:dyDescent="0.25">
      <c r="W1996" s="2"/>
      <c r="Z1996" s="1"/>
    </row>
    <row r="1997" spans="23:26" x14ac:dyDescent="0.25">
      <c r="W1997" s="2"/>
      <c r="Z1997" s="1"/>
    </row>
    <row r="1998" spans="23:26" x14ac:dyDescent="0.25">
      <c r="W1998" s="2"/>
      <c r="Z1998" s="1"/>
    </row>
    <row r="1999" spans="23:26" x14ac:dyDescent="0.25">
      <c r="W1999" s="2"/>
      <c r="Z1999" s="1"/>
    </row>
    <row r="2000" spans="23:26" x14ac:dyDescent="0.25">
      <c r="W2000" s="2"/>
      <c r="Z2000" s="1"/>
    </row>
    <row r="2001" spans="23:26" x14ac:dyDescent="0.25">
      <c r="W2001" s="2"/>
      <c r="Z2001" s="1"/>
    </row>
    <row r="2002" spans="23:26" x14ac:dyDescent="0.25">
      <c r="W2002" s="2"/>
      <c r="Z2002" s="1"/>
    </row>
    <row r="2003" spans="23:26" x14ac:dyDescent="0.25">
      <c r="W2003" s="2"/>
      <c r="Z2003" s="1"/>
    </row>
    <row r="2004" spans="23:26" x14ac:dyDescent="0.25">
      <c r="W2004" s="2"/>
      <c r="Z2004" s="1"/>
    </row>
    <row r="2005" spans="23:26" x14ac:dyDescent="0.25">
      <c r="W2005" s="2"/>
      <c r="Z2005" s="1"/>
    </row>
    <row r="2006" spans="23:26" x14ac:dyDescent="0.25">
      <c r="W2006" s="2"/>
      <c r="Z2006" s="1"/>
    </row>
    <row r="2007" spans="23:26" x14ac:dyDescent="0.25">
      <c r="W2007" s="2"/>
      <c r="Z2007" s="1"/>
    </row>
    <row r="2008" spans="23:26" x14ac:dyDescent="0.25">
      <c r="W2008" s="2"/>
      <c r="Z2008" s="1"/>
    </row>
    <row r="2009" spans="23:26" x14ac:dyDescent="0.25">
      <c r="W2009" s="2"/>
      <c r="Z2009" s="1"/>
    </row>
    <row r="2010" spans="23:26" x14ac:dyDescent="0.25">
      <c r="W2010" s="2"/>
      <c r="Z2010" s="1"/>
    </row>
    <row r="2011" spans="23:26" x14ac:dyDescent="0.25">
      <c r="W2011" s="2"/>
      <c r="Z2011" s="1"/>
    </row>
    <row r="2012" spans="23:26" x14ac:dyDescent="0.25">
      <c r="W2012" s="2"/>
      <c r="Z2012" s="1"/>
    </row>
    <row r="2013" spans="23:26" x14ac:dyDescent="0.25">
      <c r="W2013" s="2"/>
      <c r="Z2013" s="1"/>
    </row>
    <row r="2014" spans="23:26" x14ac:dyDescent="0.25">
      <c r="W2014" s="2"/>
      <c r="Z2014" s="1"/>
    </row>
    <row r="2015" spans="23:26" x14ac:dyDescent="0.25">
      <c r="W2015" s="2"/>
      <c r="Z2015" s="1"/>
    </row>
    <row r="2016" spans="23:26" x14ac:dyDescent="0.25">
      <c r="W2016" s="2"/>
      <c r="Z2016" s="1"/>
    </row>
    <row r="2017" spans="23:26" x14ac:dyDescent="0.25">
      <c r="W2017" s="2"/>
      <c r="Z2017" s="1"/>
    </row>
    <row r="2018" spans="23:26" x14ac:dyDescent="0.25">
      <c r="W2018" s="2"/>
      <c r="Z2018" s="1"/>
    </row>
    <row r="2019" spans="23:26" x14ac:dyDescent="0.25">
      <c r="W2019" s="2"/>
      <c r="Z2019" s="1"/>
    </row>
    <row r="2020" spans="23:26" x14ac:dyDescent="0.25">
      <c r="W2020" s="2"/>
      <c r="Z2020" s="1"/>
    </row>
    <row r="2021" spans="23:26" x14ac:dyDescent="0.25">
      <c r="W2021" s="2"/>
      <c r="Z2021" s="1"/>
    </row>
    <row r="2022" spans="23:26" x14ac:dyDescent="0.25">
      <c r="W2022" s="2"/>
      <c r="Z2022" s="1"/>
    </row>
    <row r="2023" spans="23:26" x14ac:dyDescent="0.25">
      <c r="W2023" s="2"/>
      <c r="Z2023" s="1"/>
    </row>
    <row r="2024" spans="23:26" x14ac:dyDescent="0.25">
      <c r="W2024" s="2"/>
      <c r="Z2024" s="1"/>
    </row>
    <row r="2025" spans="23:26" x14ac:dyDescent="0.25">
      <c r="W2025" s="2"/>
      <c r="Z2025" s="1"/>
    </row>
    <row r="2026" spans="23:26" x14ac:dyDescent="0.25">
      <c r="W2026" s="2"/>
      <c r="Z2026" s="1"/>
    </row>
    <row r="2027" spans="23:26" x14ac:dyDescent="0.25">
      <c r="W2027" s="2"/>
      <c r="Z2027" s="1"/>
    </row>
    <row r="2028" spans="23:26" x14ac:dyDescent="0.25">
      <c r="W2028" s="2"/>
      <c r="Z2028" s="1"/>
    </row>
    <row r="2029" spans="23:26" x14ac:dyDescent="0.25">
      <c r="W2029" s="2"/>
      <c r="Z2029" s="1"/>
    </row>
    <row r="2030" spans="23:26" x14ac:dyDescent="0.25">
      <c r="W2030" s="2"/>
      <c r="Z2030" s="1"/>
    </row>
    <row r="2031" spans="23:26" x14ac:dyDescent="0.25">
      <c r="W2031" s="2"/>
      <c r="Z2031" s="1"/>
    </row>
    <row r="2032" spans="23:26" x14ac:dyDescent="0.25">
      <c r="W2032" s="2"/>
      <c r="Z2032" s="1"/>
    </row>
    <row r="2033" spans="23:26" x14ac:dyDescent="0.25">
      <c r="W2033" s="2"/>
      <c r="Z2033" s="1"/>
    </row>
    <row r="2034" spans="23:26" x14ac:dyDescent="0.25">
      <c r="W2034" s="2"/>
      <c r="Z2034" s="1"/>
    </row>
    <row r="2035" spans="23:26" x14ac:dyDescent="0.25">
      <c r="W2035" s="2"/>
      <c r="Z2035" s="1"/>
    </row>
    <row r="2036" spans="23:26" x14ac:dyDescent="0.25">
      <c r="W2036" s="2"/>
      <c r="Z2036" s="1"/>
    </row>
    <row r="2037" spans="23:26" x14ac:dyDescent="0.25">
      <c r="W2037" s="2"/>
      <c r="Z2037" s="1"/>
    </row>
    <row r="2038" spans="23:26" x14ac:dyDescent="0.25">
      <c r="W2038" s="2"/>
      <c r="Z2038" s="1"/>
    </row>
    <row r="2039" spans="23:26" x14ac:dyDescent="0.25">
      <c r="W2039" s="2"/>
      <c r="Z2039" s="1"/>
    </row>
    <row r="2040" spans="23:26" x14ac:dyDescent="0.25">
      <c r="W2040" s="2"/>
      <c r="Z2040" s="1"/>
    </row>
    <row r="2041" spans="23:26" x14ac:dyDescent="0.25">
      <c r="W2041" s="2"/>
      <c r="Z2041" s="1"/>
    </row>
    <row r="2042" spans="23:26" x14ac:dyDescent="0.25">
      <c r="W2042" s="2"/>
      <c r="Z2042" s="1"/>
    </row>
    <row r="2043" spans="23:26" x14ac:dyDescent="0.25">
      <c r="W2043" s="2"/>
      <c r="Z2043" s="1"/>
    </row>
    <row r="2044" spans="23:26" x14ac:dyDescent="0.25">
      <c r="W2044" s="2"/>
      <c r="Z2044" s="1"/>
    </row>
    <row r="2045" spans="23:26" x14ac:dyDescent="0.25">
      <c r="W2045" s="2"/>
      <c r="Z2045" s="1"/>
    </row>
    <row r="2046" spans="23:26" x14ac:dyDescent="0.25">
      <c r="W2046" s="2"/>
      <c r="Z2046" s="1"/>
    </row>
    <row r="2047" spans="23:26" x14ac:dyDescent="0.25">
      <c r="W2047" s="2"/>
      <c r="Z2047" s="1"/>
    </row>
    <row r="2048" spans="23:26" x14ac:dyDescent="0.25">
      <c r="W2048" s="2"/>
      <c r="Z2048" s="1"/>
    </row>
    <row r="2049" spans="23:26" x14ac:dyDescent="0.25">
      <c r="W2049" s="2"/>
      <c r="Z2049" s="1"/>
    </row>
    <row r="2050" spans="23:26" x14ac:dyDescent="0.25">
      <c r="W2050" s="2"/>
      <c r="Z2050" s="1"/>
    </row>
    <row r="2051" spans="23:26" x14ac:dyDescent="0.25">
      <c r="W2051" s="2"/>
      <c r="Z2051" s="1"/>
    </row>
    <row r="2052" spans="23:26" x14ac:dyDescent="0.25">
      <c r="W2052" s="2"/>
      <c r="Z2052" s="1"/>
    </row>
    <row r="2053" spans="23:26" x14ac:dyDescent="0.25">
      <c r="W2053" s="2"/>
      <c r="Z2053" s="1"/>
    </row>
    <row r="2054" spans="23:26" x14ac:dyDescent="0.25">
      <c r="W2054" s="2"/>
      <c r="Z2054" s="1"/>
    </row>
    <row r="2055" spans="23:26" x14ac:dyDescent="0.25">
      <c r="W2055" s="2"/>
      <c r="Z2055" s="1"/>
    </row>
    <row r="2056" spans="23:26" x14ac:dyDescent="0.25">
      <c r="W2056" s="2"/>
      <c r="Z2056" s="1"/>
    </row>
    <row r="2057" spans="23:26" x14ac:dyDescent="0.25">
      <c r="W2057" s="2"/>
      <c r="Z2057" s="1"/>
    </row>
    <row r="2058" spans="23:26" x14ac:dyDescent="0.25">
      <c r="W2058" s="2"/>
      <c r="Z2058" s="1"/>
    </row>
    <row r="2059" spans="23:26" x14ac:dyDescent="0.25">
      <c r="W2059" s="2"/>
      <c r="Z2059" s="1"/>
    </row>
    <row r="2060" spans="23:26" x14ac:dyDescent="0.25">
      <c r="W2060" s="2"/>
      <c r="Z2060" s="1"/>
    </row>
    <row r="2061" spans="23:26" x14ac:dyDescent="0.25">
      <c r="W2061" s="2"/>
      <c r="Z2061" s="1"/>
    </row>
    <row r="2062" spans="23:26" x14ac:dyDescent="0.25">
      <c r="W2062" s="2"/>
      <c r="Z2062" s="1"/>
    </row>
    <row r="2063" spans="23:26" x14ac:dyDescent="0.25">
      <c r="W2063" s="2"/>
      <c r="Z2063" s="1"/>
    </row>
    <row r="2064" spans="23:26" x14ac:dyDescent="0.25">
      <c r="W2064" s="2"/>
      <c r="Z2064" s="1"/>
    </row>
    <row r="2065" spans="23:26" x14ac:dyDescent="0.25">
      <c r="W2065" s="2"/>
      <c r="Z2065" s="1"/>
    </row>
    <row r="2066" spans="23:26" x14ac:dyDescent="0.25">
      <c r="W2066" s="2"/>
      <c r="Z2066" s="1"/>
    </row>
    <row r="2067" spans="23:26" x14ac:dyDescent="0.25">
      <c r="W2067" s="2"/>
      <c r="Z2067" s="1"/>
    </row>
    <row r="2068" spans="23:26" x14ac:dyDescent="0.25">
      <c r="W2068" s="2"/>
      <c r="Z2068" s="1"/>
    </row>
    <row r="2069" spans="23:26" x14ac:dyDescent="0.25">
      <c r="W2069" s="2"/>
      <c r="Z2069" s="1"/>
    </row>
    <row r="2070" spans="23:26" x14ac:dyDescent="0.25">
      <c r="W2070" s="2"/>
      <c r="Z2070" s="1"/>
    </row>
    <row r="2071" spans="23:26" x14ac:dyDescent="0.25">
      <c r="W2071" s="2"/>
      <c r="Z2071" s="1"/>
    </row>
    <row r="2072" spans="23:26" x14ac:dyDescent="0.25">
      <c r="W2072" s="2"/>
      <c r="Z2072" s="1"/>
    </row>
    <row r="2073" spans="23:26" x14ac:dyDescent="0.25">
      <c r="W2073" s="2"/>
      <c r="Z2073" s="1"/>
    </row>
    <row r="2074" spans="23:26" x14ac:dyDescent="0.25">
      <c r="W2074" s="2"/>
      <c r="Z2074" s="1"/>
    </row>
    <row r="2075" spans="23:26" x14ac:dyDescent="0.25">
      <c r="W2075" s="2"/>
      <c r="Z2075" s="1"/>
    </row>
    <row r="2076" spans="23:26" x14ac:dyDescent="0.25">
      <c r="W2076" s="2"/>
      <c r="Z2076" s="1"/>
    </row>
    <row r="2077" spans="23:26" x14ac:dyDescent="0.25">
      <c r="W2077" s="2"/>
      <c r="Z2077" s="1"/>
    </row>
    <row r="2078" spans="23:26" x14ac:dyDescent="0.25">
      <c r="W2078" s="2"/>
      <c r="Z2078" s="1"/>
    </row>
    <row r="2079" spans="23:26" x14ac:dyDescent="0.25">
      <c r="W2079" s="2"/>
      <c r="Z2079" s="1"/>
    </row>
    <row r="2080" spans="23:26" x14ac:dyDescent="0.25">
      <c r="W2080" s="2"/>
      <c r="Z2080" s="1"/>
    </row>
    <row r="2081" spans="23:26" x14ac:dyDescent="0.25">
      <c r="W2081" s="2"/>
      <c r="Z2081" s="1"/>
    </row>
    <row r="2082" spans="23:26" x14ac:dyDescent="0.25">
      <c r="W2082" s="2"/>
      <c r="Z2082" s="1"/>
    </row>
    <row r="2083" spans="23:26" x14ac:dyDescent="0.25">
      <c r="W2083" s="2"/>
      <c r="Z2083" s="1"/>
    </row>
    <row r="2084" spans="23:26" x14ac:dyDescent="0.25">
      <c r="W2084" s="2"/>
      <c r="Z2084" s="1"/>
    </row>
    <row r="2085" spans="23:26" x14ac:dyDescent="0.25">
      <c r="W2085" s="2"/>
      <c r="Z2085" s="1"/>
    </row>
    <row r="2086" spans="23:26" x14ac:dyDescent="0.25">
      <c r="W2086" s="2"/>
      <c r="Z2086" s="1"/>
    </row>
    <row r="2087" spans="23:26" x14ac:dyDescent="0.25">
      <c r="W2087" s="2"/>
      <c r="Z2087" s="1"/>
    </row>
    <row r="2088" spans="23:26" x14ac:dyDescent="0.25">
      <c r="W2088" s="2"/>
      <c r="Z2088" s="1"/>
    </row>
    <row r="2089" spans="23:26" x14ac:dyDescent="0.25">
      <c r="W2089" s="2"/>
      <c r="Z2089" s="1"/>
    </row>
    <row r="2090" spans="23:26" x14ac:dyDescent="0.25">
      <c r="W2090" s="2"/>
      <c r="Z2090" s="1"/>
    </row>
    <row r="2091" spans="23:26" x14ac:dyDescent="0.25">
      <c r="W2091" s="2"/>
      <c r="Z2091" s="1"/>
    </row>
    <row r="2092" spans="23:26" x14ac:dyDescent="0.25">
      <c r="W2092" s="2"/>
      <c r="Z2092" s="1"/>
    </row>
    <row r="2093" spans="23:26" x14ac:dyDescent="0.25">
      <c r="W2093" s="2"/>
      <c r="Z2093" s="1"/>
    </row>
    <row r="2094" spans="23:26" x14ac:dyDescent="0.25">
      <c r="W2094" s="2"/>
      <c r="Z2094" s="1"/>
    </row>
    <row r="2095" spans="23:26" x14ac:dyDescent="0.25">
      <c r="W2095" s="2"/>
      <c r="Z2095" s="1"/>
    </row>
    <row r="2096" spans="23:26" x14ac:dyDescent="0.25">
      <c r="W2096" s="2"/>
      <c r="Z2096" s="1"/>
    </row>
    <row r="2097" spans="23:26" x14ac:dyDescent="0.25">
      <c r="W2097" s="2"/>
      <c r="Z2097" s="1"/>
    </row>
    <row r="2098" spans="23:26" x14ac:dyDescent="0.25">
      <c r="W2098" s="2"/>
      <c r="Z2098" s="1"/>
    </row>
    <row r="2099" spans="23:26" x14ac:dyDescent="0.25">
      <c r="W2099" s="2"/>
      <c r="Z2099" s="1"/>
    </row>
    <row r="2100" spans="23:26" x14ac:dyDescent="0.25">
      <c r="W2100" s="2"/>
      <c r="Z2100" s="1"/>
    </row>
    <row r="2101" spans="23:26" x14ac:dyDescent="0.25">
      <c r="W2101" s="2"/>
      <c r="Z2101" s="1"/>
    </row>
    <row r="2102" spans="23:26" x14ac:dyDescent="0.25">
      <c r="W2102" s="2"/>
      <c r="Z2102" s="1"/>
    </row>
    <row r="2103" spans="23:26" x14ac:dyDescent="0.25">
      <c r="W2103" s="2"/>
      <c r="Z2103" s="1"/>
    </row>
    <row r="2104" spans="23:26" x14ac:dyDescent="0.25">
      <c r="W2104" s="2"/>
      <c r="Z2104" s="1"/>
    </row>
    <row r="2105" spans="23:26" x14ac:dyDescent="0.25">
      <c r="W2105" s="2"/>
      <c r="Z2105" s="1"/>
    </row>
    <row r="2106" spans="23:26" x14ac:dyDescent="0.25">
      <c r="W2106" s="2"/>
      <c r="Z2106" s="1"/>
    </row>
    <row r="2107" spans="23:26" x14ac:dyDescent="0.25">
      <c r="W2107" s="2"/>
      <c r="Z2107" s="1"/>
    </row>
    <row r="2108" spans="23:26" x14ac:dyDescent="0.25">
      <c r="W2108" s="2"/>
      <c r="Z2108" s="1"/>
    </row>
    <row r="2109" spans="23:26" x14ac:dyDescent="0.25">
      <c r="W2109" s="2"/>
      <c r="Z2109" s="1"/>
    </row>
    <row r="2110" spans="23:26" x14ac:dyDescent="0.25">
      <c r="W2110" s="2"/>
      <c r="Z2110" s="1"/>
    </row>
    <row r="2111" spans="23:26" x14ac:dyDescent="0.25">
      <c r="W2111" s="2"/>
      <c r="Z2111" s="1"/>
    </row>
    <row r="2112" spans="23:26" x14ac:dyDescent="0.25">
      <c r="W2112" s="2"/>
      <c r="Z2112" s="1"/>
    </row>
    <row r="2113" spans="23:26" x14ac:dyDescent="0.25">
      <c r="W2113" s="2"/>
      <c r="Z2113" s="1"/>
    </row>
    <row r="2114" spans="23:26" x14ac:dyDescent="0.25">
      <c r="W2114" s="2"/>
      <c r="Z2114" s="1"/>
    </row>
    <row r="2115" spans="23:26" x14ac:dyDescent="0.25">
      <c r="W2115" s="2"/>
      <c r="Z2115" s="1"/>
    </row>
    <row r="2116" spans="23:26" x14ac:dyDescent="0.25">
      <c r="W2116" s="2"/>
      <c r="Z2116" s="1"/>
    </row>
    <row r="2117" spans="23:26" x14ac:dyDescent="0.25">
      <c r="W2117" s="2"/>
      <c r="Z2117" s="1"/>
    </row>
    <row r="2118" spans="23:26" x14ac:dyDescent="0.25">
      <c r="W2118" s="2"/>
      <c r="Z2118" s="1"/>
    </row>
    <row r="2119" spans="23:26" x14ac:dyDescent="0.25">
      <c r="W2119" s="2"/>
      <c r="Z2119" s="1"/>
    </row>
    <row r="2120" spans="23:26" x14ac:dyDescent="0.25">
      <c r="W2120" s="2"/>
      <c r="Z2120" s="1"/>
    </row>
    <row r="2121" spans="23:26" x14ac:dyDescent="0.25">
      <c r="W2121" s="2"/>
      <c r="Z2121" s="1"/>
    </row>
    <row r="2122" spans="23:26" x14ac:dyDescent="0.25">
      <c r="W2122" s="2"/>
      <c r="Z2122" s="1"/>
    </row>
    <row r="2123" spans="23:26" x14ac:dyDescent="0.25">
      <c r="W2123" s="2"/>
      <c r="Z2123" s="1"/>
    </row>
    <row r="2124" spans="23:26" x14ac:dyDescent="0.25">
      <c r="W2124" s="2"/>
      <c r="Z2124" s="1"/>
    </row>
    <row r="2125" spans="23:26" x14ac:dyDescent="0.25">
      <c r="W2125" s="2"/>
      <c r="Z2125" s="1"/>
    </row>
    <row r="2126" spans="23:26" x14ac:dyDescent="0.25">
      <c r="W2126" s="2"/>
      <c r="Z2126" s="1"/>
    </row>
    <row r="2127" spans="23:26" x14ac:dyDescent="0.25">
      <c r="W2127" s="2"/>
      <c r="Z2127" s="1"/>
    </row>
    <row r="2128" spans="23:26" x14ac:dyDescent="0.25">
      <c r="W2128" s="2"/>
      <c r="Z2128" s="1"/>
    </row>
    <row r="2129" spans="23:26" x14ac:dyDescent="0.25">
      <c r="W2129" s="2"/>
      <c r="Z2129" s="1"/>
    </row>
    <row r="2130" spans="23:26" x14ac:dyDescent="0.25">
      <c r="W2130" s="2"/>
      <c r="Z2130" s="1"/>
    </row>
    <row r="2131" spans="23:26" x14ac:dyDescent="0.25">
      <c r="W2131" s="2"/>
      <c r="Z2131" s="1"/>
    </row>
    <row r="2132" spans="23:26" x14ac:dyDescent="0.25">
      <c r="W2132" s="2"/>
      <c r="Z2132" s="1"/>
    </row>
    <row r="2133" spans="23:26" x14ac:dyDescent="0.25">
      <c r="W2133" s="2"/>
      <c r="Z2133" s="1"/>
    </row>
    <row r="2134" spans="23:26" x14ac:dyDescent="0.25">
      <c r="W2134" s="2"/>
      <c r="Z2134" s="1"/>
    </row>
    <row r="2135" spans="23:26" x14ac:dyDescent="0.25">
      <c r="W2135" s="2"/>
      <c r="Z2135" s="1"/>
    </row>
    <row r="2136" spans="23:26" x14ac:dyDescent="0.25">
      <c r="W2136" s="2"/>
      <c r="Z2136" s="1"/>
    </row>
    <row r="2137" spans="23:26" x14ac:dyDescent="0.25">
      <c r="W2137" s="2"/>
      <c r="Z2137" s="1"/>
    </row>
    <row r="2138" spans="23:26" x14ac:dyDescent="0.25">
      <c r="W2138" s="2"/>
      <c r="Z2138" s="1"/>
    </row>
    <row r="2139" spans="23:26" x14ac:dyDescent="0.25">
      <c r="W2139" s="2"/>
      <c r="Z2139" s="1"/>
    </row>
    <row r="2140" spans="23:26" x14ac:dyDescent="0.25">
      <c r="W2140" s="2"/>
      <c r="Z2140" s="1"/>
    </row>
    <row r="2141" spans="23:26" x14ac:dyDescent="0.25">
      <c r="W2141" s="2"/>
      <c r="Z2141" s="1"/>
    </row>
    <row r="2142" spans="23:26" x14ac:dyDescent="0.25">
      <c r="W2142" s="2"/>
      <c r="Z2142" s="1"/>
    </row>
    <row r="2143" spans="23:26" x14ac:dyDescent="0.25">
      <c r="W2143" s="2"/>
      <c r="Z2143" s="1"/>
    </row>
    <row r="2144" spans="23:26" x14ac:dyDescent="0.25">
      <c r="W2144" s="2"/>
      <c r="Z2144" s="1"/>
    </row>
    <row r="2145" spans="23:26" x14ac:dyDescent="0.25">
      <c r="W2145" s="2"/>
      <c r="Z2145" s="1"/>
    </row>
    <row r="2146" spans="23:26" x14ac:dyDescent="0.25">
      <c r="W2146" s="2"/>
      <c r="Z2146" s="1"/>
    </row>
    <row r="2147" spans="23:26" x14ac:dyDescent="0.25">
      <c r="W2147" s="2"/>
      <c r="Z2147" s="1"/>
    </row>
    <row r="2148" spans="23:26" x14ac:dyDescent="0.25">
      <c r="W2148" s="2"/>
      <c r="Z2148" s="1"/>
    </row>
    <row r="2149" spans="23:26" x14ac:dyDescent="0.25">
      <c r="W2149" s="2"/>
      <c r="Z2149" s="1"/>
    </row>
    <row r="2150" spans="23:26" x14ac:dyDescent="0.25">
      <c r="W2150" s="2"/>
      <c r="Z2150" s="1"/>
    </row>
    <row r="2151" spans="23:26" x14ac:dyDescent="0.25">
      <c r="W2151" s="2"/>
      <c r="Z2151" s="1"/>
    </row>
    <row r="2152" spans="23:26" x14ac:dyDescent="0.25">
      <c r="W2152" s="2"/>
      <c r="Z2152" s="1"/>
    </row>
    <row r="2153" spans="23:26" x14ac:dyDescent="0.25">
      <c r="W2153" s="2"/>
      <c r="Z2153" s="1"/>
    </row>
    <row r="2154" spans="23:26" x14ac:dyDescent="0.25">
      <c r="W2154" s="2"/>
      <c r="Z2154" s="1"/>
    </row>
    <row r="2155" spans="23:26" x14ac:dyDescent="0.25">
      <c r="W2155" s="2"/>
      <c r="Z2155" s="1"/>
    </row>
    <row r="2156" spans="23:26" x14ac:dyDescent="0.25">
      <c r="W2156" s="2"/>
      <c r="Z2156" s="1"/>
    </row>
    <row r="2157" spans="23:26" x14ac:dyDescent="0.25">
      <c r="W2157" s="2"/>
      <c r="Z2157" s="1"/>
    </row>
    <row r="2158" spans="23:26" x14ac:dyDescent="0.25">
      <c r="W2158" s="2"/>
      <c r="Z2158" s="1"/>
    </row>
    <row r="2159" spans="23:26" x14ac:dyDescent="0.25">
      <c r="W2159" s="2"/>
      <c r="Z2159" s="1"/>
    </row>
    <row r="2160" spans="23:26" x14ac:dyDescent="0.25">
      <c r="W2160" s="2"/>
      <c r="Z2160" s="1"/>
    </row>
    <row r="2161" spans="23:26" x14ac:dyDescent="0.25">
      <c r="W2161" s="2"/>
      <c r="Z2161" s="1"/>
    </row>
    <row r="2162" spans="23:26" x14ac:dyDescent="0.25">
      <c r="W2162" s="2"/>
      <c r="Z2162" s="1"/>
    </row>
    <row r="2163" spans="23:26" x14ac:dyDescent="0.25">
      <c r="W2163" s="2"/>
      <c r="Z2163" s="1"/>
    </row>
    <row r="2164" spans="23:26" x14ac:dyDescent="0.25">
      <c r="W2164" s="2"/>
      <c r="Z2164" s="1"/>
    </row>
    <row r="2165" spans="23:26" x14ac:dyDescent="0.25">
      <c r="W2165" s="2"/>
      <c r="Z2165" s="1"/>
    </row>
    <row r="2166" spans="23:26" x14ac:dyDescent="0.25">
      <c r="W2166" s="2"/>
      <c r="Z2166" s="1"/>
    </row>
    <row r="2167" spans="23:26" x14ac:dyDescent="0.25">
      <c r="W2167" s="2"/>
      <c r="Z2167" s="1"/>
    </row>
    <row r="2168" spans="23:26" x14ac:dyDescent="0.25">
      <c r="W2168" s="2"/>
      <c r="Z2168" s="1"/>
    </row>
    <row r="2169" spans="23:26" x14ac:dyDescent="0.25">
      <c r="W2169" s="2"/>
      <c r="Z2169" s="1"/>
    </row>
    <row r="2170" spans="23:26" x14ac:dyDescent="0.25">
      <c r="W2170" s="2"/>
      <c r="Z2170" s="1"/>
    </row>
    <row r="2171" spans="23:26" x14ac:dyDescent="0.25">
      <c r="W2171" s="2"/>
      <c r="Z2171" s="1"/>
    </row>
    <row r="2172" spans="23:26" x14ac:dyDescent="0.25">
      <c r="W2172" s="2"/>
      <c r="Z2172" s="1"/>
    </row>
    <row r="2173" spans="23:26" x14ac:dyDescent="0.25">
      <c r="W2173" s="2"/>
      <c r="Z2173" s="1"/>
    </row>
    <row r="2174" spans="23:26" x14ac:dyDescent="0.25">
      <c r="W2174" s="2"/>
      <c r="Z2174" s="1"/>
    </row>
    <row r="2175" spans="23:26" x14ac:dyDescent="0.25">
      <c r="W2175" s="2"/>
      <c r="Z2175" s="1"/>
    </row>
    <row r="2176" spans="23:26" x14ac:dyDescent="0.25">
      <c r="W2176" s="2"/>
      <c r="Z2176" s="1"/>
    </row>
    <row r="2177" spans="23:26" x14ac:dyDescent="0.25">
      <c r="W2177" s="2"/>
      <c r="Z2177" s="1"/>
    </row>
    <row r="2178" spans="23:26" x14ac:dyDescent="0.25">
      <c r="W2178" s="2"/>
      <c r="Z2178" s="1"/>
    </row>
    <row r="2179" spans="23:26" x14ac:dyDescent="0.25">
      <c r="W2179" s="2"/>
      <c r="Z2179" s="1"/>
    </row>
    <row r="2180" spans="23:26" x14ac:dyDescent="0.25">
      <c r="W2180" s="2"/>
      <c r="Z2180" s="1"/>
    </row>
    <row r="2181" spans="23:26" x14ac:dyDescent="0.25">
      <c r="W2181" s="2"/>
      <c r="Z2181" s="1"/>
    </row>
    <row r="2182" spans="23:26" x14ac:dyDescent="0.25">
      <c r="W2182" s="2"/>
      <c r="Z2182" s="1"/>
    </row>
    <row r="2183" spans="23:26" x14ac:dyDescent="0.25">
      <c r="W2183" s="2"/>
      <c r="Z2183" s="1"/>
    </row>
    <row r="2184" spans="23:26" x14ac:dyDescent="0.25">
      <c r="W2184" s="2"/>
      <c r="Z2184" s="1"/>
    </row>
    <row r="2185" spans="23:26" x14ac:dyDescent="0.25">
      <c r="W2185" s="2"/>
      <c r="Z2185" s="1"/>
    </row>
    <row r="2186" spans="23:26" x14ac:dyDescent="0.25">
      <c r="W2186" s="2"/>
      <c r="Z2186" s="1"/>
    </row>
    <row r="2187" spans="23:26" x14ac:dyDescent="0.25">
      <c r="W2187" s="2"/>
      <c r="Z2187" s="1"/>
    </row>
    <row r="2188" spans="23:26" x14ac:dyDescent="0.25">
      <c r="W2188" s="2"/>
      <c r="Z2188" s="1"/>
    </row>
    <row r="2189" spans="23:26" x14ac:dyDescent="0.25">
      <c r="W2189" s="2"/>
      <c r="Z2189" s="1"/>
    </row>
    <row r="2190" spans="23:26" x14ac:dyDescent="0.25">
      <c r="W2190" s="2"/>
      <c r="Z2190" s="1"/>
    </row>
    <row r="2191" spans="23:26" x14ac:dyDescent="0.25">
      <c r="W2191" s="2"/>
      <c r="Z2191" s="1"/>
    </row>
    <row r="2192" spans="23:26" x14ac:dyDescent="0.25">
      <c r="W2192" s="2"/>
      <c r="Z2192" s="1"/>
    </row>
    <row r="2193" spans="23:26" x14ac:dyDescent="0.25">
      <c r="W2193" s="2"/>
      <c r="Z2193" s="1"/>
    </row>
    <row r="2194" spans="23:26" x14ac:dyDescent="0.25">
      <c r="W2194" s="2"/>
      <c r="Z2194" s="1"/>
    </row>
    <row r="2195" spans="23:26" x14ac:dyDescent="0.25">
      <c r="W2195" s="2"/>
      <c r="Z2195" s="1"/>
    </row>
    <row r="2196" spans="23:26" x14ac:dyDescent="0.25">
      <c r="W2196" s="2"/>
      <c r="Z2196" s="1"/>
    </row>
    <row r="2197" spans="23:26" x14ac:dyDescent="0.25">
      <c r="W2197" s="2"/>
      <c r="Z2197" s="1"/>
    </row>
    <row r="2198" spans="23:26" x14ac:dyDescent="0.25">
      <c r="W2198" s="2"/>
      <c r="Z2198" s="1"/>
    </row>
    <row r="2199" spans="23:26" x14ac:dyDescent="0.25">
      <c r="W2199" s="2"/>
      <c r="Z2199" s="1"/>
    </row>
    <row r="2200" spans="23:26" x14ac:dyDescent="0.25">
      <c r="W2200" s="2"/>
      <c r="Z2200" s="1"/>
    </row>
    <row r="2201" spans="23:26" x14ac:dyDescent="0.25">
      <c r="W2201" s="2"/>
      <c r="Z2201" s="1"/>
    </row>
    <row r="2202" spans="23:26" x14ac:dyDescent="0.25">
      <c r="W2202" s="2"/>
      <c r="Z2202" s="1"/>
    </row>
    <row r="2203" spans="23:26" x14ac:dyDescent="0.25">
      <c r="W2203" s="2"/>
      <c r="Z2203" s="1"/>
    </row>
    <row r="2204" spans="23:26" x14ac:dyDescent="0.25">
      <c r="W2204" s="2"/>
      <c r="Z2204" s="1"/>
    </row>
    <row r="2205" spans="23:26" x14ac:dyDescent="0.25">
      <c r="W2205" s="2"/>
      <c r="Z2205" s="1"/>
    </row>
    <row r="2206" spans="23:26" x14ac:dyDescent="0.25">
      <c r="W2206" s="2"/>
      <c r="Z2206" s="1"/>
    </row>
    <row r="2207" spans="23:26" x14ac:dyDescent="0.25">
      <c r="W2207" s="2"/>
      <c r="Z2207" s="1"/>
    </row>
    <row r="2208" spans="23:26" x14ac:dyDescent="0.25">
      <c r="W2208" s="2"/>
      <c r="Z2208" s="1"/>
    </row>
    <row r="2209" spans="23:26" x14ac:dyDescent="0.25">
      <c r="W2209" s="2"/>
      <c r="Z2209" s="1"/>
    </row>
    <row r="2210" spans="23:26" x14ac:dyDescent="0.25">
      <c r="W2210" s="2"/>
      <c r="Z2210" s="1"/>
    </row>
    <row r="2211" spans="23:26" x14ac:dyDescent="0.25">
      <c r="W2211" s="2"/>
      <c r="Z2211" s="1"/>
    </row>
    <row r="2212" spans="23:26" x14ac:dyDescent="0.25">
      <c r="W2212" s="2"/>
      <c r="Z2212" s="1"/>
    </row>
    <row r="2213" spans="23:26" x14ac:dyDescent="0.25">
      <c r="W2213" s="2"/>
      <c r="Z2213" s="1"/>
    </row>
    <row r="2214" spans="23:26" x14ac:dyDescent="0.25">
      <c r="W2214" s="2"/>
      <c r="Z2214" s="1"/>
    </row>
    <row r="2215" spans="23:26" x14ac:dyDescent="0.25">
      <c r="W2215" s="2"/>
      <c r="Z2215" s="1"/>
    </row>
    <row r="2216" spans="23:26" x14ac:dyDescent="0.25">
      <c r="W2216" s="2"/>
      <c r="Z2216" s="1"/>
    </row>
    <row r="2217" spans="23:26" x14ac:dyDescent="0.25">
      <c r="W2217" s="2"/>
      <c r="Z2217" s="1"/>
    </row>
    <row r="2218" spans="23:26" x14ac:dyDescent="0.25">
      <c r="W2218" s="2"/>
      <c r="Z2218" s="1"/>
    </row>
    <row r="2219" spans="23:26" x14ac:dyDescent="0.25">
      <c r="W2219" s="2"/>
      <c r="Z2219" s="1"/>
    </row>
    <row r="2220" spans="23:26" x14ac:dyDescent="0.25">
      <c r="W2220" s="2"/>
      <c r="Z2220" s="1"/>
    </row>
    <row r="2221" spans="23:26" x14ac:dyDescent="0.25">
      <c r="W2221" s="2"/>
      <c r="Z2221" s="1"/>
    </row>
    <row r="2222" spans="23:26" x14ac:dyDescent="0.25">
      <c r="W2222" s="2"/>
      <c r="Z2222" s="1"/>
    </row>
    <row r="2223" spans="23:26" x14ac:dyDescent="0.25">
      <c r="W2223" s="2"/>
      <c r="Z2223" s="1"/>
    </row>
    <row r="2224" spans="23:26" x14ac:dyDescent="0.25">
      <c r="W2224" s="2"/>
      <c r="Z2224" s="1"/>
    </row>
    <row r="2225" spans="23:26" x14ac:dyDescent="0.25">
      <c r="W2225" s="2"/>
      <c r="Z2225" s="1"/>
    </row>
    <row r="2226" spans="23:26" x14ac:dyDescent="0.25">
      <c r="W2226" s="2"/>
      <c r="Z2226" s="1"/>
    </row>
    <row r="2227" spans="23:26" x14ac:dyDescent="0.25">
      <c r="W2227" s="2"/>
      <c r="Z2227" s="1"/>
    </row>
    <row r="2228" spans="23:26" x14ac:dyDescent="0.25">
      <c r="W2228" s="2"/>
      <c r="Z2228" s="1"/>
    </row>
    <row r="2229" spans="23:26" x14ac:dyDescent="0.25">
      <c r="W2229" s="2"/>
      <c r="Z2229" s="1"/>
    </row>
    <row r="2230" spans="23:26" x14ac:dyDescent="0.25">
      <c r="W2230" s="2"/>
      <c r="Z2230" s="1"/>
    </row>
    <row r="2231" spans="23:26" x14ac:dyDescent="0.25">
      <c r="W2231" s="2"/>
      <c r="Z2231" s="1"/>
    </row>
    <row r="2232" spans="23:26" x14ac:dyDescent="0.25">
      <c r="W2232" s="2"/>
      <c r="Z2232" s="1"/>
    </row>
    <row r="2233" spans="23:26" x14ac:dyDescent="0.25">
      <c r="W2233" s="2"/>
      <c r="Z2233" s="1"/>
    </row>
    <row r="2234" spans="23:26" x14ac:dyDescent="0.25">
      <c r="W2234" s="2"/>
      <c r="Z2234" s="1"/>
    </row>
    <row r="2235" spans="23:26" x14ac:dyDescent="0.25">
      <c r="W2235" s="2"/>
      <c r="Z2235" s="1"/>
    </row>
    <row r="2236" spans="23:26" x14ac:dyDescent="0.25">
      <c r="W2236" s="2"/>
      <c r="Z2236" s="1"/>
    </row>
    <row r="2237" spans="23:26" x14ac:dyDescent="0.25">
      <c r="W2237" s="2"/>
      <c r="Z2237" s="1"/>
    </row>
    <row r="2238" spans="23:26" x14ac:dyDescent="0.25">
      <c r="W2238" s="2"/>
      <c r="Z2238" s="1"/>
    </row>
    <row r="2239" spans="23:26" x14ac:dyDescent="0.25">
      <c r="W2239" s="2"/>
      <c r="Z2239" s="1"/>
    </row>
    <row r="2240" spans="23:26" x14ac:dyDescent="0.25">
      <c r="W2240" s="2"/>
      <c r="Z2240" s="1"/>
    </row>
    <row r="2241" spans="23:26" x14ac:dyDescent="0.25">
      <c r="W2241" s="2"/>
      <c r="Z2241" s="1"/>
    </row>
    <row r="2242" spans="23:26" x14ac:dyDescent="0.25">
      <c r="W2242" s="2"/>
      <c r="Z2242" s="1"/>
    </row>
    <row r="2243" spans="23:26" x14ac:dyDescent="0.25">
      <c r="W2243" s="2"/>
      <c r="Z2243" s="1"/>
    </row>
    <row r="2244" spans="23:26" x14ac:dyDescent="0.25">
      <c r="W2244" s="2"/>
      <c r="Z2244" s="1"/>
    </row>
  </sheetData>
  <mergeCells count="4">
    <mergeCell ref="AF24:AG24"/>
    <mergeCell ref="K24:L24"/>
    <mergeCell ref="B24:F24"/>
    <mergeCell ref="C9:D9"/>
  </mergeCells>
  <conditionalFormatting sqref="E154:E1085 Z32:Z38 Z40:Z93 E26:E96">
    <cfRule type="containsText" dxfId="166" priority="270" operator="containsText" text="WT">
      <formula>NOT(ISERROR(SEARCH("WT",E26)))</formula>
    </cfRule>
    <cfRule type="containsText" dxfId="165" priority="295" operator="containsText" text="Homo">
      <formula>NOT(ISERROR(SEARCH("Homo",E26)))</formula>
    </cfRule>
  </conditionalFormatting>
  <conditionalFormatting sqref="D11:D16 D20">
    <cfRule type="colorScale" priority="293">
      <colorScale>
        <cfvo type="num" val="0"/>
        <cfvo type="num" val="4"/>
        <cfvo type="num" val="8"/>
        <color rgb="FF63BE7B"/>
        <color rgb="FFFFEB84"/>
        <color rgb="FFF8696B"/>
      </colorScale>
    </cfRule>
  </conditionalFormatting>
  <conditionalFormatting sqref="B11:B16 B20">
    <cfRule type="expression" dxfId="164" priority="291">
      <formula>IF($V11&gt;1,1,0)</formula>
    </cfRule>
  </conditionalFormatting>
  <conditionalFormatting sqref="S26:S84 Q26:Q84">
    <cfRule type="cellIs" dxfId="163" priority="221" operator="equal">
      <formula>1</formula>
    </cfRule>
  </conditionalFormatting>
  <conditionalFormatting sqref="S11:S18">
    <cfRule type="colorScale" priority="288">
      <colorScale>
        <cfvo type="num" val="0"/>
        <cfvo type="num" val="4"/>
        <cfvo type="num" val="8"/>
        <color rgb="FF63BE7B"/>
        <color rgb="FFFFEB84"/>
        <color rgb="FFF8696B"/>
      </colorScale>
    </cfRule>
  </conditionalFormatting>
  <conditionalFormatting sqref="E26:E71">
    <cfRule type="containsText" dxfId="162" priority="253" operator="containsText" text="WT">
      <formula>NOT(ISERROR(SEARCH("WT",E26)))</formula>
    </cfRule>
    <cfRule type="containsText" dxfId="161" priority="269" operator="containsText" text="Homo">
      <formula>NOT(ISERROR(SEARCH("Homo",E26)))</formula>
    </cfRule>
  </conditionalFormatting>
  <conditionalFormatting sqref="F11:F15 F19:F20">
    <cfRule type="expression" dxfId="160" priority="266">
      <formula>IF(AND(NOT(C11=0),F11&lt;TODAY(),TODAY()-5&lt;F20),1,0)</formula>
    </cfRule>
  </conditionalFormatting>
  <conditionalFormatting sqref="F11:F15 F19:F20">
    <cfRule type="expression" dxfId="159" priority="262">
      <formula>IF(AND(NOT(C11=0),F11&gt;=TODAY()+3,F11&lt;=TODAY()+7),1,0)</formula>
    </cfRule>
    <cfRule type="expression" dxfId="158" priority="263">
      <formula>IF(AND(NOT(C11=0),F11=TODAY()+2),1,0)</formula>
    </cfRule>
    <cfRule type="expression" dxfId="157" priority="264">
      <formula>IF(AND(NOT(C11=0),F11=TODAY()),1,0)</formula>
    </cfRule>
    <cfRule type="expression" dxfId="156" priority="265">
      <formula>IF(AND(NOT(C11=0),F11=TODAY()+1),1,0)</formula>
    </cfRule>
  </conditionalFormatting>
  <conditionalFormatting sqref="Z94:Z108 Z154:Z2244">
    <cfRule type="containsText" dxfId="155" priority="258" operator="containsText" text="WT">
      <formula>NOT(ISERROR(SEARCH("WT",Z94)))</formula>
    </cfRule>
    <cfRule type="containsText" dxfId="154" priority="261" operator="containsText" text="Homo">
      <formula>NOT(ISERROR(SEARCH("Homo",Z94)))</formula>
    </cfRule>
  </conditionalFormatting>
  <conditionalFormatting sqref="E62:E71">
    <cfRule type="containsText" dxfId="153" priority="254" operator="containsText" text="WT">
      <formula>NOT(ISERROR(SEARCH("WT",E62)))</formula>
    </cfRule>
    <cfRule type="containsText" dxfId="152" priority="257" operator="containsText" text="Homo">
      <formula>NOT(ISERROR(SEARCH("Homo",E62)))</formula>
    </cfRule>
  </conditionalFormatting>
  <conditionalFormatting sqref="D154:D1085 Y32:Y38 Y45:Y93 D26:D108">
    <cfRule type="expression" dxfId="151" priority="252">
      <formula>IF($Q26=1,1,0)</formula>
    </cfRule>
  </conditionalFormatting>
  <conditionalFormatting sqref="R1006:R1292 R26:R84">
    <cfRule type="cellIs" dxfId="150" priority="251" operator="equal">
      <formula>1</formula>
    </cfRule>
  </conditionalFormatting>
  <conditionalFormatting sqref="D154:D1005 Y32:Y38 Y45:Y93 D26:D108">
    <cfRule type="expression" dxfId="149" priority="250">
      <formula>IF($R26=1,1,0)</formula>
    </cfRule>
  </conditionalFormatting>
  <conditionalFormatting sqref="D1006:D1085">
    <cfRule type="expression" dxfId="148" priority="246">
      <formula>IF($R1006=1,1,0)</formula>
    </cfRule>
  </conditionalFormatting>
  <conditionalFormatting sqref="Q81:Q84 S81:S84 S1002:S1005 Q1002:Q1005">
    <cfRule type="cellIs" dxfId="147" priority="237" operator="equal">
      <formula>1</formula>
    </cfRule>
  </conditionalFormatting>
  <conditionalFormatting sqref="D81:D84">
    <cfRule type="expression" dxfId="146" priority="236">
      <formula>IF($Q81=1,1,0)</formula>
    </cfRule>
  </conditionalFormatting>
  <conditionalFormatting sqref="R81:R84 R1002:R1005">
    <cfRule type="cellIs" dxfId="145" priority="235" operator="equal">
      <formula>1</formula>
    </cfRule>
  </conditionalFormatting>
  <conditionalFormatting sqref="D81:D84">
    <cfRule type="expression" dxfId="144" priority="234">
      <formula>IF($R81=1,1,0)</formula>
    </cfRule>
  </conditionalFormatting>
  <conditionalFormatting sqref="B1002:S1005 J85:L86 Q81:S84 I87:L97 L98:L105 M97:P108 F100:J104 F85:G99 I98:J99 F105:G105 I105:J105 F81:L84 D85:D108 B154:P1001 B81:D105">
    <cfRule type="expression" dxfId="143" priority="233">
      <formula>IF($C81&gt;0,1,0)</formula>
    </cfRule>
  </conditionalFormatting>
  <conditionalFormatting sqref="D17:D19">
    <cfRule type="colorScale" priority="231">
      <colorScale>
        <cfvo type="num" val="0"/>
        <cfvo type="num" val="4"/>
        <cfvo type="num" val="8"/>
        <color rgb="FF63BE7B"/>
        <color rgb="FFFFEB84"/>
        <color rgb="FFF8696B"/>
      </colorScale>
    </cfRule>
  </conditionalFormatting>
  <conditionalFormatting sqref="F17:F18">
    <cfRule type="expression" dxfId="142" priority="229">
      <formula>IF(AND(NOT(C17=0),F17&lt;TODAY(),TODAY()-5&lt;F26),1,0)</formula>
    </cfRule>
  </conditionalFormatting>
  <conditionalFormatting sqref="F17:F18">
    <cfRule type="expression" dxfId="141" priority="225">
      <formula>IF(AND(NOT(C17=0),F17&gt;=TODAY()+3,F17&lt;=TODAY()+7),1,0)</formula>
    </cfRule>
    <cfRule type="expression" dxfId="140" priority="226">
      <formula>IF(AND(NOT(C17=0),F17=TODAY()+2),1,0)</formula>
    </cfRule>
    <cfRule type="expression" dxfId="139" priority="227">
      <formula>IF(AND(NOT(C17=0),F17=TODAY()),1,0)</formula>
    </cfRule>
    <cfRule type="expression" dxfId="138" priority="228">
      <formula>IF(AND(NOT(C17=0),F17=TODAY()+1),1,0)</formula>
    </cfRule>
  </conditionalFormatting>
  <conditionalFormatting sqref="B17:B19">
    <cfRule type="expression" dxfId="137" priority="223">
      <formula>IF($V17&gt;1,1,0)</formula>
    </cfRule>
  </conditionalFormatting>
  <conditionalFormatting sqref="P62:S62 B154:P1000 J85:L86 Q80:S84 M62:M72 W32:AD38 AC27:AD31 AC26:AH26 M80:M82 O82:P82 P80:P81 I87:L97 O63:S66 N77:O81 P77:S79 L98:L105 M97:P108 F100:J104 F85:G99 I98:J99 F105:G105 I105:J105 F80:L84 B62:M66 B77:E96 F77:M79 W45:AD93 B67:S76 B26:S61 B97:D105 D77:D108">
    <cfRule type="expression" dxfId="136" priority="296">
      <formula>IF($C26&gt;0,1,0)</formula>
    </cfRule>
  </conditionalFormatting>
  <conditionalFormatting sqref="O62">
    <cfRule type="expression" dxfId="135" priority="298">
      <formula>IF($C72&gt;0,1,0)</formula>
    </cfRule>
  </conditionalFormatting>
  <conditionalFormatting sqref="F8:K8">
    <cfRule type="expression" dxfId="134" priority="209">
      <formula>IF($Q8=1,1,0)</formula>
    </cfRule>
  </conditionalFormatting>
  <conditionalFormatting sqref="F8:K8">
    <cfRule type="expression" dxfId="133" priority="208">
      <formula>IF($R8=1,1,0)</formula>
    </cfRule>
  </conditionalFormatting>
  <conditionalFormatting sqref="F8:K8">
    <cfRule type="expression" dxfId="132" priority="210">
      <formula>IF($C8&gt;0,1,0)</formula>
    </cfRule>
  </conditionalFormatting>
  <conditionalFormatting sqref="G5">
    <cfRule type="expression" dxfId="131" priority="206">
      <formula>IF($Q5=1,1,0)</formula>
    </cfRule>
  </conditionalFormatting>
  <conditionalFormatting sqref="G5">
    <cfRule type="expression" dxfId="130" priority="205">
      <formula>IF($R5=1,1,0)</formula>
    </cfRule>
  </conditionalFormatting>
  <conditionalFormatting sqref="G5">
    <cfRule type="expression" dxfId="129" priority="207">
      <formula>IF($C5&gt;0,1,0)</formula>
    </cfRule>
  </conditionalFormatting>
  <conditionalFormatting sqref="D85:D86">
    <cfRule type="expression" dxfId="128" priority="312">
      <formula>IF($Q86=1,1,0)</formula>
    </cfRule>
  </conditionalFormatting>
  <conditionalFormatting sqref="D85:D86">
    <cfRule type="expression" dxfId="127" priority="315">
      <formula>IF($R86=1,1,0)</formula>
    </cfRule>
  </conditionalFormatting>
  <conditionalFormatting sqref="Q85:Q108 S85:S108 S154:S1001 Q154:Q1001">
    <cfRule type="cellIs" dxfId="126" priority="194" operator="equal">
      <formula>1</formula>
    </cfRule>
  </conditionalFormatting>
  <conditionalFormatting sqref="R85:R108 R154:R1001">
    <cfRule type="cellIs" dxfId="125" priority="198" operator="equal">
      <formula>1</formula>
    </cfRule>
  </conditionalFormatting>
  <conditionalFormatting sqref="Q85:Q108 S85:S108 S154:S1001 Q154:Q1001">
    <cfRule type="cellIs" dxfId="124" priority="197" operator="equal">
      <formula>1</formula>
    </cfRule>
  </conditionalFormatting>
  <conditionalFormatting sqref="R85:R108 R154:R1001">
    <cfRule type="cellIs" dxfId="123" priority="196" operator="equal">
      <formula>1</formula>
    </cfRule>
  </conditionalFormatting>
  <conditionalFormatting sqref="Q85:S108 Q154:S1001">
    <cfRule type="expression" dxfId="122" priority="195">
      <formula>IF($C85&gt;0,1,0)</formula>
    </cfRule>
  </conditionalFormatting>
  <conditionalFormatting sqref="Q85:S108 Q154:S1001">
    <cfRule type="expression" dxfId="121" priority="199">
      <formula>IF($C85&gt;0,1,0)</formula>
    </cfRule>
  </conditionalFormatting>
  <conditionalFormatting sqref="J11:J20">
    <cfRule type="expression" dxfId="120" priority="193">
      <formula>IF($N11&gt;=1,1,0)</formula>
    </cfRule>
  </conditionalFormatting>
  <conditionalFormatting sqref="S20">
    <cfRule type="colorScale" priority="192">
      <colorScale>
        <cfvo type="num" val="0"/>
        <cfvo type="num" val="4"/>
        <cfvo type="num" val="8"/>
        <color rgb="FF63BE7B"/>
        <color rgb="FFFFEB84"/>
        <color rgb="FFF8696B"/>
      </colorScale>
    </cfRule>
  </conditionalFormatting>
  <conditionalFormatting sqref="S19">
    <cfRule type="colorScale" priority="191">
      <colorScale>
        <cfvo type="num" val="0"/>
        <cfvo type="num" val="4"/>
        <cfvo type="num" val="8"/>
        <color rgb="FF63BE7B"/>
        <color rgb="FFFFEB84"/>
        <color rgb="FFF8696B"/>
      </colorScale>
    </cfRule>
  </conditionalFormatting>
  <conditionalFormatting sqref="M83:P96">
    <cfRule type="expression" dxfId="119" priority="190">
      <formula>IF($C83&gt;0,1,0)</formula>
    </cfRule>
  </conditionalFormatting>
  <conditionalFormatting sqref="D87:D108">
    <cfRule type="expression" dxfId="118" priority="171">
      <formula>IF($Q87=1,1,0)</formula>
    </cfRule>
  </conditionalFormatting>
  <conditionalFormatting sqref="D87:D108">
    <cfRule type="expression" dxfId="117" priority="170">
      <formula>IF($R87=1,1,0)</formula>
    </cfRule>
  </conditionalFormatting>
  <conditionalFormatting sqref="D87:D108">
    <cfRule type="expression" dxfId="116" priority="165">
      <formula>IF($Q87=1,1,0)</formula>
    </cfRule>
  </conditionalFormatting>
  <conditionalFormatting sqref="D87:D108">
    <cfRule type="expression" dxfId="115" priority="164">
      <formula>IF($R87=1,1,0)</formula>
    </cfRule>
  </conditionalFormatting>
  <conditionalFormatting sqref="L106:L108 B106:D108 I106:J108 F106:G108">
    <cfRule type="expression" dxfId="114" priority="163">
      <formula>IF($C106&gt;0,1,0)</formula>
    </cfRule>
  </conditionalFormatting>
  <conditionalFormatting sqref="L106:L108 B106:D108 I106:J108 F106:G108">
    <cfRule type="expression" dxfId="113" priority="180">
      <formula>IF($C106&gt;0,1,0)</formula>
    </cfRule>
  </conditionalFormatting>
  <conditionalFormatting sqref="F16">
    <cfRule type="expression" dxfId="112" priority="162">
      <formula>IF(AND(NOT(C16=0),F16&lt;TODAY(),TODAY()-5&lt;F25),1,0)</formula>
    </cfRule>
  </conditionalFormatting>
  <conditionalFormatting sqref="F16">
    <cfRule type="expression" dxfId="111" priority="158">
      <formula>IF(AND(NOT(C16=0),F16&gt;=TODAY()+3,F16&lt;=TODAY()+7),1,0)</formula>
    </cfRule>
    <cfRule type="expression" dxfId="110" priority="159">
      <formula>IF(AND(NOT(C16=0),F16=TODAY()+2),1,0)</formula>
    </cfRule>
    <cfRule type="expression" dxfId="109" priority="160">
      <formula>IF(AND(NOT(C16=0),F16=TODAY()),1,0)</formula>
    </cfRule>
    <cfRule type="expression" dxfId="108" priority="161">
      <formula>IF(AND(NOT(C16=0),F16=TODAY()+1),1,0)</formula>
    </cfRule>
  </conditionalFormatting>
  <conditionalFormatting sqref="E22">
    <cfRule type="containsText" dxfId="107" priority="153" operator="containsText" text="WT">
      <formula>NOT(ISERROR(SEARCH("WT",E22)))</formula>
    </cfRule>
    <cfRule type="containsText" dxfId="106" priority="156" operator="containsText" text="Homo">
      <formula>NOT(ISERROR(SEARCH("Homo",E22)))</formula>
    </cfRule>
  </conditionalFormatting>
  <conditionalFormatting sqref="E22">
    <cfRule type="containsText" dxfId="105" priority="149" operator="containsText" text="WT">
      <formula>NOT(ISERROR(SEARCH("WT",E22)))</formula>
    </cfRule>
    <cfRule type="containsText" dxfId="104" priority="152" operator="containsText" text="Homo">
      <formula>NOT(ISERROR(SEARCH("Homo",E22)))</formula>
    </cfRule>
  </conditionalFormatting>
  <conditionalFormatting sqref="D22">
    <cfRule type="expression" dxfId="103" priority="148">
      <formula>IF($Q22=1,1,0)</formula>
    </cfRule>
  </conditionalFormatting>
  <conditionalFormatting sqref="D22">
    <cfRule type="expression" dxfId="102" priority="147">
      <formula>IF($R22=1,1,0)</formula>
    </cfRule>
  </conditionalFormatting>
  <conditionalFormatting sqref="B22:L22">
    <cfRule type="expression" dxfId="101" priority="157">
      <formula>IF($C22&gt;0,1,0)</formula>
    </cfRule>
  </conditionalFormatting>
  <conditionalFormatting sqref="H85:H97">
    <cfRule type="expression" dxfId="100" priority="145">
      <formula>IF($C85&gt;0,1,0)</formula>
    </cfRule>
  </conditionalFormatting>
  <conditionalFormatting sqref="H85:H97">
    <cfRule type="expression" dxfId="99" priority="146">
      <formula>IF($C85&gt;0,1,0)</formula>
    </cfRule>
  </conditionalFormatting>
  <conditionalFormatting sqref="I86">
    <cfRule type="expression" dxfId="98" priority="130">
      <formula>IF($C86&gt;0,1,0)</formula>
    </cfRule>
  </conditionalFormatting>
  <conditionalFormatting sqref="I86">
    <cfRule type="expression" dxfId="97" priority="131">
      <formula>IF($C86&gt;0,1,0)</formula>
    </cfRule>
  </conditionalFormatting>
  <conditionalFormatting sqref="I85">
    <cfRule type="expression" dxfId="96" priority="129">
      <formula>IF($C85&gt;0,1,0)</formula>
    </cfRule>
  </conditionalFormatting>
  <conditionalFormatting sqref="AC39:AD44">
    <cfRule type="expression" dxfId="95" priority="128">
      <formula>IF($C39&gt;0,1,0)</formula>
    </cfRule>
  </conditionalFormatting>
  <conditionalFormatting sqref="Z39">
    <cfRule type="containsText" dxfId="94" priority="112" operator="containsText" text="WT">
      <formula>NOT(ISERROR(SEARCH("WT",Z39)))</formula>
    </cfRule>
    <cfRule type="containsText" dxfId="93" priority="115" operator="containsText" text="Homo">
      <formula>NOT(ISERROR(SEARCH("Homo",Z39)))</formula>
    </cfRule>
  </conditionalFormatting>
  <conditionalFormatting sqref="Z39">
    <cfRule type="containsText" dxfId="92" priority="104" operator="containsText" text="WT">
      <formula>NOT(ISERROR(SEARCH("WT",Z39)))</formula>
    </cfRule>
    <cfRule type="containsText" dxfId="91" priority="111" operator="containsText" text="Homo">
      <formula>NOT(ISERROR(SEARCH("Homo",Z39)))</formula>
    </cfRule>
  </conditionalFormatting>
  <conditionalFormatting sqref="Z39">
    <cfRule type="containsText" dxfId="90" priority="105" operator="containsText" text="WT">
      <formula>NOT(ISERROR(SEARCH("WT",Z39)))</formula>
    </cfRule>
    <cfRule type="containsText" dxfId="89" priority="108" operator="containsText" text="Homo">
      <formula>NOT(ISERROR(SEARCH("Homo",Z39)))</formula>
    </cfRule>
  </conditionalFormatting>
  <conditionalFormatting sqref="Y39:Y44">
    <cfRule type="expression" dxfId="88" priority="103">
      <formula>IF($Q26=1,1,0)</formula>
    </cfRule>
  </conditionalFormatting>
  <conditionalFormatting sqref="Y39:Y44">
    <cfRule type="expression" dxfId="87" priority="102">
      <formula>IF($R26=1,1,0)</formula>
    </cfRule>
  </conditionalFormatting>
  <conditionalFormatting sqref="AI26">
    <cfRule type="expression" dxfId="86" priority="117">
      <formula>IF($C36&gt;0,1,0)</formula>
    </cfRule>
  </conditionalFormatting>
  <conditionalFormatting sqref="W39:AB44">
    <cfRule type="expression" dxfId="85" priority="351">
      <formula>IF($C26&gt;0,1,0)</formula>
    </cfRule>
  </conditionalFormatting>
  <conditionalFormatting sqref="B154:B1000 B26:B108">
    <cfRule type="expression" dxfId="84" priority="99">
      <formula>IF(AND($B26+150&lt;TODAY(),ISBLANK($I26)),1,0)</formula>
    </cfRule>
  </conditionalFormatting>
  <conditionalFormatting sqref="N62:N64 N66">
    <cfRule type="expression" dxfId="83" priority="96">
      <formula>IF($C62&gt;0,1,0)</formula>
    </cfRule>
  </conditionalFormatting>
  <conditionalFormatting sqref="K98:K108">
    <cfRule type="expression" dxfId="82" priority="84">
      <formula>IF($C98&gt;0,1,0)</formula>
    </cfRule>
  </conditionalFormatting>
  <conditionalFormatting sqref="K98:K108">
    <cfRule type="expression" dxfId="81" priority="85">
      <formula>IF($C98&gt;0,1,0)</formula>
    </cfRule>
  </conditionalFormatting>
  <conditionalFormatting sqref="H108">
    <cfRule type="expression" dxfId="80" priority="61">
      <formula>IF($C108&gt;0,1,0)</formula>
    </cfRule>
  </conditionalFormatting>
  <conditionalFormatting sqref="H108">
    <cfRule type="expression" dxfId="79" priority="62">
      <formula>IF($C108&gt;0,1,0)</formula>
    </cfRule>
  </conditionalFormatting>
  <conditionalFormatting sqref="H98:H99">
    <cfRule type="expression" dxfId="78" priority="59">
      <formula>IF($C98&gt;0,1,0)</formula>
    </cfRule>
  </conditionalFormatting>
  <conditionalFormatting sqref="H98:H99">
    <cfRule type="expression" dxfId="77" priority="60">
      <formula>IF($C98&gt;0,1,0)</formula>
    </cfRule>
  </conditionalFormatting>
  <conditionalFormatting sqref="H105:H107">
    <cfRule type="expression" dxfId="76" priority="57">
      <formula>IF($C105&gt;0,1,0)</formula>
    </cfRule>
  </conditionalFormatting>
  <conditionalFormatting sqref="H105:H107">
    <cfRule type="expression" dxfId="75" priority="58">
      <formula>IF($C105&gt;0,1,0)</formula>
    </cfRule>
  </conditionalFormatting>
  <conditionalFormatting sqref="I78">
    <cfRule type="expression" dxfId="74" priority="55">
      <formula>IF($C78&gt;0,1,0)</formula>
    </cfRule>
  </conditionalFormatting>
  <conditionalFormatting sqref="I74">
    <cfRule type="expression" dxfId="73" priority="53">
      <formula>IF($C74&gt;0,1,0)</formula>
    </cfRule>
  </conditionalFormatting>
  <conditionalFormatting sqref="N82">
    <cfRule type="expression" dxfId="72" priority="50">
      <formula>IF($C82&gt;0,1,0)</formula>
    </cfRule>
  </conditionalFormatting>
  <conditionalFormatting sqref="N65">
    <cfRule type="expression" dxfId="71" priority="49">
      <formula>IF($C65&gt;0,1,0)</formula>
    </cfRule>
  </conditionalFormatting>
  <conditionalFormatting sqref="D85:D108">
    <cfRule type="expression" dxfId="70" priority="48">
      <formula>IF($Q85=1,1,0)</formula>
    </cfRule>
  </conditionalFormatting>
  <conditionalFormatting sqref="D85:D108">
    <cfRule type="expression" dxfId="69" priority="47">
      <formula>IF($R85=1,1,0)</formula>
    </cfRule>
  </conditionalFormatting>
  <conditionalFormatting sqref="E97:E108">
    <cfRule type="containsText" dxfId="68" priority="33" operator="containsText" text="WT">
      <formula>NOT(ISERROR(SEARCH("WT",E97)))</formula>
    </cfRule>
    <cfRule type="containsText" dxfId="67" priority="36" operator="containsText" text="Homo">
      <formula>NOT(ISERROR(SEARCH("Homo",E97)))</formula>
    </cfRule>
  </conditionalFormatting>
  <conditionalFormatting sqref="E97:E108">
    <cfRule type="expression" dxfId="66" priority="37">
      <formula>IF($C97&gt;0,1,0)</formula>
    </cfRule>
  </conditionalFormatting>
  <conditionalFormatting sqref="Z109:Z153">
    <cfRule type="containsText" dxfId="65" priority="28" operator="containsText" text="WT">
      <formula>NOT(ISERROR(SEARCH("WT",Z109)))</formula>
    </cfRule>
    <cfRule type="containsText" dxfId="64" priority="31" operator="containsText" text="Homo">
      <formula>NOT(ISERROR(SEARCH("Homo",Z109)))</formula>
    </cfRule>
  </conditionalFormatting>
  <conditionalFormatting sqref="D109:D153">
    <cfRule type="expression" dxfId="63" priority="27">
      <formula>IF($Q109=1,1,0)</formula>
    </cfRule>
  </conditionalFormatting>
  <conditionalFormatting sqref="D109:D153">
    <cfRule type="expression" dxfId="62" priority="26">
      <formula>IF($R109=1,1,0)</formula>
    </cfRule>
  </conditionalFormatting>
  <conditionalFormatting sqref="D109:D153 M109:P153">
    <cfRule type="expression" dxfId="61" priority="25">
      <formula>IF($C109&gt;0,1,0)</formula>
    </cfRule>
  </conditionalFormatting>
  <conditionalFormatting sqref="D109:D153 M109:P153">
    <cfRule type="expression" dxfId="60" priority="32">
      <formula>IF($C109&gt;0,1,0)</formula>
    </cfRule>
  </conditionalFormatting>
  <conditionalFormatting sqref="Q109:Q153 S109:S153">
    <cfRule type="cellIs" dxfId="59" priority="19" operator="equal">
      <formula>1</formula>
    </cfRule>
  </conditionalFormatting>
  <conditionalFormatting sqref="R109:R153">
    <cfRule type="cellIs" dxfId="58" priority="23" operator="equal">
      <formula>1</formula>
    </cfRule>
  </conditionalFormatting>
  <conditionalFormatting sqref="Q109:Q153 S109:S153">
    <cfRule type="cellIs" dxfId="57" priority="22" operator="equal">
      <formula>1</formula>
    </cfRule>
  </conditionalFormatting>
  <conditionalFormatting sqref="R109:R153">
    <cfRule type="cellIs" dxfId="56" priority="21" operator="equal">
      <formula>1</formula>
    </cfRule>
  </conditionalFormatting>
  <conditionalFormatting sqref="Q109:S153">
    <cfRule type="expression" dxfId="55" priority="20">
      <formula>IF($C109&gt;0,1,0)</formula>
    </cfRule>
  </conditionalFormatting>
  <conditionalFormatting sqref="Q109:S153">
    <cfRule type="expression" dxfId="54" priority="24">
      <formula>IF($C109&gt;0,1,0)</formula>
    </cfRule>
  </conditionalFormatting>
  <conditionalFormatting sqref="D109:D153">
    <cfRule type="expression" dxfId="53" priority="17">
      <formula>IF($Q109=1,1,0)</formula>
    </cfRule>
  </conditionalFormatting>
  <conditionalFormatting sqref="D109:D153">
    <cfRule type="expression" dxfId="52" priority="16">
      <formula>IF($R109=1,1,0)</formula>
    </cfRule>
  </conditionalFormatting>
  <conditionalFormatting sqref="D109:D153">
    <cfRule type="expression" dxfId="51" priority="15">
      <formula>IF($Q109=1,1,0)</formula>
    </cfRule>
  </conditionalFormatting>
  <conditionalFormatting sqref="D109:D153">
    <cfRule type="expression" dxfId="50" priority="14">
      <formula>IF($R109=1,1,0)</formula>
    </cfRule>
  </conditionalFormatting>
  <conditionalFormatting sqref="L109:L153 B109:D153 F109:G153 I109:J153">
    <cfRule type="expression" dxfId="49" priority="13">
      <formula>IF($C109&gt;0,1,0)</formula>
    </cfRule>
  </conditionalFormatting>
  <conditionalFormatting sqref="L109:L153 B109:D153 F109:G153 I109:J153">
    <cfRule type="expression" dxfId="48" priority="18">
      <formula>IF($C109&gt;0,1,0)</formula>
    </cfRule>
  </conditionalFormatting>
  <conditionalFormatting sqref="B109:B153">
    <cfRule type="expression" dxfId="47" priority="12">
      <formula>IF(AND($B109+150&lt;TODAY(),ISBLANK($I109)),1,0)</formula>
    </cfRule>
  </conditionalFormatting>
  <conditionalFormatting sqref="K109:K153">
    <cfRule type="expression" dxfId="46" priority="10">
      <formula>IF($C109&gt;0,1,0)</formula>
    </cfRule>
  </conditionalFormatting>
  <conditionalFormatting sqref="K109:K153">
    <cfRule type="expression" dxfId="45" priority="11">
      <formula>IF($C109&gt;0,1,0)</formula>
    </cfRule>
  </conditionalFormatting>
  <conditionalFormatting sqref="H109:H153">
    <cfRule type="expression" dxfId="44" priority="8">
      <formula>IF($C109&gt;0,1,0)</formula>
    </cfRule>
  </conditionalFormatting>
  <conditionalFormatting sqref="H109:H153">
    <cfRule type="expression" dxfId="43" priority="9">
      <formula>IF($C109&gt;0,1,0)</formula>
    </cfRule>
  </conditionalFormatting>
  <conditionalFormatting sqref="D109:D153">
    <cfRule type="expression" dxfId="42" priority="7">
      <formula>IF($Q109=1,1,0)</formula>
    </cfRule>
  </conditionalFormatting>
  <conditionalFormatting sqref="D109:D153">
    <cfRule type="expression" dxfId="41" priority="6">
      <formula>IF($R109=1,1,0)</formula>
    </cfRule>
  </conditionalFormatting>
  <conditionalFormatting sqref="E109:E153">
    <cfRule type="containsText" dxfId="40" priority="1" operator="containsText" text="WT">
      <formula>NOT(ISERROR(SEARCH("WT",E109)))</formula>
    </cfRule>
    <cfRule type="containsText" dxfId="39" priority="4" operator="containsText" text="Homo">
      <formula>NOT(ISERROR(SEARCH("Homo",E109)))</formula>
    </cfRule>
  </conditionalFormatting>
  <conditionalFormatting sqref="E109:E153">
    <cfRule type="expression" dxfId="38" priority="5">
      <formula>IF($C109&gt;0,1,0)</formula>
    </cfRule>
  </conditionalFormatting>
  <pageMargins left="0.7" right="0.7" top="0.75" bottom="0.75" header="0.3" footer="0.3"/>
  <pageSetup scale="1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0" operator="containsText" id="{D4406BED-7F00-473B-936A-4BF509E41AA3}">
            <xm:f>NOT(ISERROR(SEARCH("+",E26)))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294" operator="containsText" id="{1F97E46A-F078-44CA-89D5-EF32E7148289}">
            <xm:f>NOT(ISERROR(SEARCH("-",E26)))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E154:E1085 Z32:Z38 Z40:Z93 E26:E96</xm:sqref>
        </x14:conditionalFormatting>
        <x14:conditionalFormatting xmlns:xm="http://schemas.microsoft.com/office/excel/2006/main">
          <x14:cfRule type="containsText" priority="267" operator="containsText" id="{F90F0D38-FCF3-41B4-9DD2-D15DE4D59A67}">
            <xm:f>NOT(ISERROR(SEARCH("+",E26)))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268" operator="containsText" id="{8E48A98A-AC3E-4442-BAFF-FF68C351F169}">
            <xm:f>NOT(ISERROR(SEARCH("-",E26)))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E26:E71</xm:sqref>
        </x14:conditionalFormatting>
        <x14:conditionalFormatting xmlns:xm="http://schemas.microsoft.com/office/excel/2006/main">
          <x14:cfRule type="containsText" priority="259" operator="containsText" id="{52922F97-04EC-4D00-B58A-D12EBA1B4C7B}">
            <xm:f>NOT(ISERROR(SEARCH("+",Z94)))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260" operator="containsText" id="{29C9C353-76B9-493D-90B6-C3B509DC74B9}">
            <xm:f>NOT(ISERROR(SEARCH("-",Z94)))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Z94:Z108 Z154:Z2244</xm:sqref>
        </x14:conditionalFormatting>
        <x14:conditionalFormatting xmlns:xm="http://schemas.microsoft.com/office/excel/2006/main">
          <x14:cfRule type="containsText" priority="255" operator="containsText" id="{83AB8017-50FF-4916-8F70-04BAFB1D9E25}">
            <xm:f>NOT(ISERROR(SEARCH("+",E62)))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256" operator="containsText" id="{966CE25A-1358-414A-AF2C-8197977C1C9C}">
            <xm:f>NOT(ISERROR(SEARCH("-",E62)))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E62:E71</xm:sqref>
        </x14:conditionalFormatting>
        <x14:conditionalFormatting xmlns:xm="http://schemas.microsoft.com/office/excel/2006/main">
          <x14:cfRule type="containsText" priority="154" operator="containsText" id="{EF1266A2-8A21-4B62-BA14-573DC75EEFB4}">
            <xm:f>NOT(ISERROR(SEARCH("+",E22)))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155" operator="containsText" id="{941FA241-AADE-4F7D-A8CD-F3B0912B0A4D}">
            <xm:f>NOT(ISERROR(SEARCH("-",E22)))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ontainsText" priority="150" operator="containsText" id="{FF62A1AF-54F0-40B9-8635-2E631DBEF0FA}">
            <xm:f>NOT(ISERROR(SEARCH("+",E22)))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151" operator="containsText" id="{6D413D87-706D-4C7E-A317-23016C897CB9}">
            <xm:f>NOT(ISERROR(SEARCH("-",E22)))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ontainsText" priority="113" operator="containsText" id="{24152E02-74C6-4C92-A83A-B5044350DBA8}">
            <xm:f>NOT(ISERROR(SEARCH("+",Z39)))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114" operator="containsText" id="{56583221-B16C-4845-A656-DDBCC482186A}">
            <xm:f>NOT(ISERROR(SEARCH("-",Z39)))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Z39</xm:sqref>
        </x14:conditionalFormatting>
        <x14:conditionalFormatting xmlns:xm="http://schemas.microsoft.com/office/excel/2006/main">
          <x14:cfRule type="containsText" priority="109" operator="containsText" id="{8D0996B7-9E11-4FED-A1A8-7951C531EAA6}">
            <xm:f>NOT(ISERROR(SEARCH("+",Z39)))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110" operator="containsText" id="{11B459DF-A63F-4E7E-851A-09BE693740DD}">
            <xm:f>NOT(ISERROR(SEARCH("-",Z39)))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Z39</xm:sqref>
        </x14:conditionalFormatting>
        <x14:conditionalFormatting xmlns:xm="http://schemas.microsoft.com/office/excel/2006/main">
          <x14:cfRule type="containsText" priority="106" operator="containsText" id="{5151071C-436F-4D12-9D76-33A594901825}">
            <xm:f>NOT(ISERROR(SEARCH("+",Z39)))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107" operator="containsText" id="{DF4735A6-D890-43DE-B37A-F9645D2AD974}">
            <xm:f>NOT(ISERROR(SEARCH("-",Z39)))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Z39</xm:sqref>
        </x14:conditionalFormatting>
        <x14:conditionalFormatting xmlns:xm="http://schemas.microsoft.com/office/excel/2006/main">
          <x14:cfRule type="containsText" priority="34" operator="containsText" id="{6C72CEE9-BCBD-4EF3-B3AD-B7C0AFEE37B1}">
            <xm:f>NOT(ISERROR(SEARCH("+",E97)))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35" operator="containsText" id="{794847AC-7859-4269-A661-5002481DB11E}">
            <xm:f>NOT(ISERROR(SEARCH("-",E97)))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E97:E108</xm:sqref>
        </x14:conditionalFormatting>
        <x14:conditionalFormatting xmlns:xm="http://schemas.microsoft.com/office/excel/2006/main">
          <x14:cfRule type="containsText" priority="29" operator="containsText" id="{4FE60644-5F0A-4180-872E-0C7136E5AFA6}">
            <xm:f>NOT(ISERROR(SEARCH("+",Z109)))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30" operator="containsText" id="{4AE0A38C-9704-4B33-89C1-B45AEE748DFD}">
            <xm:f>NOT(ISERROR(SEARCH("-",Z109)))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Z109:Z153</xm:sqref>
        </x14:conditionalFormatting>
        <x14:conditionalFormatting xmlns:xm="http://schemas.microsoft.com/office/excel/2006/main">
          <x14:cfRule type="containsText" priority="2" operator="containsText" id="{EA4E930F-A355-4406-9E74-EDF07DFFD2FA}">
            <xm:f>NOT(ISERROR(SEARCH("+",E109)))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3" operator="containsText" id="{42DC1966-A793-47ED-96C7-566E3A66E191}">
            <xm:f>NOT(ISERROR(SEARCH("-",E109)))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E109:E153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499"/>
  <sheetViews>
    <sheetView workbookViewId="0">
      <selection activeCell="J6" sqref="J6"/>
    </sheetView>
  </sheetViews>
  <sheetFormatPr defaultRowHeight="15" x14ac:dyDescent="0.25"/>
  <cols>
    <col min="1" max="1" width="13.140625" customWidth="1"/>
    <col min="6" max="6" width="17" customWidth="1"/>
    <col min="7" max="7" width="12.42578125" customWidth="1"/>
    <col min="9" max="9" width="27.140625" customWidth="1"/>
    <col min="10" max="10" width="5.140625" customWidth="1"/>
    <col min="11" max="13" width="15" customWidth="1"/>
    <col min="16" max="44" width="11.7109375" customWidth="1"/>
  </cols>
  <sheetData>
    <row r="1" spans="1:44" s="8" customFormat="1" ht="45" customHeight="1" x14ac:dyDescent="0.25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/>
      <c r="M1"/>
      <c r="N1" s="7"/>
      <c r="O1" s="75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x14ac:dyDescent="0.25">
      <c r="D2">
        <f t="array" ref="D2">IF(AND(J9&gt;99999,J8&lt;99999), SUM(--((INDEX($G$4:$G$499, J8):INDEX($G$4:$G$499, COUNT($A$4:$A$499)))&gt;99999)), IFERROR(SUM(--((INDEX($G$4:$G$499, J8):INDEX($G$4:$G$499, J9-1))&gt;99999)),""))</f>
        <v>0</v>
      </c>
      <c r="E2">
        <f t="array" ref="E2" xml:space="preserve"> SUM(--((INDEX($G$4:$G$499, J8):INDEX($G$4:$G$499, J9-1))&gt;99999))</f>
        <v>0</v>
      </c>
    </row>
    <row r="3" spans="1:44" s="10" customFormat="1" ht="51.75" customHeight="1" x14ac:dyDescent="0.25">
      <c r="A3" s="10" t="str">
        <f>Colony!B25</f>
        <v>DOB (if red, too old, kill)</v>
      </c>
      <c r="B3" s="10" t="str">
        <f>Colony!C25</f>
        <v>Number pups in litter</v>
      </c>
      <c r="C3" s="10" t="str">
        <f>Colony!D25</f>
        <v xml:space="preserve">Eartag </v>
      </c>
      <c r="D3" s="10" t="str">
        <f>Colony!E25</f>
        <v>genotype (+/-)</v>
      </c>
      <c r="E3" s="10" t="str">
        <f>Colony!F25</f>
        <v xml:space="preserve">mother </v>
      </c>
      <c r="F3" s="10" t="str">
        <f>Colony!G25</f>
        <v>father</v>
      </c>
      <c r="G3" s="10" t="str">
        <f>Colony!H25</f>
        <v xml:space="preserve">Cage weaned in </v>
      </c>
      <c r="H3" s="10" t="str">
        <f>Colony!I25</f>
        <v>claimed by/ euthanized/ used as</v>
      </c>
      <c r="K3" s="10" t="s">
        <v>0</v>
      </c>
      <c r="L3" s="10" t="s">
        <v>13</v>
      </c>
      <c r="M3" s="10" t="s">
        <v>22</v>
      </c>
      <c r="P3" s="10" t="str">
        <f>IF(ISBLANK(Colony!B11),"",Colony!B11)</f>
        <v/>
      </c>
      <c r="Q3" s="9" t="s">
        <v>21</v>
      </c>
      <c r="R3" s="10" t="str">
        <f>IF(ISBLANK(Colony!B12),"",Colony!B12)</f>
        <v/>
      </c>
      <c r="S3" s="9" t="s">
        <v>21</v>
      </c>
      <c r="T3" s="10" t="str">
        <f>IF(ISBLANK(Colony!B13),"",Colony!B13)</f>
        <v/>
      </c>
      <c r="U3" s="9" t="s">
        <v>21</v>
      </c>
      <c r="V3" s="10" t="str">
        <f>IF(ISBLANK(Colony!B14),"",Colony!B14)</f>
        <v/>
      </c>
      <c r="W3" s="9" t="s">
        <v>21</v>
      </c>
      <c r="X3" s="10" t="s">
        <v>142</v>
      </c>
      <c r="Y3" s="9" t="s">
        <v>21</v>
      </c>
      <c r="Z3" s="10" t="str">
        <f>IF(ISBLANK(Colony!B16),"",Colony!B16)</f>
        <v>WT 1</v>
      </c>
      <c r="AA3" s="9" t="s">
        <v>21</v>
      </c>
      <c r="AB3" s="10" t="str">
        <f>IF(ISBLANK(Colony!B17),"",Colony!B17)</f>
        <v>AH0659</v>
      </c>
      <c r="AC3" s="9" t="s">
        <v>21</v>
      </c>
      <c r="AD3" s="10" t="str">
        <f>IF(ISBLANK(Colony!B18),"",Colony!B18)</f>
        <v>AH0660</v>
      </c>
      <c r="AE3" s="9" t="s">
        <v>21</v>
      </c>
      <c r="AF3" s="10" t="str">
        <f>IF(ISBLANK(Colony!B19),"",Colony!B19)</f>
        <v>WT 2</v>
      </c>
      <c r="AG3" s="9" t="s">
        <v>21</v>
      </c>
      <c r="AH3" s="10" t="str">
        <f>IF(ISBLANK(Colony!B20),"",Colony!B20)</f>
        <v>WT 3</v>
      </c>
      <c r="AI3" s="9" t="s">
        <v>21</v>
      </c>
      <c r="AJ3" s="9"/>
      <c r="AK3" s="9"/>
      <c r="AL3" s="9"/>
      <c r="AM3" s="9"/>
      <c r="AN3" s="9"/>
      <c r="AO3" s="9"/>
      <c r="AP3" s="9"/>
      <c r="AQ3" s="9"/>
      <c r="AR3" s="9"/>
    </row>
    <row r="4" spans="1:44" x14ac:dyDescent="0.25">
      <c r="A4" s="2">
        <f t="array" ref="A4">IF(ISBLANK(Colony!B26),"",Colony!B26)</f>
        <v>42623</v>
      </c>
      <c r="B4" t="str">
        <f>IF(ISBLANK(Colony!C26),"",Colony!C26)</f>
        <v/>
      </c>
      <c r="C4">
        <f>IF(ISBLANK(Colony!D26),"",Colony!D26)</f>
        <v>1</v>
      </c>
      <c r="D4" s="1" t="str">
        <f>IF(ISBLANK(Colony!E26),"",Colony!E26)</f>
        <v/>
      </c>
      <c r="E4" s="1" t="str">
        <f>IF(ISBLANK(Colony!F26),"",Colony!F26)</f>
        <v>?</v>
      </c>
      <c r="F4" s="1" t="str">
        <f>IF(ISBLANK(Colony!G26),"",Colony!G26)</f>
        <v>?</v>
      </c>
      <c r="G4" s="1">
        <f>IF(ISBLANK(Colony!H26),"",Colony!H26)</f>
        <v>332</v>
      </c>
      <c r="H4" s="1" t="str">
        <f>IF(ISBLANK(Colony!I26),"",Colony!I26)</f>
        <v>euthanized</v>
      </c>
      <c r="I4" t="str">
        <f t="array" ref="I4">_xlfn.IFNA(INDEX($A$4:$A$499&amp;$E$4:$E$499, MATCH(0, COUNTIF(I$3:I3, $A$4:$A$499&amp;$E$4:$E$499), 0)),"")</f>
        <v>42623?</v>
      </c>
      <c r="J4">
        <f t="array" ref="J4">_xlfn.IFNA( MATCH(0, COUNTIF(I$3:I3, $A$4:$A$499&amp;$E$4:$E$499), 0),"")</f>
        <v>1</v>
      </c>
      <c r="K4" s="2">
        <f t="array" ref="K4">IFERROR(INDEX($A$4:$A$499, J4),"")</f>
        <v>42623</v>
      </c>
      <c r="L4">
        <f t="array" ref="L4">IFERROR(INDEX($G$4:$G$499, J4),"")</f>
        <v>332</v>
      </c>
      <c r="M4">
        <f t="array" ref="M4">IF(AND(J5&gt;99999,J4&lt;99999),O4- (SUM(--(NOT(ISBLANK(INDEX(Colony!$H$26:$H$499, J4):INDEX(Colony!$H$26:$H$499, COUNT($A$4:$A$499))))))), IFERROR(O4-(SUM(--(NOT(ISBLANK(INDEX(Colony!$H$26:$H$499, J4):INDEX(Colony!$H$26:$H$499, J5-1)))))),""))</f>
        <v>0</v>
      </c>
      <c r="N4" t="str">
        <f t="array" ref="N4">IFERROR(INDEX($E$4:$E$499,J4),"")</f>
        <v>?</v>
      </c>
      <c r="O4">
        <f t="array" ref="O4">IFERROR(IF(NOT(J4+100&gt;J5),COUNT($A$4:$A$499)+1-J4,IFERROR(J5-J4,"")),"")</f>
        <v>5</v>
      </c>
      <c r="P4" s="6" t="str">
        <f t="array" ref="P4">IFERROR(INDEX($O$4:$O$499,SMALL(IF($N$4:$N$499=P$3,ROW($O$4:$O$499)-ROW($O$4)+1),ROWS($O$4:$O4))),"")</f>
        <v/>
      </c>
      <c r="Q4" s="2" t="str">
        <f t="array" ref="Q4">IFERROR(INDEX($K$4:$K$499,SMALL(IF($N$4:$N$499=P$3,ROW($K$4:$K$499)-ROW($K$4)+1),ROWS($K$4:$K4))),"")</f>
        <v/>
      </c>
      <c r="R4" s="6" t="str">
        <f t="array" ref="R4">IFERROR(INDEX($O$4:$O$499,SMALL(IF($N$4:$N$499=R$3,ROW($O$4:$O$499)-ROW($O$4)+1),ROWS($O$4:$O4))),"")</f>
        <v/>
      </c>
      <c r="S4" s="2" t="str">
        <f t="array" ref="S4">IFERROR(INDEX($K$4:$K$499,SMALL(IF($N$4:$N$499=R$3,ROW($K$4:$K$499)-ROW($K$4)+1),ROWS($K$4:$K4))),"")</f>
        <v/>
      </c>
      <c r="T4" s="6" t="str">
        <f t="array" ref="T4">IFERROR(INDEX($O$4:$O$499,SMALL(IF($N$4:$N$499=T$3,ROW($O$4:$O$499)-ROW($O$4)+1),ROWS($O$4:$O4))),"")</f>
        <v/>
      </c>
      <c r="U4" s="2" t="str">
        <f t="array" ref="U4">IFERROR(INDEX($K$4:$K$499,SMALL(IF($N$4:$N$499=T$3,ROW($K$4:$K$499)-ROW($K$4)+1),ROWS($K$4:$K4))),"")</f>
        <v/>
      </c>
      <c r="V4" s="6" t="str">
        <f t="array" ref="V4">IFERROR(INDEX($O$4:$O$499,SMALL(IF($N$4:$N$499=V$3,ROW($O$4:$O$499)-ROW($O$4)+1),ROWS($O$4:$O4))),"")</f>
        <v/>
      </c>
      <c r="W4" s="2" t="str">
        <f t="array" ref="W4">IFERROR(INDEX($K$4:$K$499,SMALL(IF($N$4:$N$499=V$3,ROW($K$4:$K$499)-ROW($K$4)+1),ROWS($K$4:$K4))),"")</f>
        <v/>
      </c>
      <c r="X4" s="6" t="str">
        <f t="array" ref="X4">IFERROR(INDEX($O$4:$O$499,SMALL(IF($N$4:$N$499=X$3,ROW($O$4:$O$499)-ROW($O$4)+1),ROWS($O$4:$O4))),"")</f>
        <v/>
      </c>
      <c r="Y4" s="2" t="str">
        <f t="array" ref="Y4">IFERROR(INDEX($K$4:$K$499,SMALL(IF($N$4:$N$499=X$3,ROW($K$4:$K$499)-ROW($K$4)+1),ROWS($K$4:$K4))),"")</f>
        <v/>
      </c>
      <c r="Z4" s="6">
        <f t="array" ref="Z4">IFERROR(INDEX($O$4:$O$499,SMALL(IF($N$4:$N$499=Z$3,ROW($O$4:$O$499)-ROW($O$4)+1),ROWS($O$4:$O4))),"")</f>
        <v>4</v>
      </c>
      <c r="AA4" s="2">
        <f t="array" ref="AA4">IFERROR(INDEX($K$4:$K$499,SMALL(IF($N$4:$N$499=Z$3,ROW($K$4:$K$499)-ROW($K$4)+1),ROWS($K$4:$K4))),"")</f>
        <v>42806</v>
      </c>
      <c r="AB4" s="6">
        <f t="array" ref="AB4">IFERROR(INDEX($O$4:$O$499,SMALL(IF($N$4:$N$499=AB$3,ROW($O$4:$O$499)-ROW($O$4)+1),ROWS($O$4:$O4))),"")</f>
        <v>4</v>
      </c>
      <c r="AC4" s="2">
        <f t="array" ref="AC4">IFERROR(INDEX($K$4:$K$499,SMALL(IF($N$4:$N$499=AB$3,ROW($K$4:$K$499)-ROW($K$4)+1),ROWS($K$4:$K4))),"")</f>
        <v>42781</v>
      </c>
      <c r="AD4" s="6">
        <f t="array" ref="AD4">IFERROR(INDEX($O$4:$O$499,SMALL(IF($N$4:$N$499=AD$3,ROW($O$4:$O$499)-ROW($O$4)+1),ROWS($O$4:$O4))),"")</f>
        <v>6</v>
      </c>
      <c r="AE4" s="2">
        <f t="array" ref="AE4">IFERROR(INDEX($K$4:$K$499,SMALL(IF($N$4:$N$499=AD$3,ROW($K$4:$K$499)-ROW($K$4)+1),ROWS($K$4:$K4))),"")</f>
        <v>42773</v>
      </c>
      <c r="AF4" s="6">
        <f t="array" ref="AF4">IFERROR(INDEX($O$4:$O$499,SMALL(IF($N$4:$N$499=AF$3,ROW($O$4:$O$499)-ROW($O$4)+1),ROWS($O$4:$O4))),"")</f>
        <v>5</v>
      </c>
      <c r="AG4" s="2">
        <f t="array" ref="AG4">IFERROR(INDEX($K$4:$K$499,SMALL(IF($N$4:$N$499=AF$3,ROW($K$4:$K$499)-ROW($K$4)+1),ROWS($K$4:$K4))),"")</f>
        <v>42812</v>
      </c>
      <c r="AH4" s="6" t="str">
        <f t="array" ref="AH4">IFERROR(INDEX($O$4:$O$499,SMALL(IF($N$4:$N$499=AH$3,ROW($O$4:$O$499)-ROW($O$4)+1),ROWS($O$4:$O4))),"")</f>
        <v/>
      </c>
      <c r="AI4" s="2" t="str">
        <f t="array" ref="AI4">IFERROR(INDEX($K$4:$K$499,SMALL(IF($N$4:$N$499=AH$3,ROW($K$4:$K$499)-ROW($K$4)+1),ROWS($K$4:$K4))),"")</f>
        <v/>
      </c>
      <c r="AJ4" s="2"/>
      <c r="AK4" s="2"/>
      <c r="AL4" s="2"/>
      <c r="AM4" s="2"/>
      <c r="AN4" s="2"/>
      <c r="AO4" s="2"/>
      <c r="AP4" s="2"/>
      <c r="AQ4" s="2"/>
      <c r="AR4" s="2"/>
    </row>
    <row r="5" spans="1:44" x14ac:dyDescent="0.25">
      <c r="A5" s="2">
        <f>IF(ISBLANK(Colony!B27),"",Colony!B27)</f>
        <v>42623</v>
      </c>
      <c r="B5" t="str">
        <f>IF(ISBLANK(Colony!C27),"",Colony!C27)</f>
        <v/>
      </c>
      <c r="C5">
        <f>IF(ISBLANK(Colony!D27),"",Colony!D27)</f>
        <v>2</v>
      </c>
      <c r="D5" s="1" t="str">
        <f>IF(ISBLANK(Colony!E27),"",Colony!E27)</f>
        <v/>
      </c>
      <c r="E5" s="1" t="str">
        <f>IF(ISBLANK(Colony!F27),"",Colony!F27)</f>
        <v>?</v>
      </c>
      <c r="F5" s="1" t="str">
        <f>IF(ISBLANK(Colony!G27),"",Colony!G27)</f>
        <v>?</v>
      </c>
      <c r="G5" s="1">
        <f>IF(ISBLANK(Colony!H27),"",Colony!H27)</f>
        <v>332</v>
      </c>
      <c r="H5" s="1" t="str">
        <f>IF(ISBLANK(Colony!I27),"",Colony!I27)</f>
        <v>euthanized</v>
      </c>
      <c r="I5" t="str">
        <f t="array" ref="I5">_xlfn.IFNA(INDEX($A$4:$A$499&amp;$E$4:$E$499, MATCH(0, COUNTIF(I$3:I4, $A$4:$A$499&amp;$E$4:$E$499), 0)),"")</f>
        <v>42598?</v>
      </c>
      <c r="J5">
        <f t="array" ref="J5">_xlfn.IFNA( MATCH(0, COUNTIF(I$3:I4, $A$4:$A$499&amp;$E$4:$E$499), 0),"")</f>
        <v>6</v>
      </c>
      <c r="K5" s="2">
        <f t="array" ref="K5">IFERROR(INDEX($A$4:$A$499, J5),"")</f>
        <v>42598</v>
      </c>
      <c r="L5">
        <f t="array" ref="L5">IFERROR(INDEX($G$4:$G$499, J5),"")</f>
        <v>355</v>
      </c>
      <c r="M5">
        <f t="array" ref="M5">IF(AND(J6&gt;99999,J5&lt;99999),O5- (SUM(--(NOT(ISBLANK(INDEX(Colony!$H$26:$H$499, J5):INDEX(Colony!$H$26:$H$499, COUNT($A$4:$A$499))))))), IFERROR(O5-(SUM(--(NOT(ISBLANK(INDEX(Colony!$H$26:$H$499, J5):INDEX(Colony!$H$26:$H$499, J6-1)))))),""))</f>
        <v>0</v>
      </c>
      <c r="N5" t="str">
        <f t="array" ref="N5">IFERROR(INDEX($E$4:$E$499,J5),"")</f>
        <v>?</v>
      </c>
      <c r="O5">
        <f t="array" ref="O5">IFERROR(IF(NOT(J5+100&gt;J6),COUNT($A$4:$A$499)+1-J5,IFERROR(J6-J5,"")),"")</f>
        <v>2</v>
      </c>
      <c r="P5" s="6" t="str">
        <f t="array" ref="P5">IFERROR(INDEX($O$4:$O$499,SMALL(IF($N$4:$N$499=P$3,ROW($O$4:$O$499)-ROW($O$4)+1),ROWS($O$4:$O5))),"")</f>
        <v/>
      </c>
      <c r="Q5" s="2" t="str">
        <f t="array" ref="Q5">IFERROR(INDEX($K$4:$K$499,SMALL(IF($N$4:$N$499=P$3,ROW($K$4:$K$499)-ROW($K$4)+1),ROWS($K$4:$K5))),"")</f>
        <v/>
      </c>
      <c r="R5" s="6" t="str">
        <f t="array" ref="R5">IFERROR(INDEX($O$4:$O$499,SMALL(IF($N$4:$N$499=R$3,ROW($O$4:$O$499)-ROW($O$4)+1),ROWS($O$4:$O5))),"")</f>
        <v/>
      </c>
      <c r="S5" s="2" t="str">
        <f t="array" ref="S5">IFERROR(INDEX($K$4:$K$499,SMALL(IF($N$4:$N$499=R$3,ROW($K$4:$K$499)-ROW($K$4)+1),ROWS($K$4:$K5))),"")</f>
        <v/>
      </c>
      <c r="T5" s="6" t="str">
        <f t="array" ref="T5">IFERROR(INDEX($O$4:$O$499,SMALL(IF($N$4:$N$499=T$3,ROW($O$4:$O$499)-ROW($O$4)+1),ROWS($O$4:$O5))),"")</f>
        <v/>
      </c>
      <c r="U5" s="2" t="str">
        <f t="array" ref="U5">IFERROR(INDEX($K$4:$K$499,SMALL(IF($N$4:$N$499=T$3,ROW($K$4:$K$499)-ROW($K$4)+1),ROWS($K$4:$K5))),"")</f>
        <v/>
      </c>
      <c r="V5" s="6" t="str">
        <f t="array" ref="V5">IFERROR(INDEX($O$4:$O$499,SMALL(IF($N$4:$N$499=V$3,ROW($O$4:$O$499)-ROW($O$4)+1),ROWS($O$4:$O5))),"")</f>
        <v/>
      </c>
      <c r="W5" s="2" t="str">
        <f t="array" ref="W5">IFERROR(INDEX($K$4:$K$499,SMALL(IF($N$4:$N$499=V$3,ROW($K$4:$K$499)-ROW($K$4)+1),ROWS($K$4:$K5))),"")</f>
        <v/>
      </c>
      <c r="X5" s="6" t="str">
        <f t="array" ref="X5">IFERROR(INDEX($O$4:$O$499,SMALL(IF($N$4:$N$499=X$3,ROW($O$4:$O$499)-ROW($O$4)+1),ROWS($O$4:$O5))),"")</f>
        <v/>
      </c>
      <c r="Y5" s="2" t="str">
        <f t="array" ref="Y5">IFERROR(INDEX($K$4:$K$499,SMALL(IF($N$4:$N$499=X$3,ROW($K$4:$K$499)-ROW($K$4)+1),ROWS($K$4:$K5))),"")</f>
        <v/>
      </c>
      <c r="Z5" s="6" t="str">
        <f t="array" ref="Z5">IFERROR(INDEX($O$4:$O$499,SMALL(IF($N$4:$N$499=Z$3,ROW($O$4:$O$499)-ROW($O$4)+1),ROWS($O$4:$O5))),"")</f>
        <v/>
      </c>
      <c r="AA5" s="2" t="str">
        <f t="array" ref="AA5">IFERROR(INDEX($K$4:$K$499,SMALL(IF($N$4:$N$499=Z$3,ROW($K$4:$K$499)-ROW($K$4)+1),ROWS($K$4:$K5))),"")</f>
        <v/>
      </c>
      <c r="AB5" s="6">
        <f t="array" ref="AB5">IFERROR(INDEX($O$4:$O$499,SMALL(IF($N$4:$N$499=AB$3,ROW($O$4:$O$499)-ROW($O$4)+1),ROWS($O$4:$O5))),"")</f>
        <v>5</v>
      </c>
      <c r="AC5" s="2">
        <f t="array" ref="AC5">IFERROR(INDEX($K$4:$K$499,SMALL(IF($N$4:$N$499=AB$3,ROW($K$4:$K$499)-ROW($K$4)+1),ROWS($K$4:$K5))),"")</f>
        <v>42803</v>
      </c>
      <c r="AD5" s="6">
        <f t="array" ref="AD5">IFERROR(INDEX($O$4:$O$499,SMALL(IF($N$4:$N$499=AD$3,ROW($O$4:$O$499)-ROW($O$4)+1),ROWS($O$4:$O5))),"")</f>
        <v>7</v>
      </c>
      <c r="AE5" s="2">
        <f t="array" ref="AE5">IFERROR(INDEX($K$4:$K$499,SMALL(IF($N$4:$N$499=AD$3,ROW($K$4:$K$499)-ROW($K$4)+1),ROWS($K$4:$K5))),"")</f>
        <v>42797</v>
      </c>
      <c r="AF5" s="6" t="str">
        <f t="array" ref="AF5">IFERROR(INDEX($O$4:$O$499,SMALL(IF($N$4:$N$499=AF$3,ROW($O$4:$O$499)-ROW($O$4)+1),ROWS($O$4:$O5))),"")</f>
        <v/>
      </c>
      <c r="AG5" s="2" t="str">
        <f t="array" ref="AG5">IFERROR(INDEX($K$4:$K$499,SMALL(IF($N$4:$N$499=AF$3,ROW($K$4:$K$499)-ROW($K$4)+1),ROWS($K$4:$K5))),"")</f>
        <v/>
      </c>
      <c r="AH5" s="6" t="str">
        <f t="array" ref="AH5">IFERROR(INDEX($O$4:$O$499,SMALL(IF($N$4:$N$499=AH$3,ROW($O$4:$O$499)-ROW($O$4)+1),ROWS($O$4:$O5))),"")</f>
        <v/>
      </c>
      <c r="AI5" s="2" t="str">
        <f t="array" ref="AI5">IFERROR(INDEX($K$4:$K$499,SMALL(IF($N$4:$N$499=AH$3,ROW($K$4:$K$499)-ROW($K$4)+1),ROWS($K$4:$K5))),"")</f>
        <v/>
      </c>
      <c r="AJ5" s="2"/>
      <c r="AK5" s="2"/>
      <c r="AL5" s="2"/>
      <c r="AM5" s="2"/>
      <c r="AN5" s="2"/>
      <c r="AO5" s="2"/>
      <c r="AP5" s="2"/>
      <c r="AQ5" s="2"/>
      <c r="AR5" s="2"/>
    </row>
    <row r="6" spans="1:44" x14ac:dyDescent="0.25">
      <c r="A6" s="2">
        <f>IF(ISBLANK(Colony!B28),"",Colony!B28)</f>
        <v>42623</v>
      </c>
      <c r="B6" t="str">
        <f>IF(ISBLANK(Colony!C28),"",Colony!C28)</f>
        <v/>
      </c>
      <c r="C6">
        <f>IF(ISBLANK(Colony!D28),"",Colony!D28)</f>
        <v>3</v>
      </c>
      <c r="D6" s="1" t="str">
        <f>IF(ISBLANK(Colony!E28),"",Colony!E28)</f>
        <v/>
      </c>
      <c r="E6" s="1" t="str">
        <f>IF(ISBLANK(Colony!F28),"",Colony!F28)</f>
        <v>?</v>
      </c>
      <c r="F6" s="1" t="str">
        <f>IF(ISBLANK(Colony!G28),"",Colony!G28)</f>
        <v>?</v>
      </c>
      <c r="G6" s="1">
        <f>IF(ISBLANK(Colony!H28),"",Colony!H28)</f>
        <v>332</v>
      </c>
      <c r="H6" s="1" t="str">
        <f>IF(ISBLANK(Colony!I28),"",Colony!I28)</f>
        <v>euthanized</v>
      </c>
      <c r="I6" t="str">
        <f t="array" ref="I6">_xlfn.IFNA(INDEX($A$4:$A$499&amp;$E$4:$E$499, MATCH(0, COUNTIF(I$3:I5, $A$4:$A$499&amp;$E$4:$E$499), 0)),"")</f>
        <v>42619?</v>
      </c>
      <c r="J6">
        <f t="array" ref="J6">_xlfn.IFNA( MATCH(0, COUNTIF(I$3:I5, $A$4:$A$499&amp;$E$4:$E$499), 0),"")</f>
        <v>8</v>
      </c>
      <c r="K6" s="2">
        <f t="array" ref="K6">IFERROR(INDEX($A$4:$A$499, J6),"")</f>
        <v>42619</v>
      </c>
      <c r="L6">
        <f t="array" ref="L6">IFERROR(INDEX($G$4:$G$499, J6),"")</f>
        <v>317</v>
      </c>
      <c r="M6">
        <f t="array" ref="M6">IF(AND(J7&gt;99999,J6&lt;99999),O6- (SUM(--(NOT(ISBLANK(INDEX(Colony!$H$26:$H$499, J6):INDEX(Colony!$H$26:$H$499, COUNT($A$4:$A$499))))))), IFERROR(O6-(SUM(--(NOT(ISBLANK(INDEX(Colony!$H$26:$H$499, J6):INDEX(Colony!$H$26:$H$499, J7-1)))))),""))</f>
        <v>0</v>
      </c>
      <c r="N6" t="str">
        <f t="array" ref="N6">IFERROR(INDEX($E$4:$E$499,J6),"")</f>
        <v>?</v>
      </c>
      <c r="O6">
        <f t="array" ref="O6">IFERROR(IF(NOT(J6+100&gt;J7),COUNT($A$4:$A$499)+1-J6,IFERROR(J7-J6,"")),"")</f>
        <v>4</v>
      </c>
      <c r="P6" s="6" t="str">
        <f t="array" ref="P6">IFERROR(INDEX($O$4:$O$499,SMALL(IF($N$4:$N$499=P$3,ROW($O$4:$O$499)-ROW($O$4)+1),ROWS($O$4:$O6))),"")</f>
        <v/>
      </c>
      <c r="Q6" s="2" t="str">
        <f t="array" ref="Q6">IFERROR(INDEX($K$4:$K$499,SMALL(IF($N$4:$N$499=P$3,ROW($K$4:$K$499)-ROW($K$4)+1),ROWS($K$4:$K6))),"")</f>
        <v/>
      </c>
      <c r="R6" s="6" t="str">
        <f t="array" ref="R6">IFERROR(INDEX($O$4:$O$499,SMALL(IF($N$4:$N$499=R$3,ROW($O$4:$O$499)-ROW($O$4)+1),ROWS($O$4:$O6))),"")</f>
        <v/>
      </c>
      <c r="S6" s="2" t="str">
        <f t="array" ref="S6">IFERROR(INDEX($K$4:$K$499,SMALL(IF($N$4:$N$499=R$3,ROW($K$4:$K$499)-ROW($K$4)+1),ROWS($K$4:$K6))),"")</f>
        <v/>
      </c>
      <c r="T6" s="6" t="str">
        <f t="array" ref="T6">IFERROR(INDEX($O$4:$O$499,SMALL(IF($N$4:$N$499=T$3,ROW($O$4:$O$499)-ROW($O$4)+1),ROWS($O$4:$O6))),"")</f>
        <v/>
      </c>
      <c r="U6" s="2" t="str">
        <f t="array" ref="U6">IFERROR(INDEX($K$4:$K$499,SMALL(IF($N$4:$N$499=T$3,ROW($K$4:$K$499)-ROW($K$4)+1),ROWS($K$4:$K6))),"")</f>
        <v/>
      </c>
      <c r="V6" s="6" t="str">
        <f t="array" ref="V6">IFERROR(INDEX($O$4:$O$499,SMALL(IF($N$4:$N$499=V$3,ROW($O$4:$O$499)-ROW($O$4)+1),ROWS($O$4:$O6))),"")</f>
        <v/>
      </c>
      <c r="W6" s="2" t="str">
        <f t="array" ref="W6">IFERROR(INDEX($K$4:$K$499,SMALL(IF($N$4:$N$499=V$3,ROW($K$4:$K$499)-ROW($K$4)+1),ROWS($K$4:$K6))),"")</f>
        <v/>
      </c>
      <c r="X6" s="6" t="str">
        <f t="array" ref="X6">IFERROR(INDEX($O$4:$O$499,SMALL(IF($N$4:$N$499=X$3,ROW($O$4:$O$499)-ROW($O$4)+1),ROWS($O$4:$O6))),"")</f>
        <v/>
      </c>
      <c r="Y6" s="2" t="str">
        <f t="array" ref="Y6">IFERROR(INDEX($K$4:$K$499,SMALL(IF($N$4:$N$499=X$3,ROW($K$4:$K$499)-ROW($K$4)+1),ROWS($K$4:$K6))),"")</f>
        <v/>
      </c>
      <c r="Z6" s="6" t="str">
        <f t="array" ref="Z6">IFERROR(INDEX($O$4:$O$499,SMALL(IF($N$4:$N$499=Z$3,ROW($O$4:$O$499)-ROW($O$4)+1),ROWS($O$4:$O6))),"")</f>
        <v/>
      </c>
      <c r="AA6" s="2" t="str">
        <f t="array" ref="AA6">IFERROR(INDEX($K$4:$K$499,SMALL(IF($N$4:$N$499=Z$3,ROW($K$4:$K$499)-ROW($K$4)+1),ROWS($K$4:$K6))),"")</f>
        <v/>
      </c>
      <c r="AB6" s="6">
        <f t="array" ref="AB6">IFERROR(INDEX($O$4:$O$499,SMALL(IF($N$4:$N$499=AB$3,ROW($O$4:$O$499)-ROW($O$4)+1),ROWS($O$4:$O6))),"")</f>
        <v>7</v>
      </c>
      <c r="AC6" s="2">
        <f t="array" ref="AC6">IFERROR(INDEX($K$4:$K$499,SMALL(IF($N$4:$N$499=AB$3,ROW($K$4:$K$499)-ROW($K$4)+1),ROWS($K$4:$K6))),"")</f>
        <v>42824</v>
      </c>
      <c r="AD6" s="6" t="str">
        <f t="array" ref="AD6">IFERROR(INDEX($O$4:$O$499,SMALL(IF($N$4:$N$499=AD$3,ROW($O$4:$O$499)-ROW($O$4)+1),ROWS($O$4:$O6))),"")</f>
        <v/>
      </c>
      <c r="AE6" s="2" t="str">
        <f t="array" ref="AE6">IFERROR(INDEX($K$4:$K$499,SMALL(IF($N$4:$N$499=AD$3,ROW($K$4:$K$499)-ROW($K$4)+1),ROWS($K$4:$K6))),"")</f>
        <v/>
      </c>
      <c r="AF6" s="6" t="str">
        <f t="array" ref="AF6">IFERROR(INDEX($O$4:$O$499,SMALL(IF($N$4:$N$499=AF$3,ROW($O$4:$O$499)-ROW($O$4)+1),ROWS($O$4:$O6))),"")</f>
        <v/>
      </c>
      <c r="AG6" s="2" t="str">
        <f t="array" ref="AG6">IFERROR(INDEX($K$4:$K$499,SMALL(IF($N$4:$N$499=AF$3,ROW($K$4:$K$499)-ROW($K$4)+1),ROWS($K$4:$K6))),"")</f>
        <v/>
      </c>
      <c r="AH6" s="6" t="str">
        <f t="array" ref="AH6">IFERROR(INDEX($O$4:$O$499,SMALL(IF($N$4:$N$499=AH$3,ROW($O$4:$O$499)-ROW($O$4)+1),ROWS($O$4:$O6))),"")</f>
        <v/>
      </c>
      <c r="AI6" s="2" t="str">
        <f t="array" ref="AI6">IFERROR(INDEX($K$4:$K$499,SMALL(IF($N$4:$N$499=AH$3,ROW($K$4:$K$499)-ROW($K$4)+1),ROWS($K$4:$K6))),"")</f>
        <v/>
      </c>
      <c r="AJ6" s="2"/>
      <c r="AK6" s="2"/>
      <c r="AL6" s="2"/>
      <c r="AM6" s="2"/>
      <c r="AN6" s="2"/>
      <c r="AO6" s="2"/>
      <c r="AP6" s="2"/>
      <c r="AQ6" s="2"/>
      <c r="AR6" s="2"/>
    </row>
    <row r="7" spans="1:44" x14ac:dyDescent="0.25">
      <c r="A7" s="2">
        <f>IF(ISBLANK(Colony!B29),"",Colony!B29)</f>
        <v>42623</v>
      </c>
      <c r="B7" t="str">
        <f>IF(ISBLANK(Colony!C29),"",Colony!C29)</f>
        <v/>
      </c>
      <c r="C7">
        <f>IF(ISBLANK(Colony!D29),"",Colony!D29)</f>
        <v>1</v>
      </c>
      <c r="D7" s="1" t="str">
        <f>IF(ISBLANK(Colony!E29),"",Colony!E29)</f>
        <v>-</v>
      </c>
      <c r="E7" s="1" t="str">
        <f>IF(ISBLANK(Colony!F29),"",Colony!F29)</f>
        <v>?</v>
      </c>
      <c r="F7" s="1" t="str">
        <f>IF(ISBLANK(Colony!G29),"",Colony!G29)</f>
        <v>?</v>
      </c>
      <c r="G7" s="1">
        <f>IF(ISBLANK(Colony!H29),"",Colony!H29)</f>
        <v>342</v>
      </c>
      <c r="H7" s="1" t="str">
        <f>IF(ISBLANK(Colony!I29),"",Colony!I29)</f>
        <v>jon</v>
      </c>
      <c r="I7" t="str">
        <f t="array" ref="I7">_xlfn.IFNA(INDEX($A$4:$A$499&amp;$E$4:$E$499, MATCH(0, COUNTIF(I$3:I6, $A$4:$A$499&amp;$E$4:$E$499), 0)),"")</f>
        <v>42653?</v>
      </c>
      <c r="J7">
        <f t="array" ref="J7">_xlfn.IFNA( MATCH(0, COUNTIF(I$3:I6, $A$4:$A$499&amp;$E$4:$E$499), 0),"")</f>
        <v>12</v>
      </c>
      <c r="K7" s="2">
        <f t="array" ref="K7">IFERROR(INDEX($A$4:$A$499, J7),"")</f>
        <v>42653</v>
      </c>
      <c r="L7">
        <f t="array" ref="L7">IFERROR(INDEX($G$4:$G$499, J7),"")</f>
        <v>373</v>
      </c>
      <c r="M7">
        <f t="array" ref="M7">IF(AND(J8&gt;99999,J7&lt;99999),O7- (SUM(--(NOT(ISBLANK(INDEX(Colony!$H$26:$H$499, J7):INDEX(Colony!$H$26:$H$499, COUNT($A$4:$A$499))))))), IFERROR(O7-(SUM(--(NOT(ISBLANK(INDEX(Colony!$H$26:$H$499, J7):INDEX(Colony!$H$26:$H$499, J8-1)))))),""))</f>
        <v>0</v>
      </c>
      <c r="N7" t="str">
        <f t="array" ref="N7">IFERROR(INDEX($E$4:$E$499,J7),"")</f>
        <v>?</v>
      </c>
      <c r="O7">
        <f t="array" ref="O7">IFERROR(IF(NOT(J7+100&gt;J8),COUNT($A$4:$A$499)+1-J7,IFERROR(J8-J7,"")),"")</f>
        <v>1</v>
      </c>
      <c r="P7" s="6" t="str">
        <f t="array" ref="P7">IFERROR(INDEX($O$4:$O$499,SMALL(IF($N$4:$N$499=P$3,ROW($O$4:$O$499)-ROW($O$4)+1),ROWS($O$4:$O7))),"")</f>
        <v/>
      </c>
      <c r="Q7" s="2" t="str">
        <f t="array" ref="Q7">IFERROR(INDEX($K$4:$K$499,SMALL(IF($N$4:$N$499=P$3,ROW($K$4:$K$499)-ROW($K$4)+1),ROWS($K$4:$K7))),"")</f>
        <v/>
      </c>
      <c r="R7" s="6" t="str">
        <f t="array" ref="R7">IFERROR(INDEX($O$4:$O$499,SMALL(IF($N$4:$N$499=R$3,ROW($O$4:$O$499)-ROW($O$4)+1),ROWS($O$4:$O7))),"")</f>
        <v/>
      </c>
      <c r="S7" s="2" t="str">
        <f t="array" ref="S7">IFERROR(INDEX($K$4:$K$499,SMALL(IF($N$4:$N$499=R$3,ROW($K$4:$K$499)-ROW($K$4)+1),ROWS($K$4:$K7))),"")</f>
        <v/>
      </c>
      <c r="T7" s="6" t="str">
        <f t="array" ref="T7">IFERROR(INDEX($O$4:$O$499,SMALL(IF($N$4:$N$499=T$3,ROW($O$4:$O$499)-ROW($O$4)+1),ROWS($O$4:$O7))),"")</f>
        <v/>
      </c>
      <c r="U7" s="2" t="str">
        <f t="array" ref="U7">IFERROR(INDEX($K$4:$K$499,SMALL(IF($N$4:$N$499=T$3,ROW($K$4:$K$499)-ROW($K$4)+1),ROWS($K$4:$K7))),"")</f>
        <v/>
      </c>
      <c r="V7" s="6" t="str">
        <f t="array" ref="V7">IFERROR(INDEX($O$4:$O$499,SMALL(IF($N$4:$N$499=V$3,ROW($O$4:$O$499)-ROW($O$4)+1),ROWS($O$4:$O7))),"")</f>
        <v/>
      </c>
      <c r="W7" s="2" t="str">
        <f t="array" ref="W7">IFERROR(INDEX($K$4:$K$499,SMALL(IF($N$4:$N$499=V$3,ROW($K$4:$K$499)-ROW($K$4)+1),ROWS($K$4:$K7))),"")</f>
        <v/>
      </c>
      <c r="X7" s="6" t="str">
        <f t="array" ref="X7">IFERROR(INDEX($O$4:$O$499,SMALL(IF($N$4:$N$499=X$3,ROW($O$4:$O$499)-ROW($O$4)+1),ROWS($O$4:$O7))),"")</f>
        <v/>
      </c>
      <c r="Y7" s="2" t="str">
        <f t="array" ref="Y7">IFERROR(INDEX($K$4:$K$499,SMALL(IF($N$4:$N$499=X$3,ROW($K$4:$K$499)-ROW($K$4)+1),ROWS($K$4:$K7))),"")</f>
        <v/>
      </c>
      <c r="Z7" s="6" t="str">
        <f t="array" ref="Z7">IFERROR(INDEX($O$4:$O$499,SMALL(IF($N$4:$N$499=Z$3,ROW($O$4:$O$499)-ROW($O$4)+1),ROWS($O$4:$O7))),"")</f>
        <v/>
      </c>
      <c r="AA7" s="2" t="str">
        <f t="array" ref="AA7">IFERROR(INDEX($K$4:$K$499,SMALL(IF($N$4:$N$499=Z$3,ROW($K$4:$K$499)-ROW($K$4)+1),ROWS($K$4:$K7))),"")</f>
        <v/>
      </c>
      <c r="AB7" s="6" t="str">
        <f t="array" ref="AB7">IFERROR(INDEX($O$4:$O$499,SMALL(IF($N$4:$N$499=AB$3,ROW($O$4:$O$499)-ROW($O$4)+1),ROWS($O$4:$O7))),"")</f>
        <v/>
      </c>
      <c r="AC7" s="2" t="str">
        <f t="array" ref="AC7">IFERROR(INDEX($K$4:$K$499,SMALL(IF($N$4:$N$499=AB$3,ROW($K$4:$K$499)-ROW($K$4)+1),ROWS($K$4:$K7))),"")</f>
        <v/>
      </c>
      <c r="AD7" s="6" t="str">
        <f t="array" ref="AD7">IFERROR(INDEX($O$4:$O$499,SMALL(IF($N$4:$N$499=AD$3,ROW($O$4:$O$499)-ROW($O$4)+1),ROWS($O$4:$O7))),"")</f>
        <v/>
      </c>
      <c r="AE7" s="2" t="str">
        <f t="array" ref="AE7">IFERROR(INDEX($K$4:$K$499,SMALL(IF($N$4:$N$499=AD$3,ROW($K$4:$K$499)-ROW($K$4)+1),ROWS($K$4:$K7))),"")</f>
        <v/>
      </c>
      <c r="AF7" s="6" t="str">
        <f t="array" ref="AF7">IFERROR(INDEX($O$4:$O$499,SMALL(IF($N$4:$N$499=AF$3,ROW($O$4:$O$499)-ROW($O$4)+1),ROWS($O$4:$O7))),"")</f>
        <v/>
      </c>
      <c r="AG7" s="2" t="str">
        <f t="array" ref="AG7">IFERROR(INDEX($K$4:$K$499,SMALL(IF($N$4:$N$499=AF$3,ROW($K$4:$K$499)-ROW($K$4)+1),ROWS($K$4:$K7))),"")</f>
        <v/>
      </c>
      <c r="AH7" s="6" t="str">
        <f t="array" ref="AH7">IFERROR(INDEX($O$4:$O$499,SMALL(IF($N$4:$N$499=AH$3,ROW($O$4:$O$499)-ROW($O$4)+1),ROWS($O$4:$O7))),"")</f>
        <v/>
      </c>
      <c r="AI7" s="2" t="str">
        <f t="array" ref="AI7">IFERROR(INDEX($K$4:$K$499,SMALL(IF($N$4:$N$499=AH$3,ROW($K$4:$K$499)-ROW($K$4)+1),ROWS($K$4:$K7))),"")</f>
        <v/>
      </c>
      <c r="AJ7" s="2"/>
      <c r="AK7" s="2"/>
      <c r="AL7" s="2"/>
      <c r="AM7" s="2"/>
      <c r="AN7" s="2"/>
      <c r="AO7" s="2"/>
      <c r="AP7" s="2"/>
      <c r="AQ7" s="2"/>
      <c r="AR7" s="2"/>
    </row>
    <row r="8" spans="1:44" x14ac:dyDescent="0.25">
      <c r="A8" s="2">
        <f>IF(ISBLANK(Colony!B30),"",Colony!B30)</f>
        <v>42623</v>
      </c>
      <c r="B8" t="str">
        <f>IF(ISBLANK(Colony!C30),"",Colony!C30)</f>
        <v/>
      </c>
      <c r="C8">
        <f>IF(ISBLANK(Colony!D30),"",Colony!D30)</f>
        <v>2</v>
      </c>
      <c r="D8" s="1" t="str">
        <f>IF(ISBLANK(Colony!E30),"",Colony!E30)</f>
        <v>+</v>
      </c>
      <c r="E8" s="1" t="str">
        <f>IF(ISBLANK(Colony!F30),"",Colony!F30)</f>
        <v>?</v>
      </c>
      <c r="F8" s="1" t="str">
        <f>IF(ISBLANK(Colony!G30),"",Colony!G30)</f>
        <v>?</v>
      </c>
      <c r="G8" s="1">
        <f>IF(ISBLANK(Colony!H30),"",Colony!H30)</f>
        <v>342</v>
      </c>
      <c r="H8" s="1" t="str">
        <f>IF(ISBLANK(Colony!I30),"",Colony!I30)</f>
        <v>jon</v>
      </c>
      <c r="I8" t="str">
        <f t="array" ref="I8">_xlfn.IFNA(INDEX($A$4:$A$499&amp;$E$4:$E$499, MATCH(0, COUNTIF(I$3:I7, $A$4:$A$499&amp;$E$4:$E$499), 0)),"")</f>
        <v>42654?</v>
      </c>
      <c r="J8">
        <f t="array" ref="J8">_xlfn.IFNA( MATCH(0, COUNTIF(I$3:I7, $A$4:$A$499&amp;$E$4:$E$499), 0),"")</f>
        <v>13</v>
      </c>
      <c r="K8" s="2">
        <f t="array" ref="K8">IFERROR(INDEX($A$4:$A$499, J8),"")</f>
        <v>42654</v>
      </c>
      <c r="L8">
        <f t="array" ref="L8">IFERROR(INDEX($G$4:$G$499, J8),"")</f>
        <v>373</v>
      </c>
      <c r="M8">
        <f t="array" ref="M8">IF(AND(J9&gt;99999,J8&lt;99999),O8- (SUM(--(NOT(ISBLANK(INDEX(Colony!$H$26:$H$499, J8):INDEX(Colony!$H$26:$H$499, COUNT($A$4:$A$499))))))), IFERROR(O8-(SUM(--(NOT(ISBLANK(INDEX(Colony!$H$26:$H$499, J8):INDEX(Colony!$H$26:$H$499, J9-1)))))),""))</f>
        <v>0</v>
      </c>
      <c r="N8" t="str">
        <f t="array" ref="N8">IFERROR(INDEX($E$4:$E$499,J8),"")</f>
        <v>?</v>
      </c>
      <c r="O8">
        <f t="array" ref="O8">IFERROR(IF(NOT(J8+100&gt;J9),COUNT($A$4:$A$499)+1-J8,IFERROR(J9-J8,"")),"")</f>
        <v>3</v>
      </c>
      <c r="P8" s="6" t="str">
        <f t="array" ref="P8">IFERROR(INDEX($O$4:$O$499,SMALL(IF($N$4:$N$499=P$3,ROW($O$4:$O$499)-ROW($O$4)+1),ROWS($O$4:$O8))),"")</f>
        <v/>
      </c>
      <c r="Q8" s="2" t="str">
        <f t="array" ref="Q8">IFERROR(INDEX($K$4:$K$499,SMALL(IF($N$4:$N$499=P$3,ROW($K$4:$K$499)-ROW($K$4)+1),ROWS($K$4:$K8))),"")</f>
        <v/>
      </c>
      <c r="R8" s="6" t="str">
        <f t="array" ref="R8">IFERROR(INDEX($O$4:$O$499,SMALL(IF($N$4:$N$499=R$3,ROW($O$4:$O$499)-ROW($O$4)+1),ROWS($O$4:$O8))),"")</f>
        <v/>
      </c>
      <c r="S8" s="2" t="str">
        <f t="array" ref="S8">IFERROR(INDEX($K$4:$K$499,SMALL(IF($N$4:$N$499=R$3,ROW($K$4:$K$499)-ROW($K$4)+1),ROWS($K$4:$K8))),"")</f>
        <v/>
      </c>
      <c r="T8" s="6" t="str">
        <f t="array" ref="T8">IFERROR(INDEX($O$4:$O$499,SMALL(IF($N$4:$N$499=T$3,ROW($O$4:$O$499)-ROW($O$4)+1),ROWS($O$4:$O8))),"")</f>
        <v/>
      </c>
      <c r="U8" s="2" t="str">
        <f t="array" ref="U8">IFERROR(INDEX($K$4:$K$499,SMALL(IF($N$4:$N$499=T$3,ROW($K$4:$K$499)-ROW($K$4)+1),ROWS($K$4:$K8))),"")</f>
        <v/>
      </c>
      <c r="V8" s="6" t="str">
        <f t="array" ref="V8">IFERROR(INDEX($O$4:$O$499,SMALL(IF($N$4:$N$499=V$3,ROW($O$4:$O$499)-ROW($O$4)+1),ROWS($O$4:$O8))),"")</f>
        <v/>
      </c>
      <c r="W8" s="2" t="str">
        <f t="array" ref="W8">IFERROR(INDEX($K$4:$K$499,SMALL(IF($N$4:$N$499=V$3,ROW($K$4:$K$499)-ROW($K$4)+1),ROWS($K$4:$K8))),"")</f>
        <v/>
      </c>
      <c r="X8" s="6" t="str">
        <f t="array" ref="X8">IFERROR(INDEX($O$4:$O$499,SMALL(IF($N$4:$N$499=X$3,ROW($O$4:$O$499)-ROW($O$4)+1),ROWS($O$4:$O8))),"")</f>
        <v/>
      </c>
      <c r="Y8" s="2" t="str">
        <f t="array" ref="Y8">IFERROR(INDEX($K$4:$K$499,SMALL(IF($N$4:$N$499=X$3,ROW($K$4:$K$499)-ROW($K$4)+1),ROWS($K$4:$K8))),"")</f>
        <v/>
      </c>
      <c r="Z8" s="6" t="str">
        <f t="array" ref="Z8">IFERROR(INDEX($O$4:$O$499,SMALL(IF($N$4:$N$499=Z$3,ROW($O$4:$O$499)-ROW($O$4)+1),ROWS($O$4:$O8))),"")</f>
        <v/>
      </c>
      <c r="AA8" s="2" t="str">
        <f t="array" ref="AA8">IFERROR(INDEX($K$4:$K$499,SMALL(IF($N$4:$N$499=Z$3,ROW($K$4:$K$499)-ROW($K$4)+1),ROWS($K$4:$K8))),"")</f>
        <v/>
      </c>
      <c r="AB8" s="6" t="str">
        <f t="array" ref="AB8">IFERROR(INDEX($O$4:$O$499,SMALL(IF($N$4:$N$499=AB$3,ROW($O$4:$O$499)-ROW($O$4)+1),ROWS($O$4:$O8))),"")</f>
        <v/>
      </c>
      <c r="AC8" s="2" t="str">
        <f t="array" ref="AC8">IFERROR(INDEX($K$4:$K$499,SMALL(IF($N$4:$N$499=AB$3,ROW($K$4:$K$499)-ROW($K$4)+1),ROWS($K$4:$K8))),"")</f>
        <v/>
      </c>
      <c r="AD8" s="6" t="str">
        <f t="array" ref="AD8">IFERROR(INDEX($O$4:$O$499,SMALL(IF($N$4:$N$499=AD$3,ROW($O$4:$O$499)-ROW($O$4)+1),ROWS($O$4:$O8))),"")</f>
        <v/>
      </c>
      <c r="AE8" s="2" t="str">
        <f t="array" ref="AE8">IFERROR(INDEX($K$4:$K$499,SMALL(IF($N$4:$N$499=AD$3,ROW($K$4:$K$499)-ROW($K$4)+1),ROWS($K$4:$K8))),"")</f>
        <v/>
      </c>
      <c r="AF8" s="6" t="str">
        <f t="array" ref="AF8">IFERROR(INDEX($O$4:$O$499,SMALL(IF($N$4:$N$499=AF$3,ROW($O$4:$O$499)-ROW($O$4)+1),ROWS($O$4:$O8))),"")</f>
        <v/>
      </c>
      <c r="AG8" s="2" t="str">
        <f t="array" ref="AG8">IFERROR(INDEX($K$4:$K$499,SMALL(IF($N$4:$N$499=AF$3,ROW($K$4:$K$499)-ROW($K$4)+1),ROWS($K$4:$K8))),"")</f>
        <v/>
      </c>
      <c r="AH8" s="6" t="str">
        <f t="array" ref="AH8">IFERROR(INDEX($O$4:$O$499,SMALL(IF($N$4:$N$499=AH$3,ROW($O$4:$O$499)-ROW($O$4)+1),ROWS($O$4:$O8))),"")</f>
        <v/>
      </c>
      <c r="AI8" s="2" t="str">
        <f t="array" ref="AI8">IFERROR(INDEX($K$4:$K$499,SMALL(IF($N$4:$N$499=AH$3,ROW($K$4:$K$499)-ROW($K$4)+1),ROWS($K$4:$K8))),"")</f>
        <v/>
      </c>
      <c r="AJ8" s="2"/>
      <c r="AK8" s="2"/>
      <c r="AL8" s="2"/>
      <c r="AM8" s="2"/>
      <c r="AN8" s="2"/>
      <c r="AO8" s="2"/>
      <c r="AP8" s="2"/>
      <c r="AQ8" s="2"/>
      <c r="AR8" s="2"/>
    </row>
    <row r="9" spans="1:44" x14ac:dyDescent="0.25">
      <c r="A9" s="2">
        <f>IF(ISBLANK(Colony!B31),"",Colony!B31)</f>
        <v>42598</v>
      </c>
      <c r="B9" t="str">
        <f>IF(ISBLANK(Colony!C31),"",Colony!C31)</f>
        <v/>
      </c>
      <c r="C9">
        <f>IF(ISBLANK(Colony!D31),"",Colony!D31)</f>
        <v>1</v>
      </c>
      <c r="D9" s="1" t="str">
        <f>IF(ISBLANK(Colony!E31),"",Colony!E31)</f>
        <v>+</v>
      </c>
      <c r="E9" s="1" t="str">
        <f>IF(ISBLANK(Colony!F31),"",Colony!F31)</f>
        <v>?</v>
      </c>
      <c r="F9" s="1" t="str">
        <f>IF(ISBLANK(Colony!G31),"",Colony!G31)</f>
        <v>?</v>
      </c>
      <c r="G9" s="1">
        <f>IF(ISBLANK(Colony!H31),"",Colony!H31)</f>
        <v>355</v>
      </c>
      <c r="H9" s="1" t="str">
        <f>IF(ISBLANK(Colony!I31),"",Colony!I31)</f>
        <v>jon</v>
      </c>
      <c r="I9" t="str">
        <f t="array" ref="I9">_xlfn.IFNA(INDEX($A$4:$A$499&amp;$E$4:$E$499, MATCH(0, COUNTIF(I$3:I8, $A$4:$A$499&amp;$E$4:$E$499), 0)),"")</f>
        <v>42580?</v>
      </c>
      <c r="J9">
        <f t="array" ref="J9">_xlfn.IFNA( MATCH(0, COUNTIF(I$3:I8, $A$4:$A$499&amp;$E$4:$E$499), 0),"")</f>
        <v>16</v>
      </c>
      <c r="K9" s="2">
        <f t="array" ref="K9">IFERROR(INDEX($A$4:$A$499, J9),"")</f>
        <v>42580</v>
      </c>
      <c r="L9">
        <f t="array" ref="L9">IFERROR(INDEX($G$4:$G$499, J9),"")</f>
        <v>11</v>
      </c>
      <c r="M9">
        <f t="array" ref="M9">IF(AND(J10&gt;99999,J9&lt;99999),O9- (SUM(--(NOT(ISBLANK(INDEX(Colony!$H$26:$H$499, J9):INDEX(Colony!$H$26:$H$499, COUNT($A$4:$A$499))))))), IFERROR(O9-(SUM(--(NOT(ISBLANK(INDEX(Colony!$H$26:$H$499, J9):INDEX(Colony!$H$26:$H$499, J10-1)))))),""))</f>
        <v>0</v>
      </c>
      <c r="N9" t="str">
        <f t="array" ref="N9">IFERROR(INDEX($E$4:$E$499,J9),"")</f>
        <v>?</v>
      </c>
      <c r="O9">
        <f t="array" ref="O9">IFERROR(IF(NOT(J9+100&gt;J10),COUNT($A$4:$A$499)+1-J9,IFERROR(J10-J9,"")),"")</f>
        <v>1</v>
      </c>
      <c r="P9" s="6" t="str">
        <f t="array" ref="P9">IFERROR(INDEX($O$4:$O$499,SMALL(IF($N$4:$N$499=P$3,ROW($O$4:$O$499)-ROW($O$4)+1),ROWS($O$4:$O9))),"")</f>
        <v/>
      </c>
      <c r="Q9" s="2" t="str">
        <f t="array" ref="Q9">IFERROR(INDEX($K$4:$K$499,SMALL(IF($N$4:$N$499=P$3,ROW($K$4:$K$499)-ROW($K$4)+1),ROWS($K$4:$K9))),"")</f>
        <v/>
      </c>
      <c r="R9" s="6" t="str">
        <f t="array" ref="R9">IFERROR(INDEX($O$4:$O$499,SMALL(IF($N$4:$N$499=R$3,ROW($O$4:$O$499)-ROW($O$4)+1),ROWS($O$4:$O9))),"")</f>
        <v/>
      </c>
      <c r="S9" s="2" t="str">
        <f t="array" ref="S9">IFERROR(INDEX($K$4:$K$499,SMALL(IF($N$4:$N$499=R$3,ROW($K$4:$K$499)-ROW($K$4)+1),ROWS($K$4:$K9))),"")</f>
        <v/>
      </c>
      <c r="T9" s="6" t="str">
        <f t="array" ref="T9">IFERROR(INDEX($O$4:$O$499,SMALL(IF($N$4:$N$499=T$3,ROW($O$4:$O$499)-ROW($O$4)+1),ROWS($O$4:$O9))),"")</f>
        <v/>
      </c>
      <c r="U9" s="2" t="str">
        <f t="array" ref="U9">IFERROR(INDEX($K$4:$K$499,SMALL(IF($N$4:$N$499=T$3,ROW($K$4:$K$499)-ROW($K$4)+1),ROWS($K$4:$K9))),"")</f>
        <v/>
      </c>
      <c r="V9" s="6" t="str">
        <f t="array" ref="V9">IFERROR(INDEX($O$4:$O$499,SMALL(IF($N$4:$N$499=V$3,ROW($O$4:$O$499)-ROW($O$4)+1),ROWS($O$4:$O9))),"")</f>
        <v/>
      </c>
      <c r="W9" s="2" t="str">
        <f t="array" ref="W9">IFERROR(INDEX($K$4:$K$499,SMALL(IF($N$4:$N$499=V$3,ROW($K$4:$K$499)-ROW($K$4)+1),ROWS($K$4:$K9))),"")</f>
        <v/>
      </c>
      <c r="X9" s="6" t="str">
        <f t="array" ref="X9">IFERROR(INDEX($O$4:$O$499,SMALL(IF($N$4:$N$499=X$3,ROW($O$4:$O$499)-ROW($O$4)+1),ROWS($O$4:$O9))),"")</f>
        <v/>
      </c>
      <c r="Y9" s="2" t="str">
        <f t="array" ref="Y9">IFERROR(INDEX($K$4:$K$499,SMALL(IF($N$4:$N$499=X$3,ROW($K$4:$K$499)-ROW($K$4)+1),ROWS($K$4:$K9))),"")</f>
        <v/>
      </c>
      <c r="Z9" s="6" t="str">
        <f t="array" ref="Z9">IFERROR(INDEX($O$4:$O$499,SMALL(IF($N$4:$N$499=Z$3,ROW($O$4:$O$499)-ROW($O$4)+1),ROWS($O$4:$O9))),"")</f>
        <v/>
      </c>
      <c r="AA9" s="2" t="str">
        <f t="array" ref="AA9">IFERROR(INDEX($K$4:$K$499,SMALL(IF($N$4:$N$499=Z$3,ROW($K$4:$K$499)-ROW($K$4)+1),ROWS($K$4:$K9))),"")</f>
        <v/>
      </c>
      <c r="AB9" s="6" t="str">
        <f t="array" ref="AB9">IFERROR(INDEX($O$4:$O$499,SMALL(IF($N$4:$N$499=AB$3,ROW($O$4:$O$499)-ROW($O$4)+1),ROWS($O$4:$O9))),"")</f>
        <v/>
      </c>
      <c r="AC9" s="2" t="str">
        <f t="array" ref="AC9">IFERROR(INDEX($K$4:$K$499,SMALL(IF($N$4:$N$499=AB$3,ROW($K$4:$K$499)-ROW($K$4)+1),ROWS($K$4:$K9))),"")</f>
        <v/>
      </c>
      <c r="AD9" s="6" t="str">
        <f t="array" ref="AD9">IFERROR(INDEX($O$4:$O$499,SMALL(IF($N$4:$N$499=AD$3,ROW($O$4:$O$499)-ROW($O$4)+1),ROWS($O$4:$O9))),"")</f>
        <v/>
      </c>
      <c r="AE9" s="2" t="str">
        <f t="array" ref="AE9">IFERROR(INDEX($K$4:$K$499,SMALL(IF($N$4:$N$499=AD$3,ROW($K$4:$K$499)-ROW($K$4)+1),ROWS($K$4:$K9))),"")</f>
        <v/>
      </c>
      <c r="AF9" s="6" t="str">
        <f t="array" ref="AF9">IFERROR(INDEX($O$4:$O$499,SMALL(IF($N$4:$N$499=AF$3,ROW($O$4:$O$499)-ROW($O$4)+1),ROWS($O$4:$O9))),"")</f>
        <v/>
      </c>
      <c r="AG9" s="2" t="str">
        <f t="array" ref="AG9">IFERROR(INDEX($K$4:$K$499,SMALL(IF($N$4:$N$499=AF$3,ROW($K$4:$K$499)-ROW($K$4)+1),ROWS($K$4:$K9))),"")</f>
        <v/>
      </c>
      <c r="AH9" s="6" t="str">
        <f t="array" ref="AH9">IFERROR(INDEX($O$4:$O$499,SMALL(IF($N$4:$N$499=AH$3,ROW($O$4:$O$499)-ROW($O$4)+1),ROWS($O$4:$O9))),"")</f>
        <v/>
      </c>
      <c r="AI9" s="2" t="str">
        <f t="array" ref="AI9">IFERROR(INDEX($K$4:$K$499,SMALL(IF($N$4:$N$499=AH$3,ROW($K$4:$K$499)-ROW($K$4)+1),ROWS($K$4:$K9))),"")</f>
        <v/>
      </c>
      <c r="AJ9" s="2"/>
      <c r="AK9" s="2"/>
      <c r="AL9" s="2"/>
      <c r="AM9" s="2"/>
      <c r="AN9" s="2"/>
      <c r="AO9" s="2"/>
      <c r="AP9" s="2"/>
      <c r="AQ9" s="2"/>
      <c r="AR9" s="2"/>
    </row>
    <row r="10" spans="1:44" x14ac:dyDescent="0.25">
      <c r="A10" s="1">
        <f>IF(ISBLANK(Colony!B32),"",Colony!B32)</f>
        <v>42598</v>
      </c>
      <c r="B10" t="str">
        <f>IF(ISBLANK(Colony!C32),"",Colony!C32)</f>
        <v/>
      </c>
      <c r="C10">
        <f>IF(ISBLANK(Colony!D32),"",Colony!D32)</f>
        <v>2</v>
      </c>
      <c r="D10" s="1" t="str">
        <f>IF(ISBLANK(Colony!E32),"",Colony!E32)</f>
        <v>+</v>
      </c>
      <c r="E10" s="1" t="str">
        <f>IF(ISBLANK(Colony!F32),"",Colony!F32)</f>
        <v>?</v>
      </c>
      <c r="F10" s="1" t="str">
        <f>IF(ISBLANK(Colony!G32),"",Colony!G32)</f>
        <v>?</v>
      </c>
      <c r="G10" s="1">
        <f>IF(ISBLANK(Colony!H32),"",Colony!H32)</f>
        <v>355</v>
      </c>
      <c r="H10" s="1" t="str">
        <f>IF(ISBLANK(Colony!I32),"",Colony!I32)</f>
        <v>jon</v>
      </c>
      <c r="I10" t="str">
        <f t="array" ref="I10">_xlfn.IFNA(INDEX($A$4:$A$499&amp;$E$4:$E$499, MATCH(0, COUNTIF(I$3:I9, $A$4:$A$499&amp;$E$4:$E$499), 0)),"")</f>
        <v>42665AH0453</v>
      </c>
      <c r="J10">
        <f t="array" ref="J10">_xlfn.IFNA( MATCH(0, COUNTIF(I$3:I9, $A$4:$A$499&amp;$E$4:$E$499), 0),"")</f>
        <v>17</v>
      </c>
      <c r="K10" s="2">
        <f t="array" ref="K10">IFERROR(INDEX($A$4:$A$499, J10),"")</f>
        <v>42665</v>
      </c>
      <c r="L10">
        <f t="array" ref="L10">IFERROR(INDEX($G$4:$G$499, J10),"")</f>
        <v>331</v>
      </c>
      <c r="M10">
        <f t="array" ref="M10">IF(AND(J11&gt;99999,J10&lt;99999),O10- (SUM(--(NOT(ISBLANK(INDEX(Colony!$H$26:$H$499, J10):INDEX(Colony!$H$26:$H$499, COUNT($A$4:$A$499))))))), IFERROR(O10-(SUM(--(NOT(ISBLANK(INDEX(Colony!$H$26:$H$499, J10):INDEX(Colony!$H$26:$H$499, J11-1)))))),""))</f>
        <v>0</v>
      </c>
      <c r="N10" t="str">
        <f t="array" ref="N10">IFERROR(INDEX($E$4:$E$499,J10),"")</f>
        <v>AH0453</v>
      </c>
      <c r="O10">
        <f t="array" ref="O10">IFERROR(IF(NOT(J10+100&gt;J11),COUNT($A$4:$A$499)+1-J10,IFERROR(J11-J10,"")),"")</f>
        <v>4</v>
      </c>
      <c r="P10" s="6" t="str">
        <f t="array" ref="P10">IFERROR(INDEX($O$4:$O$499,SMALL(IF($N$4:$N$499=P$3,ROW($O$4:$O$499)-ROW($O$4)+1),ROWS($O$4:$O10))),"")</f>
        <v/>
      </c>
      <c r="Q10" s="2" t="str">
        <f t="array" ref="Q10">IFERROR(INDEX($K$4:$K$499,SMALL(IF($N$4:$N$499=P$3,ROW($K$4:$K$499)-ROW($K$4)+1),ROWS($K$4:$K10))),"")</f>
        <v/>
      </c>
      <c r="R10" s="6" t="str">
        <f t="array" ref="R10">IFERROR(INDEX($O$4:$O$499,SMALL(IF($N$4:$N$499=R$3,ROW($O$4:$O$499)-ROW($O$4)+1),ROWS($O$4:$O10))),"")</f>
        <v/>
      </c>
      <c r="S10" s="2" t="str">
        <f t="array" ref="S10">IFERROR(INDEX($K$4:$K$499,SMALL(IF($N$4:$N$499=R$3,ROW($K$4:$K$499)-ROW($K$4)+1),ROWS($K$4:$K10))),"")</f>
        <v/>
      </c>
      <c r="T10" s="6" t="str">
        <f t="array" ref="T10">IFERROR(INDEX($O$4:$O$499,SMALL(IF($N$4:$N$499=T$3,ROW($O$4:$O$499)-ROW($O$4)+1),ROWS($O$4:$O10))),"")</f>
        <v/>
      </c>
      <c r="U10" s="2" t="str">
        <f t="array" ref="U10">IFERROR(INDEX($K$4:$K$499,SMALL(IF($N$4:$N$499=T$3,ROW($K$4:$K$499)-ROW($K$4)+1),ROWS($K$4:$K10))),"")</f>
        <v/>
      </c>
      <c r="V10" s="6" t="str">
        <f t="array" ref="V10">IFERROR(INDEX($O$4:$O$499,SMALL(IF($N$4:$N$499=V$3,ROW($O$4:$O$499)-ROW($O$4)+1),ROWS($O$4:$O10))),"")</f>
        <v/>
      </c>
      <c r="W10" s="2" t="str">
        <f t="array" ref="W10">IFERROR(INDEX($K$4:$K$499,SMALL(IF($N$4:$N$499=V$3,ROW($K$4:$K$499)-ROW($K$4)+1),ROWS($K$4:$K10))),"")</f>
        <v/>
      </c>
      <c r="X10" s="6" t="str">
        <f t="array" ref="X10">IFERROR(INDEX($O$4:$O$499,SMALL(IF($N$4:$N$499=X$3,ROW($O$4:$O$499)-ROW($O$4)+1),ROWS($O$4:$O10))),"")</f>
        <v/>
      </c>
      <c r="Y10" s="2" t="str">
        <f t="array" ref="Y10">IFERROR(INDEX($K$4:$K$499,SMALL(IF($N$4:$N$499=X$3,ROW($K$4:$K$499)-ROW($K$4)+1),ROWS($K$4:$K10))),"")</f>
        <v/>
      </c>
      <c r="Z10" s="6" t="str">
        <f t="array" ref="Z10">IFERROR(INDEX($O$4:$O$499,SMALL(IF($N$4:$N$499=Z$3,ROW($O$4:$O$499)-ROW($O$4)+1),ROWS($O$4:$O10))),"")</f>
        <v/>
      </c>
      <c r="AA10" s="2" t="str">
        <f t="array" ref="AA10">IFERROR(INDEX($K$4:$K$499,SMALL(IF($N$4:$N$499=Z$3,ROW($K$4:$K$499)-ROW($K$4)+1),ROWS($K$4:$K10))),"")</f>
        <v/>
      </c>
      <c r="AB10" s="6" t="str">
        <f t="array" ref="AB10">IFERROR(INDEX($O$4:$O$499,SMALL(IF($N$4:$N$499=AB$3,ROW($O$4:$O$499)-ROW($O$4)+1),ROWS($O$4:$O10))),"")</f>
        <v/>
      </c>
      <c r="AC10" s="2" t="str">
        <f t="array" ref="AC10">IFERROR(INDEX($K$4:$K$499,SMALL(IF($N$4:$N$499=AB$3,ROW($K$4:$K$499)-ROW($K$4)+1),ROWS($K$4:$K10))),"")</f>
        <v/>
      </c>
      <c r="AD10" s="6" t="str">
        <f t="array" ref="AD10">IFERROR(INDEX($O$4:$O$499,SMALL(IF($N$4:$N$499=AD$3,ROW($O$4:$O$499)-ROW($O$4)+1),ROWS($O$4:$O10))),"")</f>
        <v/>
      </c>
      <c r="AE10" s="2" t="str">
        <f t="array" ref="AE10">IFERROR(INDEX($K$4:$K$499,SMALL(IF($N$4:$N$499=AD$3,ROW($K$4:$K$499)-ROW($K$4)+1),ROWS($K$4:$K10))),"")</f>
        <v/>
      </c>
      <c r="AF10" s="6" t="str">
        <f t="array" ref="AF10">IFERROR(INDEX($O$4:$O$499,SMALL(IF($N$4:$N$499=AF$3,ROW($O$4:$O$499)-ROW($O$4)+1),ROWS($O$4:$O10))),"")</f>
        <v/>
      </c>
      <c r="AG10" s="2" t="str">
        <f t="array" ref="AG10">IFERROR(INDEX($K$4:$K$499,SMALL(IF($N$4:$N$499=AF$3,ROW($K$4:$K$499)-ROW($K$4)+1),ROWS($K$4:$K10))),"")</f>
        <v/>
      </c>
      <c r="AH10" s="6" t="str">
        <f t="array" ref="AH10">IFERROR(INDEX($O$4:$O$499,SMALL(IF($N$4:$N$499=AH$3,ROW($O$4:$O$499)-ROW($O$4)+1),ROWS($O$4:$O10))),"")</f>
        <v/>
      </c>
      <c r="AI10" s="2" t="str">
        <f t="array" ref="AI10">IFERROR(INDEX($K$4:$K$499,SMALL(IF($N$4:$N$499=AH$3,ROW($K$4:$K$499)-ROW($K$4)+1),ROWS($K$4:$K10))),"")</f>
        <v/>
      </c>
      <c r="AJ10" s="2"/>
      <c r="AK10" s="2"/>
      <c r="AL10" s="2"/>
      <c r="AM10" s="2"/>
      <c r="AN10" s="2"/>
      <c r="AO10" s="2"/>
      <c r="AP10" s="2"/>
      <c r="AQ10" s="2"/>
      <c r="AR10" s="2"/>
    </row>
    <row r="11" spans="1:44" x14ac:dyDescent="0.25">
      <c r="A11" s="1">
        <f>IF(ISBLANK(Colony!B33),"",Colony!B33)</f>
        <v>42619</v>
      </c>
      <c r="B11" t="str">
        <f>IF(ISBLANK(Colony!C33),"",Colony!C33)</f>
        <v/>
      </c>
      <c r="C11">
        <f>IF(ISBLANK(Colony!D33),"",Colony!D33)</f>
        <v>1</v>
      </c>
      <c r="D11" s="1" t="str">
        <f>IF(ISBLANK(Colony!E33),"",Colony!E33)</f>
        <v>+</v>
      </c>
      <c r="E11" s="1" t="str">
        <f>IF(ISBLANK(Colony!F33),"",Colony!F33)</f>
        <v>?</v>
      </c>
      <c r="F11" s="1" t="str">
        <f>IF(ISBLANK(Colony!G33),"",Colony!G33)</f>
        <v>?</v>
      </c>
      <c r="G11" s="1">
        <f>IF(ISBLANK(Colony!H33),"",Colony!H33)</f>
        <v>317</v>
      </c>
      <c r="H11" s="1" t="str">
        <f>IF(ISBLANK(Colony!I33),"",Colony!I33)</f>
        <v>jon</v>
      </c>
      <c r="I11" t="str">
        <f t="array" ref="I11">_xlfn.IFNA(INDEX($A$4:$A$499&amp;$E$4:$E$499, MATCH(0, COUNTIF(I$3:I10, $A$4:$A$499&amp;$E$4:$E$499), 0)),"")</f>
        <v>42650AH0589</v>
      </c>
      <c r="J11">
        <f t="array" ref="J11">_xlfn.IFNA( MATCH(0, COUNTIF(I$3:I10, $A$4:$A$499&amp;$E$4:$E$499), 0),"")</f>
        <v>21</v>
      </c>
      <c r="K11" s="2">
        <f t="array" ref="K11">IFERROR(INDEX($A$4:$A$499, J11),"")</f>
        <v>42650</v>
      </c>
      <c r="L11">
        <f t="array" ref="L11">IFERROR(INDEX($G$4:$G$499, J11),"")</f>
        <v>335</v>
      </c>
      <c r="M11">
        <f t="array" ref="M11">IF(AND(J12&gt;99999,J11&lt;99999),O11- (SUM(--(NOT(ISBLANK(INDEX(Colony!$H$26:$H$499, J11):INDEX(Colony!$H$26:$H$499, COUNT($A$4:$A$499))))))), IFERROR(O11-(SUM(--(NOT(ISBLANK(INDEX(Colony!$H$26:$H$499, J11):INDEX(Colony!$H$26:$H$499, J12-1)))))),""))</f>
        <v>0</v>
      </c>
      <c r="N11" t="str">
        <f t="array" ref="N11">IFERROR(INDEX($E$4:$E$499,J11),"")</f>
        <v>AH0589</v>
      </c>
      <c r="O11">
        <f t="array" ref="O11">IFERROR(IF(NOT(J11+100&gt;J12),COUNT($A$4:$A$499)+1-J11,IFERROR(J12-J11,"")),"")</f>
        <v>3</v>
      </c>
      <c r="P11" s="6" t="str">
        <f t="array" ref="P11">IFERROR(INDEX($O$4:$O$499,SMALL(IF($N$4:$N$499=P$3,ROW($O$4:$O$499)-ROW($O$4)+1),ROWS($O$4:$O11))),"")</f>
        <v/>
      </c>
      <c r="Q11" s="2" t="str">
        <f t="array" ref="Q11">IFERROR(INDEX($K$4:$K$499,SMALL(IF($N$4:$N$499=P$3,ROW($K$4:$K$499)-ROW($K$4)+1),ROWS($K$4:$K11))),"")</f>
        <v/>
      </c>
      <c r="R11" s="6" t="str">
        <f t="array" ref="R11">IFERROR(INDEX($O$4:$O$499,SMALL(IF($N$4:$N$499=R$3,ROW($O$4:$O$499)-ROW($O$4)+1),ROWS($O$4:$O11))),"")</f>
        <v/>
      </c>
      <c r="S11" s="2" t="str">
        <f t="array" ref="S11">IFERROR(INDEX($K$4:$K$499,SMALL(IF($N$4:$N$499=R$3,ROW($K$4:$K$499)-ROW($K$4)+1),ROWS($K$4:$K11))),"")</f>
        <v/>
      </c>
      <c r="T11" s="6" t="str">
        <f t="array" ref="T11">IFERROR(INDEX($O$4:$O$499,SMALL(IF($N$4:$N$499=T$3,ROW($O$4:$O$499)-ROW($O$4)+1),ROWS($O$4:$O11))),"")</f>
        <v/>
      </c>
      <c r="U11" s="2" t="str">
        <f t="array" ref="U11">IFERROR(INDEX($K$4:$K$499,SMALL(IF($N$4:$N$499=T$3,ROW($K$4:$K$499)-ROW($K$4)+1),ROWS($K$4:$K11))),"")</f>
        <v/>
      </c>
      <c r="V11" s="6" t="str">
        <f t="array" ref="V11">IFERROR(INDEX($O$4:$O$499,SMALL(IF($N$4:$N$499=V$3,ROW($O$4:$O$499)-ROW($O$4)+1),ROWS($O$4:$O11))),"")</f>
        <v/>
      </c>
      <c r="W11" s="2" t="str">
        <f t="array" ref="W11">IFERROR(INDEX($K$4:$K$499,SMALL(IF($N$4:$N$499=V$3,ROW($K$4:$K$499)-ROW($K$4)+1),ROWS($K$4:$K11))),"")</f>
        <v/>
      </c>
      <c r="X11" s="6" t="str">
        <f t="array" ref="X11">IFERROR(INDEX($O$4:$O$499,SMALL(IF($N$4:$N$499=X$3,ROW($O$4:$O$499)-ROW($O$4)+1),ROWS($O$4:$O11))),"")</f>
        <v/>
      </c>
      <c r="Y11" s="2" t="str">
        <f t="array" ref="Y11">IFERROR(INDEX($K$4:$K$499,SMALL(IF($N$4:$N$499=X$3,ROW($K$4:$K$499)-ROW($K$4)+1),ROWS($K$4:$K11))),"")</f>
        <v/>
      </c>
      <c r="Z11" s="6" t="str">
        <f t="array" ref="Z11">IFERROR(INDEX($O$4:$O$499,SMALL(IF($N$4:$N$499=Z$3,ROW($O$4:$O$499)-ROW($O$4)+1),ROWS($O$4:$O11))),"")</f>
        <v/>
      </c>
      <c r="AA11" s="2" t="str">
        <f t="array" ref="AA11">IFERROR(INDEX($K$4:$K$499,SMALL(IF($N$4:$N$499=Z$3,ROW($K$4:$K$499)-ROW($K$4)+1),ROWS($K$4:$K11))),"")</f>
        <v/>
      </c>
      <c r="AB11" s="6" t="str">
        <f t="array" ref="AB11">IFERROR(INDEX($O$4:$O$499,SMALL(IF($N$4:$N$499=AB$3,ROW($O$4:$O$499)-ROW($O$4)+1),ROWS($O$4:$O11))),"")</f>
        <v/>
      </c>
      <c r="AC11" s="2" t="str">
        <f t="array" ref="AC11">IFERROR(INDEX($K$4:$K$499,SMALL(IF($N$4:$N$499=AB$3,ROW($K$4:$K$499)-ROW($K$4)+1),ROWS($K$4:$K11))),"")</f>
        <v/>
      </c>
      <c r="AD11" s="6" t="str">
        <f t="array" ref="AD11">IFERROR(INDEX($O$4:$O$499,SMALL(IF($N$4:$N$499=AD$3,ROW($O$4:$O$499)-ROW($O$4)+1),ROWS($O$4:$O11))),"")</f>
        <v/>
      </c>
      <c r="AE11" s="2" t="str">
        <f t="array" ref="AE11">IFERROR(INDEX($K$4:$K$499,SMALL(IF($N$4:$N$499=AD$3,ROW($K$4:$K$499)-ROW($K$4)+1),ROWS($K$4:$K11))),"")</f>
        <v/>
      </c>
      <c r="AF11" s="6" t="str">
        <f t="array" ref="AF11">IFERROR(INDEX($O$4:$O$499,SMALL(IF($N$4:$N$499=AF$3,ROW($O$4:$O$499)-ROW($O$4)+1),ROWS($O$4:$O11))),"")</f>
        <v/>
      </c>
      <c r="AG11" s="2" t="str">
        <f t="array" ref="AG11">IFERROR(INDEX($K$4:$K$499,SMALL(IF($N$4:$N$499=AF$3,ROW($K$4:$K$499)-ROW($K$4)+1),ROWS($K$4:$K11))),"")</f>
        <v/>
      </c>
      <c r="AH11" s="6" t="str">
        <f t="array" ref="AH11">IFERROR(INDEX($O$4:$O$499,SMALL(IF($N$4:$N$499=AH$3,ROW($O$4:$O$499)-ROW($O$4)+1),ROWS($O$4:$O11))),"")</f>
        <v/>
      </c>
      <c r="AI11" s="2" t="str">
        <f t="array" ref="AI11">IFERROR(INDEX($K$4:$K$499,SMALL(IF($N$4:$N$499=AH$3,ROW($K$4:$K$499)-ROW($K$4)+1),ROWS($K$4:$K11))),"")</f>
        <v/>
      </c>
      <c r="AJ11" s="2"/>
      <c r="AK11" s="2"/>
      <c r="AL11" s="2"/>
      <c r="AM11" s="2"/>
      <c r="AN11" s="2"/>
      <c r="AO11" s="2"/>
      <c r="AP11" s="2"/>
      <c r="AQ11" s="2"/>
      <c r="AR11" s="2"/>
    </row>
    <row r="12" spans="1:44" x14ac:dyDescent="0.25">
      <c r="A12" s="1">
        <f>IF(ISBLANK(Colony!B34),"",Colony!B34)</f>
        <v>42619</v>
      </c>
      <c r="B12" t="str">
        <f>IF(ISBLANK(Colony!C34),"",Colony!C34)</f>
        <v/>
      </c>
      <c r="C12">
        <f>IF(ISBLANK(Colony!D34),"",Colony!D34)</f>
        <v>2</v>
      </c>
      <c r="D12" s="1" t="str">
        <f>IF(ISBLANK(Colony!E34),"",Colony!E34)</f>
        <v>+</v>
      </c>
      <c r="E12" s="1" t="str">
        <f>IF(ISBLANK(Colony!F34),"",Colony!F34)</f>
        <v>?</v>
      </c>
      <c r="F12" s="1" t="str">
        <f>IF(ISBLANK(Colony!G34),"",Colony!G34)</f>
        <v>?</v>
      </c>
      <c r="G12" s="1">
        <f>IF(ISBLANK(Colony!H34),"",Colony!H34)</f>
        <v>317</v>
      </c>
      <c r="H12" s="1" t="str">
        <f>IF(ISBLANK(Colony!I34),"",Colony!I34)</f>
        <v>jon</v>
      </c>
      <c r="I12" t="str">
        <f t="array" ref="I12">_xlfn.IFNA(INDEX($A$4:$A$499&amp;$E$4:$E$499, MATCH(0, COUNTIF(I$3:I11, $A$4:$A$499&amp;$E$4:$E$499), 0)),"")</f>
        <v>42650AH0590</v>
      </c>
      <c r="J12">
        <f t="array" ref="J12">_xlfn.IFNA( MATCH(0, COUNTIF(I$3:I11, $A$4:$A$499&amp;$E$4:$E$499), 0),"")</f>
        <v>24</v>
      </c>
      <c r="K12" s="2">
        <f t="array" ref="K12">IFERROR(INDEX($A$4:$A$499, J12),"")</f>
        <v>42650</v>
      </c>
      <c r="L12">
        <f t="array" ref="L12">IFERROR(INDEX($G$4:$G$499, J12),"")</f>
        <v>335</v>
      </c>
      <c r="M12">
        <f t="array" ref="M12">IF(AND(J13&gt;99999,J12&lt;99999),O12- (SUM(--(NOT(ISBLANK(INDEX(Colony!$H$26:$H$499, J12):INDEX(Colony!$H$26:$H$499, COUNT($A$4:$A$499))))))), IFERROR(O12-(SUM(--(NOT(ISBLANK(INDEX(Colony!$H$26:$H$499, J12):INDEX(Colony!$H$26:$H$499, J13-1)))))),""))</f>
        <v>0</v>
      </c>
      <c r="N12" t="str">
        <f t="array" ref="N12">IFERROR(INDEX($E$4:$E$499,J12),"")</f>
        <v>AH0590</v>
      </c>
      <c r="O12">
        <f t="array" ref="O12">IFERROR(IF(NOT(J12+100&gt;J13),COUNT($A$4:$A$499)+1-J12,IFERROR(J13-J12,"")),"")</f>
        <v>7</v>
      </c>
      <c r="P12" s="6" t="str">
        <f t="array" ref="P12">IFERROR(INDEX($O$4:$O$499,SMALL(IF($N$4:$N$499=P$3,ROW($O$4:$O$499)-ROW($O$4)+1),ROWS($O$4:$O12))),"")</f>
        <v/>
      </c>
      <c r="Q12" s="2" t="str">
        <f t="array" ref="Q12">IFERROR(INDEX($K$4:$K$499,SMALL(IF($N$4:$N$499=P$3,ROW($K$4:$K$499)-ROW($K$4)+1),ROWS($K$4:$K12))),"")</f>
        <v/>
      </c>
      <c r="R12" s="6" t="str">
        <f t="array" ref="R12">IFERROR(INDEX($O$4:$O$499,SMALL(IF($N$4:$N$499=R$3,ROW($O$4:$O$499)-ROW($O$4)+1),ROWS($O$4:$O12))),"")</f>
        <v/>
      </c>
      <c r="S12" s="2" t="str">
        <f t="array" ref="S12">IFERROR(INDEX($K$4:$K$499,SMALL(IF($N$4:$N$499=R$3,ROW($K$4:$K$499)-ROW($K$4)+1),ROWS($K$4:$K12))),"")</f>
        <v/>
      </c>
      <c r="T12" s="6" t="str">
        <f t="array" ref="T12">IFERROR(INDEX($O$4:$O$499,SMALL(IF($N$4:$N$499=T$3,ROW($O$4:$O$499)-ROW($O$4)+1),ROWS($O$4:$O12))),"")</f>
        <v/>
      </c>
      <c r="U12" s="2" t="str">
        <f t="array" ref="U12">IFERROR(INDEX($K$4:$K$499,SMALL(IF($N$4:$N$499=T$3,ROW($K$4:$K$499)-ROW($K$4)+1),ROWS($K$4:$K12))),"")</f>
        <v/>
      </c>
      <c r="V12" s="6" t="str">
        <f t="array" ref="V12">IFERROR(INDEX($O$4:$O$499,SMALL(IF($N$4:$N$499=V$3,ROW($O$4:$O$499)-ROW($O$4)+1),ROWS($O$4:$O12))),"")</f>
        <v/>
      </c>
      <c r="W12" s="2" t="str">
        <f t="array" ref="W12">IFERROR(INDEX($K$4:$K$499,SMALL(IF($N$4:$N$499=V$3,ROW($K$4:$K$499)-ROW($K$4)+1),ROWS($K$4:$K12))),"")</f>
        <v/>
      </c>
      <c r="X12" s="6" t="str">
        <f t="array" ref="X12">IFERROR(INDEX($O$4:$O$499,SMALL(IF($N$4:$N$499=X$3,ROW($O$4:$O$499)-ROW($O$4)+1),ROWS($O$4:$O12))),"")</f>
        <v/>
      </c>
      <c r="Y12" s="2" t="str">
        <f t="array" ref="Y12">IFERROR(INDEX($K$4:$K$499,SMALL(IF($N$4:$N$499=X$3,ROW($K$4:$K$499)-ROW($K$4)+1),ROWS($K$4:$K12))),"")</f>
        <v/>
      </c>
      <c r="Z12" s="6" t="str">
        <f t="array" ref="Z12">IFERROR(INDEX($O$4:$O$499,SMALL(IF($N$4:$N$499=Z$3,ROW($O$4:$O$499)-ROW($O$4)+1),ROWS($O$4:$O12))),"")</f>
        <v/>
      </c>
      <c r="AA12" s="2" t="str">
        <f t="array" ref="AA12">IFERROR(INDEX($K$4:$K$499,SMALL(IF($N$4:$N$499=Z$3,ROW($K$4:$K$499)-ROW($K$4)+1),ROWS($K$4:$K12))),"")</f>
        <v/>
      </c>
      <c r="AB12" s="6" t="str">
        <f t="array" ref="AB12">IFERROR(INDEX($O$4:$O$499,SMALL(IF($N$4:$N$499=AB$3,ROW($O$4:$O$499)-ROW($O$4)+1),ROWS($O$4:$O12))),"")</f>
        <v/>
      </c>
      <c r="AC12" s="2" t="str">
        <f t="array" ref="AC12">IFERROR(INDEX($K$4:$K$499,SMALL(IF($N$4:$N$499=AB$3,ROW($K$4:$K$499)-ROW($K$4)+1),ROWS($K$4:$K12))),"")</f>
        <v/>
      </c>
      <c r="AD12" s="6" t="str">
        <f t="array" ref="AD12">IFERROR(INDEX($O$4:$O$499,SMALL(IF($N$4:$N$499=AD$3,ROW($O$4:$O$499)-ROW($O$4)+1),ROWS($O$4:$O12))),"")</f>
        <v/>
      </c>
      <c r="AE12" s="2" t="str">
        <f t="array" ref="AE12">IFERROR(INDEX($K$4:$K$499,SMALL(IF($N$4:$N$499=AD$3,ROW($K$4:$K$499)-ROW($K$4)+1),ROWS($K$4:$K12))),"")</f>
        <v/>
      </c>
      <c r="AF12" s="6" t="str">
        <f t="array" ref="AF12">IFERROR(INDEX($O$4:$O$499,SMALL(IF($N$4:$N$499=AF$3,ROW($O$4:$O$499)-ROW($O$4)+1),ROWS($O$4:$O12))),"")</f>
        <v/>
      </c>
      <c r="AG12" s="2" t="str">
        <f t="array" ref="AG12">IFERROR(INDEX($K$4:$K$499,SMALL(IF($N$4:$N$499=AF$3,ROW($K$4:$K$499)-ROW($K$4)+1),ROWS($K$4:$K12))),"")</f>
        <v/>
      </c>
      <c r="AH12" s="6" t="str">
        <f t="array" ref="AH12">IFERROR(INDEX($O$4:$O$499,SMALL(IF($N$4:$N$499=AH$3,ROW($O$4:$O$499)-ROW($O$4)+1),ROWS($O$4:$O12))),"")</f>
        <v/>
      </c>
      <c r="AI12" s="2" t="str">
        <f t="array" ref="AI12">IFERROR(INDEX($K$4:$K$499,SMALL(IF($N$4:$N$499=AH$3,ROW($K$4:$K$499)-ROW($K$4)+1),ROWS($K$4:$K12))),"")</f>
        <v/>
      </c>
      <c r="AJ12" s="2"/>
      <c r="AK12" s="2"/>
      <c r="AL12" s="2"/>
      <c r="AM12" s="2"/>
      <c r="AN12" s="2"/>
      <c r="AO12" s="2"/>
      <c r="AP12" s="2"/>
      <c r="AQ12" s="2"/>
      <c r="AR12" s="2"/>
    </row>
    <row r="13" spans="1:44" x14ac:dyDescent="0.25">
      <c r="A13" s="1">
        <f>IF(ISBLANK(Colony!B35),"",Colony!B35)</f>
        <v>42619</v>
      </c>
      <c r="B13" t="str">
        <f>IF(ISBLANK(Colony!C35),"",Colony!C35)</f>
        <v/>
      </c>
      <c r="C13">
        <f>IF(ISBLANK(Colony!D35),"",Colony!D35)</f>
        <v>1</v>
      </c>
      <c r="D13" s="1" t="str">
        <f>IF(ISBLANK(Colony!E35),"",Colony!E35)</f>
        <v>+</v>
      </c>
      <c r="E13" s="1" t="str">
        <f>IF(ISBLANK(Colony!F35),"",Colony!F35)</f>
        <v>?</v>
      </c>
      <c r="F13" s="1" t="str">
        <f>IF(ISBLANK(Colony!G35),"",Colony!G35)</f>
        <v>?</v>
      </c>
      <c r="G13" s="1">
        <f>IF(ISBLANK(Colony!H35),"",Colony!H35)</f>
        <v>369</v>
      </c>
      <c r="H13" s="1" t="str">
        <f>IF(ISBLANK(Colony!I35),"",Colony!I35)</f>
        <v>jon</v>
      </c>
      <c r="I13" t="str">
        <f t="array" ref="I13">_xlfn.IFNA(INDEX($A$4:$A$499&amp;$E$4:$E$499, MATCH(0, COUNTIF(I$3:I12, $A$4:$A$499&amp;$E$4:$E$499), 0)),"")</f>
        <v>42686AH0453</v>
      </c>
      <c r="J13">
        <f t="array" ref="J13">_xlfn.IFNA( MATCH(0, COUNTIF(I$3:I12, $A$4:$A$499&amp;$E$4:$E$499), 0),"")</f>
        <v>31</v>
      </c>
      <c r="K13" s="2">
        <f t="array" ref="K13">IFERROR(INDEX($A$4:$A$499, J13),"")</f>
        <v>42686</v>
      </c>
      <c r="L13">
        <f t="array" ref="L13">IFERROR(INDEX($G$4:$G$499, J13),"")</f>
        <v>351</v>
      </c>
      <c r="M13">
        <f t="array" ref="M13">IF(AND(J14&gt;99999,J13&lt;99999),O13- (SUM(--(NOT(ISBLANK(INDEX(Colony!$H$26:$H$499, J13):INDEX(Colony!$H$26:$H$499, COUNT($A$4:$A$499))))))), IFERROR(O13-(SUM(--(NOT(ISBLANK(INDEX(Colony!$H$26:$H$499, J13):INDEX(Colony!$H$26:$H$499, J14-1)))))),""))</f>
        <v>0</v>
      </c>
      <c r="N13" t="str">
        <f t="array" ref="N13">IFERROR(INDEX($E$4:$E$499,J13),"")</f>
        <v>AH0453</v>
      </c>
      <c r="O13">
        <f t="array" ref="O13">IFERROR(IF(NOT(J13+100&gt;J14),COUNT($A$4:$A$499)+1-J13,IFERROR(J14-J13,"")),"")</f>
        <v>6</v>
      </c>
      <c r="P13" s="6" t="str">
        <f t="array" ref="P13">IFERROR(INDEX($O$4:$O$499,SMALL(IF($N$4:$N$499=P$3,ROW($O$4:$O$499)-ROW($O$4)+1),ROWS($O$4:$O13))),"")</f>
        <v/>
      </c>
      <c r="Q13" s="2" t="str">
        <f t="array" ref="Q13">IFERROR(INDEX($K$4:$K$499,SMALL(IF($N$4:$N$499=P$3,ROW($K$4:$K$499)-ROW($K$4)+1),ROWS($K$4:$K13))),"")</f>
        <v/>
      </c>
      <c r="R13" s="6" t="str">
        <f t="array" ref="R13">IFERROR(INDEX($O$4:$O$499,SMALL(IF($N$4:$N$499=R$3,ROW($O$4:$O$499)-ROW($O$4)+1),ROWS($O$4:$O13))),"")</f>
        <v/>
      </c>
      <c r="S13" s="2" t="str">
        <f t="array" ref="S13">IFERROR(INDEX($K$4:$K$499,SMALL(IF($N$4:$N$499=R$3,ROW($K$4:$K$499)-ROW($K$4)+1),ROWS($K$4:$K13))),"")</f>
        <v/>
      </c>
      <c r="T13" s="6" t="str">
        <f t="array" ref="T13">IFERROR(INDEX($O$4:$O$499,SMALL(IF($N$4:$N$499=T$3,ROW($O$4:$O$499)-ROW($O$4)+1),ROWS($O$4:$O13))),"")</f>
        <v/>
      </c>
      <c r="U13" s="2" t="str">
        <f t="array" ref="U13">IFERROR(INDEX($K$4:$K$499,SMALL(IF($N$4:$N$499=T$3,ROW($K$4:$K$499)-ROW($K$4)+1),ROWS($K$4:$K13))),"")</f>
        <v/>
      </c>
      <c r="V13" s="6" t="str">
        <f t="array" ref="V13">IFERROR(INDEX($O$4:$O$499,SMALL(IF($N$4:$N$499=V$3,ROW($O$4:$O$499)-ROW($O$4)+1),ROWS($O$4:$O13))),"")</f>
        <v/>
      </c>
      <c r="W13" s="2" t="str">
        <f t="array" ref="W13">IFERROR(INDEX($K$4:$K$499,SMALL(IF($N$4:$N$499=V$3,ROW($K$4:$K$499)-ROW($K$4)+1),ROWS($K$4:$K13))),"")</f>
        <v/>
      </c>
      <c r="X13" s="6" t="str">
        <f t="array" ref="X13">IFERROR(INDEX($O$4:$O$499,SMALL(IF($N$4:$N$499=X$3,ROW($O$4:$O$499)-ROW($O$4)+1),ROWS($O$4:$O13))),"")</f>
        <v/>
      </c>
      <c r="Y13" s="2" t="str">
        <f t="array" ref="Y13">IFERROR(INDEX($K$4:$K$499,SMALL(IF($N$4:$N$499=X$3,ROW($K$4:$K$499)-ROW($K$4)+1),ROWS($K$4:$K13))),"")</f>
        <v/>
      </c>
      <c r="Z13" s="6" t="str">
        <f t="array" ref="Z13">IFERROR(INDEX($O$4:$O$499,SMALL(IF($N$4:$N$499=Z$3,ROW($O$4:$O$499)-ROW($O$4)+1),ROWS($O$4:$O13))),"")</f>
        <v/>
      </c>
      <c r="AA13" s="2" t="str">
        <f t="array" ref="AA13">IFERROR(INDEX($K$4:$K$499,SMALL(IF($N$4:$N$499=Z$3,ROW($K$4:$K$499)-ROW($K$4)+1),ROWS($K$4:$K13))),"")</f>
        <v/>
      </c>
      <c r="AB13" s="6" t="str">
        <f t="array" ref="AB13">IFERROR(INDEX($O$4:$O$499,SMALL(IF($N$4:$N$499=AB$3,ROW($O$4:$O$499)-ROW($O$4)+1),ROWS($O$4:$O13))),"")</f>
        <v/>
      </c>
      <c r="AC13" s="2" t="str">
        <f t="array" ref="AC13">IFERROR(INDEX($K$4:$K$499,SMALL(IF($N$4:$N$499=AB$3,ROW($K$4:$K$499)-ROW($K$4)+1),ROWS($K$4:$K13))),"")</f>
        <v/>
      </c>
      <c r="AD13" s="6" t="str">
        <f t="array" ref="AD13">IFERROR(INDEX($O$4:$O$499,SMALL(IF($N$4:$N$499=AD$3,ROW($O$4:$O$499)-ROW($O$4)+1),ROWS($O$4:$O13))),"")</f>
        <v/>
      </c>
      <c r="AE13" s="2" t="str">
        <f t="array" ref="AE13">IFERROR(INDEX($K$4:$K$499,SMALL(IF($N$4:$N$499=AD$3,ROW($K$4:$K$499)-ROW($K$4)+1),ROWS($K$4:$K13))),"")</f>
        <v/>
      </c>
      <c r="AF13" s="6" t="str">
        <f t="array" ref="AF13">IFERROR(INDEX($O$4:$O$499,SMALL(IF($N$4:$N$499=AF$3,ROW($O$4:$O$499)-ROW($O$4)+1),ROWS($O$4:$O13))),"")</f>
        <v/>
      </c>
      <c r="AG13" s="2" t="str">
        <f t="array" ref="AG13">IFERROR(INDEX($K$4:$K$499,SMALL(IF($N$4:$N$499=AF$3,ROW($K$4:$K$499)-ROW($K$4)+1),ROWS($K$4:$K13))),"")</f>
        <v/>
      </c>
      <c r="AH13" s="6" t="str">
        <f t="array" ref="AH13">IFERROR(INDEX($O$4:$O$499,SMALL(IF($N$4:$N$499=AH$3,ROW($O$4:$O$499)-ROW($O$4)+1),ROWS($O$4:$O13))),"")</f>
        <v/>
      </c>
      <c r="AI13" s="2" t="str">
        <f t="array" ref="AI13">IFERROR(INDEX($K$4:$K$499,SMALL(IF($N$4:$N$499=AH$3,ROW($K$4:$K$499)-ROW($K$4)+1),ROWS($K$4:$K13))),"")</f>
        <v/>
      </c>
      <c r="AJ13" s="2"/>
      <c r="AK13" s="2"/>
      <c r="AL13" s="2"/>
      <c r="AM13" s="2"/>
      <c r="AN13" s="2"/>
      <c r="AO13" s="2"/>
      <c r="AP13" s="2"/>
      <c r="AQ13" s="2"/>
      <c r="AR13" s="2"/>
    </row>
    <row r="14" spans="1:44" x14ac:dyDescent="0.25">
      <c r="A14" s="1">
        <f>IF(ISBLANK(Colony!B36),"",Colony!B36)</f>
        <v>42619</v>
      </c>
      <c r="B14" t="str">
        <f>IF(ISBLANK(Colony!C36),"",Colony!C36)</f>
        <v/>
      </c>
      <c r="C14">
        <f>IF(ISBLANK(Colony!D36),"",Colony!D36)</f>
        <v>2</v>
      </c>
      <c r="D14" s="1" t="str">
        <f>IF(ISBLANK(Colony!E36),"",Colony!E36)</f>
        <v>+</v>
      </c>
      <c r="E14" s="1" t="str">
        <f>IF(ISBLANK(Colony!F36),"",Colony!F36)</f>
        <v>?</v>
      </c>
      <c r="F14" s="1" t="str">
        <f>IF(ISBLANK(Colony!G36),"",Colony!G36)</f>
        <v>?</v>
      </c>
      <c r="G14" s="1">
        <f>IF(ISBLANK(Colony!H36),"",Colony!H36)</f>
        <v>369</v>
      </c>
      <c r="H14" s="1" t="str">
        <f>IF(ISBLANK(Colony!I36),"",Colony!I36)</f>
        <v>jon</v>
      </c>
      <c r="I14" t="str">
        <f t="array" ref="I14">_xlfn.IFNA(INDEX($A$4:$A$499&amp;$E$4:$E$499, MATCH(0, COUNTIF(I$3:I13, $A$4:$A$499&amp;$E$4:$E$499), 0)),"")</f>
        <v>42708AH0589</v>
      </c>
      <c r="J14">
        <f t="array" ref="J14">_xlfn.IFNA( MATCH(0, COUNTIF(I$3:I13, $A$4:$A$499&amp;$E$4:$E$499), 0),"")</f>
        <v>37</v>
      </c>
      <c r="K14" s="2">
        <f t="array" ref="K14">IFERROR(INDEX($A$4:$A$499, J14),"")</f>
        <v>42708</v>
      </c>
      <c r="L14">
        <f t="array" ref="L14">IFERROR(INDEX($G$4:$G$499, J14),"")</f>
        <v>351</v>
      </c>
      <c r="M14">
        <f t="array" ref="M14">IF(AND(J15&gt;99999,J14&lt;99999),O14- (SUM(--(NOT(ISBLANK(INDEX(Colony!$H$26:$H$499, J14):INDEX(Colony!$H$26:$H$499, COUNT($A$4:$A$499))))))), IFERROR(O14-(SUM(--(NOT(ISBLANK(INDEX(Colony!$H$26:$H$499, J14):INDEX(Colony!$H$26:$H$499, J15-1)))))),""))</f>
        <v>0</v>
      </c>
      <c r="N14" t="str">
        <f t="array" ref="N14">IFERROR(INDEX($E$4:$E$499,J14),"")</f>
        <v>AH0589</v>
      </c>
      <c r="O14">
        <f t="array" ref="O14">IFERROR(IF(NOT(J14+100&gt;J15),COUNT($A$4:$A$499)+1-J14,IFERROR(J15-J14,"")),"")</f>
        <v>9</v>
      </c>
      <c r="P14" s="6" t="str">
        <f t="array" ref="P14">IFERROR(INDEX($O$4:$O$499,SMALL(IF($N$4:$N$499=P$3,ROW($O$4:$O$499)-ROW($O$4)+1),ROWS($O$4:$O14))),"")</f>
        <v/>
      </c>
      <c r="Q14" s="2" t="str">
        <f t="array" ref="Q14">IFERROR(INDEX($K$4:$K$499,SMALL(IF($N$4:$N$499=P$3,ROW($K$4:$K$499)-ROW($K$4)+1),ROWS($K$4:$K14))),"")</f>
        <v/>
      </c>
      <c r="R14" s="6" t="str">
        <f t="array" ref="R14">IFERROR(INDEX($O$4:$O$499,SMALL(IF($N$4:$N$499=R$3,ROW($O$4:$O$499)-ROW($O$4)+1),ROWS($O$4:$O14))),"")</f>
        <v/>
      </c>
      <c r="S14" s="2" t="str">
        <f t="array" ref="S14">IFERROR(INDEX($K$4:$K$499,SMALL(IF($N$4:$N$499=R$3,ROW($K$4:$K$499)-ROW($K$4)+1),ROWS($K$4:$K14))),"")</f>
        <v/>
      </c>
      <c r="T14" s="6" t="str">
        <f t="array" ref="T14">IFERROR(INDEX($O$4:$O$499,SMALL(IF($N$4:$N$499=T$3,ROW($O$4:$O$499)-ROW($O$4)+1),ROWS($O$4:$O14))),"")</f>
        <v/>
      </c>
      <c r="U14" s="2" t="str">
        <f t="array" ref="U14">IFERROR(INDEX($K$4:$K$499,SMALL(IF($N$4:$N$499=T$3,ROW($K$4:$K$499)-ROW($K$4)+1),ROWS($K$4:$K14))),"")</f>
        <v/>
      </c>
      <c r="V14" s="6" t="str">
        <f t="array" ref="V14">IFERROR(INDEX($O$4:$O$499,SMALL(IF($N$4:$N$499=V$3,ROW($O$4:$O$499)-ROW($O$4)+1),ROWS($O$4:$O14))),"")</f>
        <v/>
      </c>
      <c r="W14" s="2" t="str">
        <f t="array" ref="W14">IFERROR(INDEX($K$4:$K$499,SMALL(IF($N$4:$N$499=V$3,ROW($K$4:$K$499)-ROW($K$4)+1),ROWS($K$4:$K14))),"")</f>
        <v/>
      </c>
      <c r="X14" s="6" t="str">
        <f t="array" ref="X14">IFERROR(INDEX($O$4:$O$499,SMALL(IF($N$4:$N$499=X$3,ROW($O$4:$O$499)-ROW($O$4)+1),ROWS($O$4:$O14))),"")</f>
        <v/>
      </c>
      <c r="Y14" s="2" t="str">
        <f t="array" ref="Y14">IFERROR(INDEX($K$4:$K$499,SMALL(IF($N$4:$N$499=X$3,ROW($K$4:$K$499)-ROW($K$4)+1),ROWS($K$4:$K14))),"")</f>
        <v/>
      </c>
      <c r="Z14" s="6" t="str">
        <f t="array" ref="Z14">IFERROR(INDEX($O$4:$O$499,SMALL(IF($N$4:$N$499=Z$3,ROW($O$4:$O$499)-ROW($O$4)+1),ROWS($O$4:$O14))),"")</f>
        <v/>
      </c>
      <c r="AA14" s="2" t="str">
        <f t="array" ref="AA14">IFERROR(INDEX($K$4:$K$499,SMALL(IF($N$4:$N$499=Z$3,ROW($K$4:$K$499)-ROW($K$4)+1),ROWS($K$4:$K14))),"")</f>
        <v/>
      </c>
      <c r="AB14" s="6" t="str">
        <f t="array" ref="AB14">IFERROR(INDEX($O$4:$O$499,SMALL(IF($N$4:$N$499=AB$3,ROW($O$4:$O$499)-ROW($O$4)+1),ROWS($O$4:$O14))),"")</f>
        <v/>
      </c>
      <c r="AC14" s="2" t="str">
        <f t="array" ref="AC14">IFERROR(INDEX($K$4:$K$499,SMALL(IF($N$4:$N$499=AB$3,ROW($K$4:$K$499)-ROW($K$4)+1),ROWS($K$4:$K14))),"")</f>
        <v/>
      </c>
      <c r="AD14" s="6" t="str">
        <f t="array" ref="AD14">IFERROR(INDEX($O$4:$O$499,SMALL(IF($N$4:$N$499=AD$3,ROW($O$4:$O$499)-ROW($O$4)+1),ROWS($O$4:$O14))),"")</f>
        <v/>
      </c>
      <c r="AE14" s="2" t="str">
        <f t="array" ref="AE14">IFERROR(INDEX($K$4:$K$499,SMALL(IF($N$4:$N$499=AD$3,ROW($K$4:$K$499)-ROW($K$4)+1),ROWS($K$4:$K14))),"")</f>
        <v/>
      </c>
      <c r="AF14" s="6" t="str">
        <f t="array" ref="AF14">IFERROR(INDEX($O$4:$O$499,SMALL(IF($N$4:$N$499=AF$3,ROW($O$4:$O$499)-ROW($O$4)+1),ROWS($O$4:$O14))),"")</f>
        <v/>
      </c>
      <c r="AG14" s="2" t="str">
        <f t="array" ref="AG14">IFERROR(INDEX($K$4:$K$499,SMALL(IF($N$4:$N$499=AF$3,ROW($K$4:$K$499)-ROW($K$4)+1),ROWS($K$4:$K14))),"")</f>
        <v/>
      </c>
      <c r="AH14" s="6" t="str">
        <f t="array" ref="AH14">IFERROR(INDEX($O$4:$O$499,SMALL(IF($N$4:$N$499=AH$3,ROW($O$4:$O$499)-ROW($O$4)+1),ROWS($O$4:$O14))),"")</f>
        <v/>
      </c>
      <c r="AI14" s="2" t="str">
        <f t="array" ref="AI14">IFERROR(INDEX($K$4:$K$499,SMALL(IF($N$4:$N$499=AH$3,ROW($K$4:$K$499)-ROW($K$4)+1),ROWS($K$4:$K14))),"")</f>
        <v/>
      </c>
      <c r="AJ14" s="2"/>
      <c r="AK14" s="2"/>
      <c r="AL14" s="2"/>
      <c r="AM14" s="2"/>
      <c r="AN14" s="2"/>
      <c r="AO14" s="2"/>
      <c r="AP14" s="2"/>
      <c r="AQ14" s="2"/>
      <c r="AR14" s="2"/>
    </row>
    <row r="15" spans="1:44" x14ac:dyDescent="0.25">
      <c r="A15" s="1">
        <f>IF(ISBLANK(Colony!B37),"",Colony!B37)</f>
        <v>42653</v>
      </c>
      <c r="B15" t="str">
        <f>IF(ISBLANK(Colony!C37),"",Colony!C37)</f>
        <v/>
      </c>
      <c r="C15">
        <f>IF(ISBLANK(Colony!D37),"",Colony!D37)</f>
        <v>1</v>
      </c>
      <c r="D15" s="1" t="str">
        <f>IF(ISBLANK(Colony!E37),"",Colony!E37)</f>
        <v/>
      </c>
      <c r="E15" s="1" t="str">
        <f>IF(ISBLANK(Colony!F37),"",Colony!F37)</f>
        <v>?</v>
      </c>
      <c r="F15" s="1" t="str">
        <f>IF(ISBLANK(Colony!G37),"",Colony!G37)</f>
        <v>?</v>
      </c>
      <c r="G15" s="1">
        <f>IF(ISBLANK(Colony!H37),"",Colony!H37)</f>
        <v>373</v>
      </c>
      <c r="H15" s="1" t="str">
        <f>IF(ISBLANK(Colony!I37),"",Colony!I37)</f>
        <v>euthanized</v>
      </c>
      <c r="I15" t="str">
        <f t="array" ref="I15">_xlfn.IFNA(INDEX($A$4:$A$499&amp;$E$4:$E$499, MATCH(0, COUNTIF(I$3:I14, $A$4:$A$499&amp;$E$4:$E$499), 0)),"")</f>
        <v>42713AH0590</v>
      </c>
      <c r="J15">
        <f t="array" ref="J15">_xlfn.IFNA( MATCH(0, COUNTIF(I$3:I14, $A$4:$A$499&amp;$E$4:$E$499), 0),"")</f>
        <v>46</v>
      </c>
      <c r="K15" s="2">
        <f t="array" ref="K15">IFERROR(INDEX($A$4:$A$499, J15),"")</f>
        <v>42713</v>
      </c>
      <c r="L15">
        <f t="array" ref="L15">IFERROR(INDEX($G$4:$G$499, J15),"")</f>
        <v>331</v>
      </c>
      <c r="M15">
        <f t="array" ref="M15">IF(AND(J16&gt;99999,J15&lt;99999),O15- (SUM(--(NOT(ISBLANK(INDEX(Colony!$H$26:$H$499, J15):INDEX(Colony!$H$26:$H$499, COUNT($A$4:$A$499))))))), IFERROR(O15-(SUM(--(NOT(ISBLANK(INDEX(Colony!$H$26:$H$499, J15):INDEX(Colony!$H$26:$H$499, J16-1)))))),""))</f>
        <v>0</v>
      </c>
      <c r="N15" t="str">
        <f t="array" ref="N15">IFERROR(INDEX($E$4:$E$499,J15),"")</f>
        <v>AH0590</v>
      </c>
      <c r="O15">
        <f t="array" ref="O15">IFERROR(IF(NOT(J15+100&gt;J16),COUNT($A$4:$A$499)+1-J15,IFERROR(J16-J15,"")),"")</f>
        <v>2</v>
      </c>
      <c r="P15" s="6" t="str">
        <f t="array" ref="P15">IFERROR(INDEX($O$4:$O$499,SMALL(IF($N$4:$N$499=P$3,ROW($O$4:$O$499)-ROW($O$4)+1),ROWS($O$4:$O15))),"")</f>
        <v/>
      </c>
      <c r="Q15" s="2" t="str">
        <f t="array" ref="Q15">IFERROR(INDEX($K$4:$K$499,SMALL(IF($N$4:$N$499=P$3,ROW($K$4:$K$499)-ROW($K$4)+1),ROWS($K$4:$K15))),"")</f>
        <v/>
      </c>
      <c r="R15" s="6" t="str">
        <f t="array" ref="R15">IFERROR(INDEX($O$4:$O$499,SMALL(IF($N$4:$N$499=R$3,ROW($O$4:$O$499)-ROW($O$4)+1),ROWS($O$4:$O15))),"")</f>
        <v/>
      </c>
      <c r="S15" s="2" t="str">
        <f t="array" ref="S15">IFERROR(INDEX($K$4:$K$499,SMALL(IF($N$4:$N$499=R$3,ROW($K$4:$K$499)-ROW($K$4)+1),ROWS($K$4:$K15))),"")</f>
        <v/>
      </c>
      <c r="T15" s="6" t="str">
        <f t="array" ref="T15">IFERROR(INDEX($O$4:$O$499,SMALL(IF($N$4:$N$499=T$3,ROW($O$4:$O$499)-ROW($O$4)+1),ROWS($O$4:$O15))),"")</f>
        <v/>
      </c>
      <c r="U15" s="2" t="str">
        <f t="array" ref="U15">IFERROR(INDEX($K$4:$K$499,SMALL(IF($N$4:$N$499=T$3,ROW($K$4:$K$499)-ROW($K$4)+1),ROWS($K$4:$K15))),"")</f>
        <v/>
      </c>
      <c r="V15" s="6" t="str">
        <f t="array" ref="V15">IFERROR(INDEX($O$4:$O$499,SMALL(IF($N$4:$N$499=V$3,ROW($O$4:$O$499)-ROW($O$4)+1),ROWS($O$4:$O15))),"")</f>
        <v/>
      </c>
      <c r="W15" s="2" t="str">
        <f t="array" ref="W15">IFERROR(INDEX($K$4:$K$499,SMALL(IF($N$4:$N$499=V$3,ROW($K$4:$K$499)-ROW($K$4)+1),ROWS($K$4:$K15))),"")</f>
        <v/>
      </c>
      <c r="X15" s="6" t="str">
        <f t="array" ref="X15">IFERROR(INDEX($O$4:$O$499,SMALL(IF($N$4:$N$499=X$3,ROW($O$4:$O$499)-ROW($O$4)+1),ROWS($O$4:$O15))),"")</f>
        <v/>
      </c>
      <c r="Y15" s="2" t="str">
        <f t="array" ref="Y15">IFERROR(INDEX($K$4:$K$499,SMALL(IF($N$4:$N$499=X$3,ROW($K$4:$K$499)-ROW($K$4)+1),ROWS($K$4:$K15))),"")</f>
        <v/>
      </c>
      <c r="Z15" s="6" t="str">
        <f t="array" ref="Z15">IFERROR(INDEX($O$4:$O$499,SMALL(IF($N$4:$N$499=Z$3,ROW($O$4:$O$499)-ROW($O$4)+1),ROWS($O$4:$O15))),"")</f>
        <v/>
      </c>
      <c r="AA15" s="2" t="str">
        <f t="array" ref="AA15">IFERROR(INDEX($K$4:$K$499,SMALL(IF($N$4:$N$499=Z$3,ROW($K$4:$K$499)-ROW($K$4)+1),ROWS($K$4:$K15))),"")</f>
        <v/>
      </c>
      <c r="AB15" s="6" t="str">
        <f t="array" ref="AB15">IFERROR(INDEX($O$4:$O$499,SMALL(IF($N$4:$N$499=AB$3,ROW($O$4:$O$499)-ROW($O$4)+1),ROWS($O$4:$O15))),"")</f>
        <v/>
      </c>
      <c r="AC15" s="2" t="str">
        <f t="array" ref="AC15">IFERROR(INDEX($K$4:$K$499,SMALL(IF($N$4:$N$499=AB$3,ROW($K$4:$K$499)-ROW($K$4)+1),ROWS($K$4:$K15))),"")</f>
        <v/>
      </c>
      <c r="AD15" s="6" t="str">
        <f t="array" ref="AD15">IFERROR(INDEX($O$4:$O$499,SMALL(IF($N$4:$N$499=AD$3,ROW($O$4:$O$499)-ROW($O$4)+1),ROWS($O$4:$O15))),"")</f>
        <v/>
      </c>
      <c r="AE15" s="2" t="str">
        <f t="array" ref="AE15">IFERROR(INDEX($K$4:$K$499,SMALL(IF($N$4:$N$499=AD$3,ROW($K$4:$K$499)-ROW($K$4)+1),ROWS($K$4:$K15))),"")</f>
        <v/>
      </c>
      <c r="AF15" s="6" t="str">
        <f t="array" ref="AF15">IFERROR(INDEX($O$4:$O$499,SMALL(IF($N$4:$N$499=AF$3,ROW($O$4:$O$499)-ROW($O$4)+1),ROWS($O$4:$O15))),"")</f>
        <v/>
      </c>
      <c r="AG15" s="2" t="str">
        <f t="array" ref="AG15">IFERROR(INDEX($K$4:$K$499,SMALL(IF($N$4:$N$499=AF$3,ROW($K$4:$K$499)-ROW($K$4)+1),ROWS($K$4:$K15))),"")</f>
        <v/>
      </c>
      <c r="AH15" s="6" t="str">
        <f t="array" ref="AH15">IFERROR(INDEX($O$4:$O$499,SMALL(IF($N$4:$N$499=AH$3,ROW($O$4:$O$499)-ROW($O$4)+1),ROWS($O$4:$O15))),"")</f>
        <v/>
      </c>
      <c r="AI15" s="2" t="str">
        <f t="array" ref="AI15">IFERROR(INDEX($K$4:$K$499,SMALL(IF($N$4:$N$499=AH$3,ROW($K$4:$K$499)-ROW($K$4)+1),ROWS($K$4:$K15))),"")</f>
        <v/>
      </c>
      <c r="AJ15" s="2"/>
      <c r="AK15" s="2"/>
      <c r="AL15" s="2"/>
      <c r="AM15" s="2"/>
      <c r="AN15" s="2"/>
      <c r="AO15" s="2"/>
      <c r="AP15" s="2"/>
      <c r="AQ15" s="2"/>
      <c r="AR15" s="2"/>
    </row>
    <row r="16" spans="1:44" x14ac:dyDescent="0.25">
      <c r="A16" s="1">
        <f>IF(ISBLANK(Colony!B38),"",Colony!B38)</f>
        <v>42654</v>
      </c>
      <c r="B16" t="str">
        <f>IF(ISBLANK(Colony!C38),"",Colony!C38)</f>
        <v/>
      </c>
      <c r="C16" t="str">
        <f>IF(ISBLANK(Colony!D38),"",Colony!D38)</f>
        <v>2 L&amp;R</v>
      </c>
      <c r="D16" s="1" t="str">
        <f>IF(ISBLANK(Colony!E38),"",Colony!E38)</f>
        <v/>
      </c>
      <c r="E16" s="1" t="str">
        <f>IF(ISBLANK(Colony!F38),"",Colony!F38)</f>
        <v>?</v>
      </c>
      <c r="F16" s="1" t="str">
        <f>IF(ISBLANK(Colony!G38),"",Colony!G38)</f>
        <v>?</v>
      </c>
      <c r="G16" s="1">
        <f>IF(ISBLANK(Colony!H38),"",Colony!H38)</f>
        <v>373</v>
      </c>
      <c r="H16" s="1" t="str">
        <f>IF(ISBLANK(Colony!I38),"",Colony!I38)</f>
        <v>euthanized</v>
      </c>
      <c r="I16" t="str">
        <f t="array" ref="I16">_xlfn.IFNA(INDEX($A$4:$A$499&amp;$E$4:$E$499, MATCH(0, COUNTIF(I$3:I15, $A$4:$A$499&amp;$E$4:$E$499), 0)),"")</f>
        <v>42735AH0591</v>
      </c>
      <c r="J16">
        <f t="array" ref="J16">_xlfn.IFNA( MATCH(0, COUNTIF(I$3:I15, $A$4:$A$499&amp;$E$4:$E$499), 0),"")</f>
        <v>48</v>
      </c>
      <c r="K16" s="2">
        <f t="array" ref="K16">IFERROR(INDEX($A$4:$A$499, J16),"")</f>
        <v>42735</v>
      </c>
      <c r="L16">
        <f t="array" ref="L16">IFERROR(INDEX($G$4:$G$499, J16),"")</f>
        <v>377</v>
      </c>
      <c r="M16">
        <f t="array" ref="M16">IF(AND(J17&gt;99999,J16&lt;99999),O16- (SUM(--(NOT(ISBLANK(INDEX(Colony!$H$26:$H$499, J16):INDEX(Colony!$H$26:$H$499, COUNT($A$4:$A$499))))))), IFERROR(O16-(SUM(--(NOT(ISBLANK(INDEX(Colony!$H$26:$H$499, J16):INDEX(Colony!$H$26:$H$499, J17-1)))))),""))</f>
        <v>0</v>
      </c>
      <c r="N16" t="str">
        <f t="array" ref="N16">IFERROR(INDEX($E$4:$E$499,J16),"")</f>
        <v>AH0591</v>
      </c>
      <c r="O16">
        <f t="array" ref="O16">IFERROR(IF(NOT(J16+100&gt;J17),COUNT($A$4:$A$499)+1-J16,IFERROR(J17-J16,"")),"")</f>
        <v>4</v>
      </c>
      <c r="P16" s="6" t="str">
        <f t="array" ref="P16">IFERROR(INDEX($O$4:$O$499,SMALL(IF($N$4:$N$499=P$3,ROW($O$4:$O$499)-ROW($O$4)+1),ROWS($O$4:$O16))),"")</f>
        <v/>
      </c>
      <c r="Q16" s="2" t="str">
        <f t="array" ref="Q16">IFERROR(INDEX($K$4:$K$499,SMALL(IF($N$4:$N$499=P$3,ROW($K$4:$K$499)-ROW($K$4)+1),ROWS($K$4:$K16))),"")</f>
        <v/>
      </c>
      <c r="R16" s="6" t="str">
        <f t="array" ref="R16">IFERROR(INDEX($O$4:$O$499,SMALL(IF($N$4:$N$499=R$3,ROW($O$4:$O$499)-ROW($O$4)+1),ROWS($O$4:$O16))),"")</f>
        <v/>
      </c>
      <c r="S16" s="2" t="str">
        <f t="array" ref="S16">IFERROR(INDEX($K$4:$K$499,SMALL(IF($N$4:$N$499=R$3,ROW($K$4:$K$499)-ROW($K$4)+1),ROWS($K$4:$K16))),"")</f>
        <v/>
      </c>
      <c r="T16" s="6" t="str">
        <f t="array" ref="T16">IFERROR(INDEX($O$4:$O$499,SMALL(IF($N$4:$N$499=T$3,ROW($O$4:$O$499)-ROW($O$4)+1),ROWS($O$4:$O16))),"")</f>
        <v/>
      </c>
      <c r="U16" s="2" t="str">
        <f t="array" ref="U16">IFERROR(INDEX($K$4:$K$499,SMALL(IF($N$4:$N$499=T$3,ROW($K$4:$K$499)-ROW($K$4)+1),ROWS($K$4:$K16))),"")</f>
        <v/>
      </c>
      <c r="V16" s="6" t="str">
        <f t="array" ref="V16">IFERROR(INDEX($O$4:$O$499,SMALL(IF($N$4:$N$499=V$3,ROW($O$4:$O$499)-ROW($O$4)+1),ROWS($O$4:$O16))),"")</f>
        <v/>
      </c>
      <c r="W16" s="2" t="str">
        <f t="array" ref="W16">IFERROR(INDEX($K$4:$K$499,SMALL(IF($N$4:$N$499=V$3,ROW($K$4:$K$499)-ROW($K$4)+1),ROWS($K$4:$K16))),"")</f>
        <v/>
      </c>
      <c r="X16" s="6" t="str">
        <f t="array" ref="X16">IFERROR(INDEX($O$4:$O$499,SMALL(IF($N$4:$N$499=X$3,ROW($O$4:$O$499)-ROW($O$4)+1),ROWS($O$4:$O16))),"")</f>
        <v/>
      </c>
      <c r="Y16" s="2" t="str">
        <f t="array" ref="Y16">IFERROR(INDEX($K$4:$K$499,SMALL(IF($N$4:$N$499=X$3,ROW($K$4:$K$499)-ROW($K$4)+1),ROWS($K$4:$K16))),"")</f>
        <v/>
      </c>
      <c r="Z16" s="6" t="str">
        <f t="array" ref="Z16">IFERROR(INDEX($O$4:$O$499,SMALL(IF($N$4:$N$499=Z$3,ROW($O$4:$O$499)-ROW($O$4)+1),ROWS($O$4:$O16))),"")</f>
        <v/>
      </c>
      <c r="AA16" s="2" t="str">
        <f t="array" ref="AA16">IFERROR(INDEX($K$4:$K$499,SMALL(IF($N$4:$N$499=Z$3,ROW($K$4:$K$499)-ROW($K$4)+1),ROWS($K$4:$K16))),"")</f>
        <v/>
      </c>
      <c r="AB16" s="6" t="str">
        <f t="array" ref="AB16">IFERROR(INDEX($O$4:$O$499,SMALL(IF($N$4:$N$499=AB$3,ROW($O$4:$O$499)-ROW($O$4)+1),ROWS($O$4:$O16))),"")</f>
        <v/>
      </c>
      <c r="AC16" s="2" t="str">
        <f t="array" ref="AC16">IFERROR(INDEX($K$4:$K$499,SMALL(IF($N$4:$N$499=AB$3,ROW($K$4:$K$499)-ROW($K$4)+1),ROWS($K$4:$K16))),"")</f>
        <v/>
      </c>
      <c r="AD16" s="6" t="str">
        <f t="array" ref="AD16">IFERROR(INDEX($O$4:$O$499,SMALL(IF($N$4:$N$499=AD$3,ROW($O$4:$O$499)-ROW($O$4)+1),ROWS($O$4:$O16))),"")</f>
        <v/>
      </c>
      <c r="AE16" s="2" t="str">
        <f t="array" ref="AE16">IFERROR(INDEX($K$4:$K$499,SMALL(IF($N$4:$N$499=AD$3,ROW($K$4:$K$499)-ROW($K$4)+1),ROWS($K$4:$K16))),"")</f>
        <v/>
      </c>
      <c r="AF16" s="6" t="str">
        <f t="array" ref="AF16">IFERROR(INDEX($O$4:$O$499,SMALL(IF($N$4:$N$499=AF$3,ROW($O$4:$O$499)-ROW($O$4)+1),ROWS($O$4:$O16))),"")</f>
        <v/>
      </c>
      <c r="AG16" s="2" t="str">
        <f t="array" ref="AG16">IFERROR(INDEX($K$4:$K$499,SMALL(IF($N$4:$N$499=AF$3,ROW($K$4:$K$499)-ROW($K$4)+1),ROWS($K$4:$K16))),"")</f>
        <v/>
      </c>
      <c r="AH16" s="6" t="str">
        <f t="array" ref="AH16">IFERROR(INDEX($O$4:$O$499,SMALL(IF($N$4:$N$499=AH$3,ROW($O$4:$O$499)-ROW($O$4)+1),ROWS($O$4:$O16))),"")</f>
        <v/>
      </c>
      <c r="AI16" s="2" t="str">
        <f t="array" ref="AI16">IFERROR(INDEX($K$4:$K$499,SMALL(IF($N$4:$N$499=AH$3,ROW($K$4:$K$499)-ROW($K$4)+1),ROWS($K$4:$K16))),"")</f>
        <v/>
      </c>
      <c r="AJ16" s="2"/>
      <c r="AK16" s="2"/>
      <c r="AL16" s="2"/>
      <c r="AM16" s="2"/>
      <c r="AN16" s="2"/>
      <c r="AO16" s="2"/>
      <c r="AP16" s="2"/>
      <c r="AQ16" s="2"/>
      <c r="AR16" s="2"/>
    </row>
    <row r="17" spans="1:44" x14ac:dyDescent="0.25">
      <c r="A17" s="1">
        <f>IF(ISBLANK(Colony!B39),"",Colony!B39)</f>
        <v>42654</v>
      </c>
      <c r="B17" t="str">
        <f>IF(ISBLANK(Colony!C39),"",Colony!C39)</f>
        <v/>
      </c>
      <c r="C17" t="str">
        <f>IF(ISBLANK(Colony!D39),"",Colony!D39)</f>
        <v>3 ripped</v>
      </c>
      <c r="D17" s="1" t="str">
        <f>IF(ISBLANK(Colony!E39),"",Colony!E39)</f>
        <v/>
      </c>
      <c r="E17" s="1" t="str">
        <f>IF(ISBLANK(Colony!F39),"",Colony!F39)</f>
        <v>?</v>
      </c>
      <c r="F17" s="1" t="str">
        <f>IF(ISBLANK(Colony!G39),"",Colony!G39)</f>
        <v>?</v>
      </c>
      <c r="G17" s="1">
        <f>IF(ISBLANK(Colony!H39),"",Colony!H39)</f>
        <v>373</v>
      </c>
      <c r="H17" s="1" t="str">
        <f>IF(ISBLANK(Colony!I39),"",Colony!I39)</f>
        <v>euthanized</v>
      </c>
      <c r="I17" t="str">
        <f t="array" ref="I17">_xlfn.IFNA(INDEX($A$4:$A$499&amp;$E$4:$E$499, MATCH(0, COUNTIF(I$3:I16, $A$4:$A$499&amp;$E$4:$E$499), 0)),"")</f>
        <v>42736AH0588</v>
      </c>
      <c r="J17">
        <f t="array" ref="J17">_xlfn.IFNA( MATCH(0, COUNTIF(I$3:I16, $A$4:$A$499&amp;$E$4:$E$499), 0),"")</f>
        <v>52</v>
      </c>
      <c r="K17" s="2">
        <f t="array" ref="K17">IFERROR(INDEX($A$4:$A$499, J17),"")</f>
        <v>42736</v>
      </c>
      <c r="L17">
        <f t="array" ref="L17">IFERROR(INDEX($G$4:$G$499, J17),"")</f>
        <v>377</v>
      </c>
      <c r="M17">
        <f t="array" ref="M17">IF(AND(J18&gt;99999,J17&lt;99999),O17- (SUM(--(NOT(ISBLANK(INDEX(Colony!$H$26:$H$499, J17):INDEX(Colony!$H$26:$H$499, COUNT($A$4:$A$499))))))), IFERROR(O17-(SUM(--(NOT(ISBLANK(INDEX(Colony!$H$26:$H$499, J17):INDEX(Colony!$H$26:$H$499, J18-1)))))),""))</f>
        <v>0</v>
      </c>
      <c r="N17" t="str">
        <f t="array" ref="N17">IFERROR(INDEX($E$4:$E$499,J17),"")</f>
        <v>AH0588</v>
      </c>
      <c r="O17">
        <f t="array" ref="O17">IFERROR(IF(NOT(J17+100&gt;J18),COUNT($A$4:$A$499)+1-J17,IFERROR(J18-J17,"")),"")</f>
        <v>3</v>
      </c>
      <c r="P17" s="6" t="str">
        <f t="array" ref="P17">IFERROR(INDEX($O$4:$O$499,SMALL(IF($N$4:$N$499=P$3,ROW($O$4:$O$499)-ROW($O$4)+1),ROWS($O$4:$O17))),"")</f>
        <v/>
      </c>
      <c r="Q17" s="2" t="str">
        <f t="array" ref="Q17">IFERROR(INDEX($K$4:$K$499,SMALL(IF($N$4:$N$499=P$3,ROW($K$4:$K$499)-ROW($K$4)+1),ROWS($K$4:$K17))),"")</f>
        <v/>
      </c>
      <c r="R17" s="6" t="str">
        <f t="array" ref="R17">IFERROR(INDEX($O$4:$O$499,SMALL(IF($N$4:$N$499=R$3,ROW($O$4:$O$499)-ROW($O$4)+1),ROWS($O$4:$O17))),"")</f>
        <v/>
      </c>
      <c r="S17" s="2" t="str">
        <f t="array" ref="S17">IFERROR(INDEX($K$4:$K$499,SMALL(IF($N$4:$N$499=R$3,ROW($K$4:$K$499)-ROW($K$4)+1),ROWS($K$4:$K17))),"")</f>
        <v/>
      </c>
      <c r="T17" s="6" t="str">
        <f t="array" ref="T17">IFERROR(INDEX($O$4:$O$499,SMALL(IF($N$4:$N$499=T$3,ROW($O$4:$O$499)-ROW($O$4)+1),ROWS($O$4:$O17))),"")</f>
        <v/>
      </c>
      <c r="U17" s="2" t="str">
        <f t="array" ref="U17">IFERROR(INDEX($K$4:$K$499,SMALL(IF($N$4:$N$499=T$3,ROW($K$4:$K$499)-ROW($K$4)+1),ROWS($K$4:$K17))),"")</f>
        <v/>
      </c>
      <c r="V17" s="6" t="str">
        <f t="array" ref="V17">IFERROR(INDEX($O$4:$O$499,SMALL(IF($N$4:$N$499=V$3,ROW($O$4:$O$499)-ROW($O$4)+1),ROWS($O$4:$O17))),"")</f>
        <v/>
      </c>
      <c r="W17" s="2" t="str">
        <f t="array" ref="W17">IFERROR(INDEX($K$4:$K$499,SMALL(IF($N$4:$N$499=V$3,ROW($K$4:$K$499)-ROW($K$4)+1),ROWS($K$4:$K17))),"")</f>
        <v/>
      </c>
      <c r="X17" s="6" t="str">
        <f t="array" ref="X17">IFERROR(INDEX($O$4:$O$499,SMALL(IF($N$4:$N$499=X$3,ROW($O$4:$O$499)-ROW($O$4)+1),ROWS($O$4:$O17))),"")</f>
        <v/>
      </c>
      <c r="Y17" s="2" t="str">
        <f t="array" ref="Y17">IFERROR(INDEX($K$4:$K$499,SMALL(IF($N$4:$N$499=X$3,ROW($K$4:$K$499)-ROW($K$4)+1),ROWS($K$4:$K17))),"")</f>
        <v/>
      </c>
      <c r="Z17" s="6" t="str">
        <f t="array" ref="Z17">IFERROR(INDEX($O$4:$O$499,SMALL(IF($N$4:$N$499=Z$3,ROW($O$4:$O$499)-ROW($O$4)+1),ROWS($O$4:$O17))),"")</f>
        <v/>
      </c>
      <c r="AA17" s="2" t="str">
        <f t="array" ref="AA17">IFERROR(INDEX($K$4:$K$499,SMALL(IF($N$4:$N$499=Z$3,ROW($K$4:$K$499)-ROW($K$4)+1),ROWS($K$4:$K17))),"")</f>
        <v/>
      </c>
      <c r="AB17" s="6" t="str">
        <f t="array" ref="AB17">IFERROR(INDEX($O$4:$O$499,SMALL(IF($N$4:$N$499=AB$3,ROW($O$4:$O$499)-ROW($O$4)+1),ROWS($O$4:$O17))),"")</f>
        <v/>
      </c>
      <c r="AC17" s="2" t="str">
        <f t="array" ref="AC17">IFERROR(INDEX($K$4:$K$499,SMALL(IF($N$4:$N$499=AB$3,ROW($K$4:$K$499)-ROW($K$4)+1),ROWS($K$4:$K17))),"")</f>
        <v/>
      </c>
      <c r="AD17" s="6" t="str">
        <f t="array" ref="AD17">IFERROR(INDEX($O$4:$O$499,SMALL(IF($N$4:$N$499=AD$3,ROW($O$4:$O$499)-ROW($O$4)+1),ROWS($O$4:$O17))),"")</f>
        <v/>
      </c>
      <c r="AE17" s="2" t="str">
        <f t="array" ref="AE17">IFERROR(INDEX($K$4:$K$499,SMALL(IF($N$4:$N$499=AD$3,ROW($K$4:$K$499)-ROW($K$4)+1),ROWS($K$4:$K17))),"")</f>
        <v/>
      </c>
      <c r="AF17" s="6" t="str">
        <f t="array" ref="AF17">IFERROR(INDEX($O$4:$O$499,SMALL(IF($N$4:$N$499=AF$3,ROW($O$4:$O$499)-ROW($O$4)+1),ROWS($O$4:$O17))),"")</f>
        <v/>
      </c>
      <c r="AG17" s="2" t="str">
        <f t="array" ref="AG17">IFERROR(INDEX($K$4:$K$499,SMALL(IF($N$4:$N$499=AF$3,ROW($K$4:$K$499)-ROW($K$4)+1),ROWS($K$4:$K17))),"")</f>
        <v/>
      </c>
      <c r="AH17" s="6" t="str">
        <f t="array" ref="AH17">IFERROR(INDEX($O$4:$O$499,SMALL(IF($N$4:$N$499=AH$3,ROW($O$4:$O$499)-ROW($O$4)+1),ROWS($O$4:$O17))),"")</f>
        <v/>
      </c>
      <c r="AI17" s="2" t="str">
        <f t="array" ref="AI17">IFERROR(INDEX($K$4:$K$499,SMALL(IF($N$4:$N$499=AH$3,ROW($K$4:$K$499)-ROW($K$4)+1),ROWS($K$4:$K17))),"")</f>
        <v/>
      </c>
      <c r="AJ17" s="2"/>
      <c r="AK17" s="2"/>
      <c r="AL17" s="2"/>
      <c r="AM17" s="2"/>
      <c r="AN17" s="2"/>
      <c r="AO17" s="2"/>
      <c r="AP17" s="2"/>
      <c r="AQ17" s="2"/>
      <c r="AR17" s="2"/>
    </row>
    <row r="18" spans="1:44" x14ac:dyDescent="0.25">
      <c r="A18" s="1">
        <f>IF(ISBLANK(Colony!B40),"",Colony!B40)</f>
        <v>42654</v>
      </c>
      <c r="B18" t="str">
        <f>IF(ISBLANK(Colony!C40),"",Colony!C40)</f>
        <v/>
      </c>
      <c r="C18">
        <f>IF(ISBLANK(Colony!D40),"",Colony!D40)</f>
        <v>1</v>
      </c>
      <c r="D18" s="1" t="str">
        <f>IF(ISBLANK(Colony!E40),"",Colony!E40)</f>
        <v/>
      </c>
      <c r="E18" s="1" t="str">
        <f>IF(ISBLANK(Colony!F40),"",Colony!F40)</f>
        <v>?</v>
      </c>
      <c r="F18" s="1" t="str">
        <f>IF(ISBLANK(Colony!G40),"",Colony!G40)</f>
        <v>?</v>
      </c>
      <c r="G18" s="1">
        <f>IF(ISBLANK(Colony!H40),"",Colony!H40)</f>
        <v>11</v>
      </c>
      <c r="H18" s="1" t="str">
        <f>IF(ISBLANK(Colony!I40),"",Colony!I40)</f>
        <v>phil prac</v>
      </c>
      <c r="I18" t="str">
        <f t="array" ref="I18">_xlfn.IFNA(INDEX($A$4:$A$499&amp;$E$4:$E$499, MATCH(0, COUNTIF(I$3:I17, $A$4:$A$499&amp;$E$4:$E$499), 0)),"")</f>
        <v>42737AH0590</v>
      </c>
      <c r="J18">
        <f t="array" ref="J18">_xlfn.IFNA( MATCH(0, COUNTIF(I$3:I17, $A$4:$A$499&amp;$E$4:$E$499), 0),"")</f>
        <v>55</v>
      </c>
      <c r="K18" s="2">
        <f t="array" ref="K18">IFERROR(INDEX($A$4:$A$499, J18),"")</f>
        <v>42737</v>
      </c>
      <c r="L18">
        <f t="array" ref="L18">IFERROR(INDEX($G$4:$G$499, J18),"")</f>
        <v>321</v>
      </c>
      <c r="M18">
        <f t="array" ref="M18">IF(AND(J19&gt;99999,J18&lt;99999),O18- (SUM(--(NOT(ISBLANK(INDEX(Colony!$H$26:$H$499, J18):INDEX(Colony!$H$26:$H$499, COUNT($A$4:$A$499))))))), IFERROR(O18-(SUM(--(NOT(ISBLANK(INDEX(Colony!$H$26:$H$499, J18):INDEX(Colony!$H$26:$H$499, J19-1)))))),""))</f>
        <v>0</v>
      </c>
      <c r="N18" t="str">
        <f t="array" ref="N18">IFERROR(INDEX($E$4:$E$499,J18),"")</f>
        <v>AH0590</v>
      </c>
      <c r="O18">
        <f t="array" ref="O18">IFERROR(IF(NOT(J18+100&gt;J19),COUNT($A$4:$A$499)+1-J18,IFERROR(J19-J18,"")),"")</f>
        <v>5</v>
      </c>
      <c r="P18" s="6" t="str">
        <f t="array" ref="P18">IFERROR(INDEX($O$4:$O$499,SMALL(IF($N$4:$N$499=P$3,ROW($O$4:$O$499)-ROW($O$4)+1),ROWS($O$4:$O18))),"")</f>
        <v/>
      </c>
      <c r="Q18" s="2" t="str">
        <f t="array" ref="Q18">IFERROR(INDEX($K$4:$K$499,SMALL(IF($N$4:$N$499=P$3,ROW($K$4:$K$499)-ROW($K$4)+1),ROWS($K$4:$K18))),"")</f>
        <v/>
      </c>
      <c r="R18" s="6" t="str">
        <f t="array" ref="R18">IFERROR(INDEX($O$4:$O$499,SMALL(IF($N$4:$N$499=R$3,ROW($O$4:$O$499)-ROW($O$4)+1),ROWS($O$4:$O18))),"")</f>
        <v/>
      </c>
      <c r="S18" s="2" t="str">
        <f t="array" ref="S18">IFERROR(INDEX($K$4:$K$499,SMALL(IF($N$4:$N$499=R$3,ROW($K$4:$K$499)-ROW($K$4)+1),ROWS($K$4:$K18))),"")</f>
        <v/>
      </c>
      <c r="T18" s="6" t="str">
        <f t="array" ref="T18">IFERROR(INDEX($O$4:$O$499,SMALL(IF($N$4:$N$499=T$3,ROW($O$4:$O$499)-ROW($O$4)+1),ROWS($O$4:$O18))),"")</f>
        <v/>
      </c>
      <c r="U18" s="2" t="str">
        <f t="array" ref="U18">IFERROR(INDEX($K$4:$K$499,SMALL(IF($N$4:$N$499=T$3,ROW($K$4:$K$499)-ROW($K$4)+1),ROWS($K$4:$K18))),"")</f>
        <v/>
      </c>
      <c r="V18" s="6" t="str">
        <f t="array" ref="V18">IFERROR(INDEX($O$4:$O$499,SMALL(IF($N$4:$N$499=V$3,ROW($O$4:$O$499)-ROW($O$4)+1),ROWS($O$4:$O18))),"")</f>
        <v/>
      </c>
      <c r="W18" s="2" t="str">
        <f t="array" ref="W18">IFERROR(INDEX($K$4:$K$499,SMALL(IF($N$4:$N$499=V$3,ROW($K$4:$K$499)-ROW($K$4)+1),ROWS($K$4:$K18))),"")</f>
        <v/>
      </c>
      <c r="X18" s="6" t="str">
        <f t="array" ref="X18">IFERROR(INDEX($O$4:$O$499,SMALL(IF($N$4:$N$499=X$3,ROW($O$4:$O$499)-ROW($O$4)+1),ROWS($O$4:$O18))),"")</f>
        <v/>
      </c>
      <c r="Y18" s="2" t="str">
        <f t="array" ref="Y18">IFERROR(INDEX($K$4:$K$499,SMALL(IF($N$4:$N$499=X$3,ROW($K$4:$K$499)-ROW($K$4)+1),ROWS($K$4:$K18))),"")</f>
        <v/>
      </c>
      <c r="Z18" s="6" t="str">
        <f t="array" ref="Z18">IFERROR(INDEX($O$4:$O$499,SMALL(IF($N$4:$N$499=Z$3,ROW($O$4:$O$499)-ROW($O$4)+1),ROWS($O$4:$O18))),"")</f>
        <v/>
      </c>
      <c r="AA18" s="2" t="str">
        <f t="array" ref="AA18">IFERROR(INDEX($K$4:$K$499,SMALL(IF($N$4:$N$499=Z$3,ROW($K$4:$K$499)-ROW($K$4)+1),ROWS($K$4:$K18))),"")</f>
        <v/>
      </c>
      <c r="AB18" s="6" t="str">
        <f t="array" ref="AB18">IFERROR(INDEX($O$4:$O$499,SMALL(IF($N$4:$N$499=AB$3,ROW($O$4:$O$499)-ROW($O$4)+1),ROWS($O$4:$O18))),"")</f>
        <v/>
      </c>
      <c r="AC18" s="2" t="str">
        <f t="array" ref="AC18">IFERROR(INDEX($K$4:$K$499,SMALL(IF($N$4:$N$499=AB$3,ROW($K$4:$K$499)-ROW($K$4)+1),ROWS($K$4:$K18))),"")</f>
        <v/>
      </c>
      <c r="AD18" s="6" t="str">
        <f t="array" ref="AD18">IFERROR(INDEX($O$4:$O$499,SMALL(IF($N$4:$N$499=AD$3,ROW($O$4:$O$499)-ROW($O$4)+1),ROWS($O$4:$O18))),"")</f>
        <v/>
      </c>
      <c r="AE18" s="2" t="str">
        <f t="array" ref="AE18">IFERROR(INDEX($K$4:$K$499,SMALL(IF($N$4:$N$499=AD$3,ROW($K$4:$K$499)-ROW($K$4)+1),ROWS($K$4:$K18))),"")</f>
        <v/>
      </c>
      <c r="AF18" s="6" t="str">
        <f t="array" ref="AF18">IFERROR(INDEX($O$4:$O$499,SMALL(IF($N$4:$N$499=AF$3,ROW($O$4:$O$499)-ROW($O$4)+1),ROWS($O$4:$O18))),"")</f>
        <v/>
      </c>
      <c r="AG18" s="2" t="str">
        <f t="array" ref="AG18">IFERROR(INDEX($K$4:$K$499,SMALL(IF($N$4:$N$499=AF$3,ROW($K$4:$K$499)-ROW($K$4)+1),ROWS($K$4:$K18))),"")</f>
        <v/>
      </c>
      <c r="AH18" s="6" t="str">
        <f t="array" ref="AH18">IFERROR(INDEX($O$4:$O$499,SMALL(IF($N$4:$N$499=AH$3,ROW($O$4:$O$499)-ROW($O$4)+1),ROWS($O$4:$O18))),"")</f>
        <v/>
      </c>
      <c r="AI18" s="2" t="str">
        <f t="array" ref="AI18">IFERROR(INDEX($K$4:$K$499,SMALL(IF($N$4:$N$499=AH$3,ROW($K$4:$K$499)-ROW($K$4)+1),ROWS($K$4:$K18))),"")</f>
        <v/>
      </c>
      <c r="AJ18" s="2"/>
      <c r="AK18" s="2"/>
      <c r="AL18" s="2"/>
      <c r="AM18" s="2"/>
      <c r="AN18" s="2"/>
      <c r="AO18" s="2"/>
      <c r="AP18" s="2"/>
      <c r="AQ18" s="2"/>
      <c r="AR18" s="2"/>
    </row>
    <row r="19" spans="1:44" x14ac:dyDescent="0.25">
      <c r="A19" s="1">
        <f>IF(ISBLANK(Colony!B41),"",Colony!B41)</f>
        <v>42580</v>
      </c>
      <c r="B19" t="str">
        <f>IF(ISBLANK(Colony!C41),"",Colony!C41)</f>
        <v/>
      </c>
      <c r="C19">
        <f>IF(ISBLANK(Colony!D41),"",Colony!D41)</f>
        <v>3</v>
      </c>
      <c r="D19" s="1" t="str">
        <f>IF(ISBLANK(Colony!E41),"",Colony!E41)</f>
        <v/>
      </c>
      <c r="E19" s="1" t="str">
        <f>IF(ISBLANK(Colony!F41),"",Colony!F41)</f>
        <v>?</v>
      </c>
      <c r="F19" s="1" t="str">
        <f>IF(ISBLANK(Colony!G41),"",Colony!G41)</f>
        <v>?</v>
      </c>
      <c r="G19" s="1">
        <f>IF(ISBLANK(Colony!H41),"",Colony!H41)</f>
        <v>11</v>
      </c>
      <c r="H19" s="1" t="str">
        <f>IF(ISBLANK(Colony!I41),"",Colony!I41)</f>
        <v>phil prac</v>
      </c>
      <c r="I19" t="str">
        <f t="array" ref="I19">_xlfn.IFNA(INDEX($A$4:$A$499&amp;$E$4:$E$499, MATCH(0, COUNTIF(I$3:I18, $A$4:$A$499&amp;$E$4:$E$499), 0)),"")</f>
        <v>42752AH0587</v>
      </c>
      <c r="J19">
        <f t="array" ref="J19">_xlfn.IFNA( MATCH(0, COUNTIF(I$3:I18, $A$4:$A$499&amp;$E$4:$E$499), 0),"")</f>
        <v>60</v>
      </c>
      <c r="K19" s="2">
        <f t="array" ref="K19">IFERROR(INDEX($A$4:$A$499, J19),"")</f>
        <v>42752</v>
      </c>
      <c r="L19">
        <f t="array" ref="L19">IFERROR(INDEX($G$4:$G$499, J19),"")</f>
        <v>348</v>
      </c>
      <c r="M19">
        <f t="array" ref="M19">IF(AND(J20&gt;99999,J19&lt;99999),O19- (SUM(--(NOT(ISBLANK(INDEX(Colony!$H$26:$H$499, J19):INDEX(Colony!$H$26:$H$499, COUNT($A$4:$A$499))))))), IFERROR(O19-(SUM(--(NOT(ISBLANK(INDEX(Colony!$H$26:$H$499, J19):INDEX(Colony!$H$26:$H$499, J20-1)))))),""))</f>
        <v>0</v>
      </c>
      <c r="N19" t="str">
        <f t="array" ref="N19">IFERROR(INDEX($E$4:$E$499,J19),"")</f>
        <v>AH0587</v>
      </c>
      <c r="O19">
        <f t="array" ref="O19">IFERROR(IF(NOT(J19+100&gt;J20),COUNT($A$4:$A$499)+1-J19,IFERROR(J20-J19,"")),"")</f>
        <v>1</v>
      </c>
      <c r="P19" s="6" t="str">
        <f t="array" ref="P19">IFERROR(INDEX($O$4:$O$499,SMALL(IF($N$4:$N$499=P$3,ROW($O$4:$O$499)-ROW($O$4)+1),ROWS($O$4:$O19))),"")</f>
        <v/>
      </c>
      <c r="Q19" s="2" t="str">
        <f t="array" ref="Q19">IFERROR(INDEX($K$4:$K$499,SMALL(IF($N$4:$N$499=P$3,ROW($K$4:$K$499)-ROW($K$4)+1),ROWS($K$4:$K19))),"")</f>
        <v/>
      </c>
      <c r="R19" s="6" t="str">
        <f t="array" ref="R19">IFERROR(INDEX($O$4:$O$499,SMALL(IF($N$4:$N$499=R$3,ROW($O$4:$O$499)-ROW($O$4)+1),ROWS($O$4:$O19))),"")</f>
        <v/>
      </c>
      <c r="S19" s="2" t="str">
        <f t="array" ref="S19">IFERROR(INDEX($K$4:$K$499,SMALL(IF($N$4:$N$499=R$3,ROW($K$4:$K$499)-ROW($K$4)+1),ROWS($K$4:$K19))),"")</f>
        <v/>
      </c>
      <c r="T19" s="6" t="str">
        <f t="array" ref="T19">IFERROR(INDEX($O$4:$O$499,SMALL(IF($N$4:$N$499=T$3,ROW($O$4:$O$499)-ROW($O$4)+1),ROWS($O$4:$O19))),"")</f>
        <v/>
      </c>
      <c r="U19" s="2" t="str">
        <f t="array" ref="U19">IFERROR(INDEX($K$4:$K$499,SMALL(IF($N$4:$N$499=T$3,ROW($K$4:$K$499)-ROW($K$4)+1),ROWS($K$4:$K19))),"")</f>
        <v/>
      </c>
      <c r="V19" s="6" t="str">
        <f t="array" ref="V19">IFERROR(INDEX($O$4:$O$499,SMALL(IF($N$4:$N$499=V$3,ROW($O$4:$O$499)-ROW($O$4)+1),ROWS($O$4:$O19))),"")</f>
        <v/>
      </c>
      <c r="W19" s="2" t="str">
        <f t="array" ref="W19">IFERROR(INDEX($K$4:$K$499,SMALL(IF($N$4:$N$499=V$3,ROW($K$4:$K$499)-ROW($K$4)+1),ROWS($K$4:$K19))),"")</f>
        <v/>
      </c>
      <c r="X19" s="6" t="str">
        <f t="array" ref="X19">IFERROR(INDEX($O$4:$O$499,SMALL(IF($N$4:$N$499=X$3,ROW($O$4:$O$499)-ROW($O$4)+1),ROWS($O$4:$O19))),"")</f>
        <v/>
      </c>
      <c r="Y19" s="2" t="str">
        <f t="array" ref="Y19">IFERROR(INDEX($K$4:$K$499,SMALL(IF($N$4:$N$499=X$3,ROW($K$4:$K$499)-ROW($K$4)+1),ROWS($K$4:$K19))),"")</f>
        <v/>
      </c>
      <c r="Z19" s="6" t="str">
        <f t="array" ref="Z19">IFERROR(INDEX($O$4:$O$499,SMALL(IF($N$4:$N$499=Z$3,ROW($O$4:$O$499)-ROW($O$4)+1),ROWS($O$4:$O19))),"")</f>
        <v/>
      </c>
      <c r="AA19" s="2" t="str">
        <f t="array" ref="AA19">IFERROR(INDEX($K$4:$K$499,SMALL(IF($N$4:$N$499=Z$3,ROW($K$4:$K$499)-ROW($K$4)+1),ROWS($K$4:$K19))),"")</f>
        <v/>
      </c>
      <c r="AB19" s="6" t="str">
        <f t="array" ref="AB19">IFERROR(INDEX($O$4:$O$499,SMALL(IF($N$4:$N$499=AB$3,ROW($O$4:$O$499)-ROW($O$4)+1),ROWS($O$4:$O19))),"")</f>
        <v/>
      </c>
      <c r="AC19" s="2" t="str">
        <f t="array" ref="AC19">IFERROR(INDEX($K$4:$K$499,SMALL(IF($N$4:$N$499=AB$3,ROW($K$4:$K$499)-ROW($K$4)+1),ROWS($K$4:$K19))),"")</f>
        <v/>
      </c>
      <c r="AD19" s="6" t="str">
        <f t="array" ref="AD19">IFERROR(INDEX($O$4:$O$499,SMALL(IF($N$4:$N$499=AD$3,ROW($O$4:$O$499)-ROW($O$4)+1),ROWS($O$4:$O19))),"")</f>
        <v/>
      </c>
      <c r="AE19" s="2" t="str">
        <f t="array" ref="AE19">IFERROR(INDEX($K$4:$K$499,SMALL(IF($N$4:$N$499=AD$3,ROW($K$4:$K$499)-ROW($K$4)+1),ROWS($K$4:$K19))),"")</f>
        <v/>
      </c>
      <c r="AF19" s="6" t="str">
        <f t="array" ref="AF19">IFERROR(INDEX($O$4:$O$499,SMALL(IF($N$4:$N$499=AF$3,ROW($O$4:$O$499)-ROW($O$4)+1),ROWS($O$4:$O19))),"")</f>
        <v/>
      </c>
      <c r="AG19" s="2" t="str">
        <f t="array" ref="AG19">IFERROR(INDEX($K$4:$K$499,SMALL(IF($N$4:$N$499=AF$3,ROW($K$4:$K$499)-ROW($K$4)+1),ROWS($K$4:$K19))),"")</f>
        <v/>
      </c>
      <c r="AH19" s="6" t="str">
        <f t="array" ref="AH19">IFERROR(INDEX($O$4:$O$499,SMALL(IF($N$4:$N$499=AH$3,ROW($O$4:$O$499)-ROW($O$4)+1),ROWS($O$4:$O19))),"")</f>
        <v/>
      </c>
      <c r="AI19" s="2" t="str">
        <f t="array" ref="AI19">IFERROR(INDEX($K$4:$K$499,SMALL(IF($N$4:$N$499=AH$3,ROW($K$4:$K$499)-ROW($K$4)+1),ROWS($K$4:$K19))),"")</f>
        <v/>
      </c>
      <c r="AJ19" s="2"/>
      <c r="AK19" s="2"/>
      <c r="AL19" s="2"/>
      <c r="AM19" s="2"/>
      <c r="AN19" s="2"/>
      <c r="AO19" s="2"/>
      <c r="AP19" s="2"/>
      <c r="AQ19" s="2"/>
      <c r="AR19" s="2"/>
    </row>
    <row r="20" spans="1:44" x14ac:dyDescent="0.25">
      <c r="A20" s="1">
        <f>IF(ISBLANK(Colony!B42),"",Colony!B42)</f>
        <v>42665</v>
      </c>
      <c r="B20" t="str">
        <f>IF(ISBLANK(Colony!C42),"",Colony!C42)</f>
        <v/>
      </c>
      <c r="C20">
        <f>IF(ISBLANK(Colony!D42),"",Colony!D42)</f>
        <v>1</v>
      </c>
      <c r="D20" s="1" t="str">
        <f>IF(ISBLANK(Colony!E42),"",Colony!E42)</f>
        <v>+</v>
      </c>
      <c r="E20" s="1" t="str">
        <f>IF(ISBLANK(Colony!F42),"",Colony!F42)</f>
        <v>AH0453</v>
      </c>
      <c r="F20" s="1" t="str">
        <f>IF(ISBLANK(Colony!G42),"",Colony!G42)</f>
        <v>?</v>
      </c>
      <c r="G20" s="1">
        <f>IF(ISBLANK(Colony!H42),"",Colony!H42)</f>
        <v>331</v>
      </c>
      <c r="H20" s="1" t="str">
        <f>IF(ISBLANK(Colony!I42),"",Colony!I42)</f>
        <v>jon</v>
      </c>
      <c r="I20" t="str">
        <f t="array" ref="I20">_xlfn.IFNA(INDEX($A$4:$A$499&amp;$E$4:$E$499, MATCH(0, COUNTIF(I$3:I19, $A$4:$A$499&amp;$E$4:$E$499), 0)),"")</f>
        <v>42760AH0588</v>
      </c>
      <c r="J20">
        <f t="array" ref="J20">_xlfn.IFNA( MATCH(0, COUNTIF(I$3:I19, $A$4:$A$499&amp;$E$4:$E$499), 0),"")</f>
        <v>61</v>
      </c>
      <c r="K20" s="2">
        <f t="array" ref="K20">IFERROR(INDEX($A$4:$A$499, J20),"")</f>
        <v>42760</v>
      </c>
      <c r="L20">
        <f t="array" ref="L20">IFERROR(INDEX($G$4:$G$499, J20),"")</f>
        <v>349</v>
      </c>
      <c r="M20">
        <f t="array" ref="M20">IF(AND(J21&gt;99999,J20&lt;99999),O20- (SUM(--(NOT(ISBLANK(INDEX(Colony!$H$26:$H$499, J20):INDEX(Colony!$H$26:$H$499, COUNT($A$4:$A$499))))))), IFERROR(O20-(SUM(--(NOT(ISBLANK(INDEX(Colony!$H$26:$H$499, J20):INDEX(Colony!$H$26:$H$499, J21-1)))))),""))</f>
        <v>0</v>
      </c>
      <c r="N20" t="str">
        <f t="array" ref="N20">IFERROR(INDEX($E$4:$E$499,J20),"")</f>
        <v>AH0588</v>
      </c>
      <c r="O20">
        <f t="array" ref="O20">IFERROR(IF(NOT(J20+100&gt;J21),COUNT($A$4:$A$499)+1-J20,IFERROR(J21-J20,"")),"")</f>
        <v>1</v>
      </c>
      <c r="P20" s="6" t="str">
        <f t="array" ref="P20">IFERROR(INDEX($O$4:$O$499,SMALL(IF($N$4:$N$499=P$3,ROW($O$4:$O$499)-ROW($O$4)+1),ROWS($O$4:$O20))),"")</f>
        <v/>
      </c>
      <c r="Q20" s="2" t="str">
        <f t="array" ref="Q20">IFERROR(INDEX($K$4:$K$499,SMALL(IF($N$4:$N$499=P$3,ROW($K$4:$K$499)-ROW($K$4)+1),ROWS($K$4:$K20))),"")</f>
        <v/>
      </c>
      <c r="R20" s="6" t="str">
        <f t="array" ref="R20">IFERROR(INDEX($O$4:$O$499,SMALL(IF($N$4:$N$499=R$3,ROW($O$4:$O$499)-ROW($O$4)+1),ROWS($O$4:$O20))),"")</f>
        <v/>
      </c>
      <c r="S20" s="2" t="str">
        <f t="array" ref="S20">IFERROR(INDEX($K$4:$K$499,SMALL(IF($N$4:$N$499=R$3,ROW($K$4:$K$499)-ROW($K$4)+1),ROWS($K$4:$K20))),"")</f>
        <v/>
      </c>
      <c r="T20" s="6" t="str">
        <f t="array" ref="T20">IFERROR(INDEX($O$4:$O$499,SMALL(IF($N$4:$N$499=T$3,ROW($O$4:$O$499)-ROW($O$4)+1),ROWS($O$4:$O20))),"")</f>
        <v/>
      </c>
      <c r="U20" s="2" t="str">
        <f t="array" ref="U20">IFERROR(INDEX($K$4:$K$499,SMALL(IF($N$4:$N$499=T$3,ROW($K$4:$K$499)-ROW($K$4)+1),ROWS($K$4:$K20))),"")</f>
        <v/>
      </c>
      <c r="V20" s="6" t="str">
        <f t="array" ref="V20">IFERROR(INDEX($O$4:$O$499,SMALL(IF($N$4:$N$499=V$3,ROW($O$4:$O$499)-ROW($O$4)+1),ROWS($O$4:$O20))),"")</f>
        <v/>
      </c>
      <c r="W20" s="2" t="str">
        <f t="array" ref="W20">IFERROR(INDEX($K$4:$K$499,SMALL(IF($N$4:$N$499=V$3,ROW($K$4:$K$499)-ROW($K$4)+1),ROWS($K$4:$K20))),"")</f>
        <v/>
      </c>
      <c r="X20" s="6" t="str">
        <f t="array" ref="X20">IFERROR(INDEX($O$4:$O$499,SMALL(IF($N$4:$N$499=X$3,ROW($O$4:$O$499)-ROW($O$4)+1),ROWS($O$4:$O20))),"")</f>
        <v/>
      </c>
      <c r="Y20" s="2" t="str">
        <f t="array" ref="Y20">IFERROR(INDEX($K$4:$K$499,SMALL(IF($N$4:$N$499=X$3,ROW($K$4:$K$499)-ROW($K$4)+1),ROWS($K$4:$K20))),"")</f>
        <v/>
      </c>
      <c r="Z20" s="6" t="str">
        <f t="array" ref="Z20">IFERROR(INDEX($O$4:$O$499,SMALL(IF($N$4:$N$499=Z$3,ROW($O$4:$O$499)-ROW($O$4)+1),ROWS($O$4:$O20))),"")</f>
        <v/>
      </c>
      <c r="AA20" s="2" t="str">
        <f t="array" ref="AA20">IFERROR(INDEX($K$4:$K$499,SMALL(IF($N$4:$N$499=Z$3,ROW($K$4:$K$499)-ROW($K$4)+1),ROWS($K$4:$K20))),"")</f>
        <v/>
      </c>
      <c r="AB20" s="6" t="str">
        <f t="array" ref="AB20">IFERROR(INDEX($O$4:$O$499,SMALL(IF($N$4:$N$499=AB$3,ROW($O$4:$O$499)-ROW($O$4)+1),ROWS($O$4:$O20))),"")</f>
        <v/>
      </c>
      <c r="AC20" s="2" t="str">
        <f t="array" ref="AC20">IFERROR(INDEX($K$4:$K$499,SMALL(IF($N$4:$N$499=AB$3,ROW($K$4:$K$499)-ROW($K$4)+1),ROWS($K$4:$K20))),"")</f>
        <v/>
      </c>
      <c r="AD20" s="6" t="str">
        <f t="array" ref="AD20">IFERROR(INDEX($O$4:$O$499,SMALL(IF($N$4:$N$499=AD$3,ROW($O$4:$O$499)-ROW($O$4)+1),ROWS($O$4:$O20))),"")</f>
        <v/>
      </c>
      <c r="AE20" s="2" t="str">
        <f t="array" ref="AE20">IFERROR(INDEX($K$4:$K$499,SMALL(IF($N$4:$N$499=AD$3,ROW($K$4:$K$499)-ROW($K$4)+1),ROWS($K$4:$K20))),"")</f>
        <v/>
      </c>
      <c r="AF20" s="6" t="str">
        <f t="array" ref="AF20">IFERROR(INDEX($O$4:$O$499,SMALL(IF($N$4:$N$499=AF$3,ROW($O$4:$O$499)-ROW($O$4)+1),ROWS($O$4:$O20))),"")</f>
        <v/>
      </c>
      <c r="AG20" s="2" t="str">
        <f t="array" ref="AG20">IFERROR(INDEX($K$4:$K$499,SMALL(IF($N$4:$N$499=AF$3,ROW($K$4:$K$499)-ROW($K$4)+1),ROWS($K$4:$K20))),"")</f>
        <v/>
      </c>
      <c r="AH20" s="6" t="str">
        <f t="array" ref="AH20">IFERROR(INDEX($O$4:$O$499,SMALL(IF($N$4:$N$499=AH$3,ROW($O$4:$O$499)-ROW($O$4)+1),ROWS($O$4:$O20))),"")</f>
        <v/>
      </c>
      <c r="AI20" s="2" t="str">
        <f t="array" ref="AI20">IFERROR(INDEX($K$4:$K$499,SMALL(IF($N$4:$N$499=AH$3,ROW($K$4:$K$499)-ROW($K$4)+1),ROWS($K$4:$K20))),"")</f>
        <v/>
      </c>
      <c r="AJ20" s="2"/>
      <c r="AK20" s="2"/>
      <c r="AL20" s="2"/>
      <c r="AM20" s="2"/>
      <c r="AN20" s="2"/>
      <c r="AO20" s="2"/>
      <c r="AP20" s="2"/>
      <c r="AQ20" s="2"/>
      <c r="AR20" s="2"/>
    </row>
    <row r="21" spans="1:44" x14ac:dyDescent="0.25">
      <c r="A21" s="1">
        <f>IF(ISBLANK(Colony!B43),"",Colony!B43)</f>
        <v>42665</v>
      </c>
      <c r="B21" t="str">
        <f>IF(ISBLANK(Colony!C43),"",Colony!C43)</f>
        <v/>
      </c>
      <c r="C21" t="str">
        <f>IF(ISBLANK(Colony!D43),"",Colony!D43)</f>
        <v>2 deep</v>
      </c>
      <c r="D21" s="1" t="str">
        <f>IF(ISBLANK(Colony!E43),"",Colony!E43)</f>
        <v>+</v>
      </c>
      <c r="E21" s="1" t="str">
        <f>IF(ISBLANK(Colony!F43),"",Colony!F43)</f>
        <v>AH0453</v>
      </c>
      <c r="F21" s="1" t="str">
        <f>IF(ISBLANK(Colony!G43),"",Colony!G43)</f>
        <v>?</v>
      </c>
      <c r="G21" s="1">
        <f>IF(ISBLANK(Colony!H43),"",Colony!H43)</f>
        <v>331</v>
      </c>
      <c r="H21" s="1" t="str">
        <f>IF(ISBLANK(Colony!I43),"",Colony!I43)</f>
        <v>deceased</v>
      </c>
      <c r="I21" t="str">
        <f t="array" ref="I21">_xlfn.IFNA(INDEX($A$4:$A$499&amp;$E$4:$E$499, MATCH(0, COUNTIF(I$3:I20, $A$4:$A$499&amp;$E$4:$E$499), 0)),"")</f>
        <v>42781AH0659</v>
      </c>
      <c r="J21">
        <f t="array" ref="J21">_xlfn.IFNA( MATCH(0, COUNTIF(I$3:I20, $A$4:$A$499&amp;$E$4:$E$499), 0),"")</f>
        <v>62</v>
      </c>
      <c r="K21" s="2">
        <f t="array" ref="K21">IFERROR(INDEX($A$4:$A$499, J21),"")</f>
        <v>42781</v>
      </c>
      <c r="L21">
        <f t="array" ref="L21">IFERROR(INDEX($G$4:$G$499, J21),"")</f>
        <v>341</v>
      </c>
      <c r="M21">
        <f t="array" ref="M21">IF(AND(J22&gt;99999,J21&lt;99999),O21- (SUM(--(NOT(ISBLANK(INDEX(Colony!$H$26:$H$499, J21):INDEX(Colony!$H$26:$H$499, COUNT($A$4:$A$499))))))), IFERROR(O21-(SUM(--(NOT(ISBLANK(INDEX(Colony!$H$26:$H$499, J21):INDEX(Colony!$H$26:$H$499, J22-1)))))),""))</f>
        <v>0</v>
      </c>
      <c r="N21" t="str">
        <f t="array" ref="N21">IFERROR(INDEX($E$4:$E$499,J21),"")</f>
        <v>AH0659</v>
      </c>
      <c r="O21">
        <f t="array" ref="O21">IFERROR(IF(NOT(J21+100&gt;J22),COUNT($A$4:$A$499)+1-J21,IFERROR(J22-J21,"")),"")</f>
        <v>4</v>
      </c>
      <c r="P21" s="6" t="str">
        <f t="array" ref="P21">IFERROR(INDEX($O$4:$O$499,SMALL(IF($N$4:$N$499=P$3,ROW($O$4:$O$499)-ROW($O$4)+1),ROWS($O$4:$O21))),"")</f>
        <v/>
      </c>
      <c r="Q21" s="2" t="str">
        <f t="array" ref="Q21">IFERROR(INDEX($K$4:$K$499,SMALL(IF($N$4:$N$499=P$3,ROW($K$4:$K$499)-ROW($K$4)+1),ROWS($K$4:$K21))),"")</f>
        <v/>
      </c>
      <c r="R21" s="6" t="str">
        <f t="array" ref="R21">IFERROR(INDEX($O$4:$O$499,SMALL(IF($N$4:$N$499=R$3,ROW($O$4:$O$499)-ROW($O$4)+1),ROWS($O$4:$O21))),"")</f>
        <v/>
      </c>
      <c r="S21" s="2" t="str">
        <f t="array" ref="S21">IFERROR(INDEX($K$4:$K$499,SMALL(IF($N$4:$N$499=R$3,ROW($K$4:$K$499)-ROW($K$4)+1),ROWS($K$4:$K21))),"")</f>
        <v/>
      </c>
      <c r="T21" s="6" t="str">
        <f t="array" ref="T21">IFERROR(INDEX($O$4:$O$499,SMALL(IF($N$4:$N$499=T$3,ROW($O$4:$O$499)-ROW($O$4)+1),ROWS($O$4:$O21))),"")</f>
        <v/>
      </c>
      <c r="U21" s="2" t="str">
        <f t="array" ref="U21">IFERROR(INDEX($K$4:$K$499,SMALL(IF($N$4:$N$499=T$3,ROW($K$4:$K$499)-ROW($K$4)+1),ROWS($K$4:$K21))),"")</f>
        <v/>
      </c>
      <c r="V21" s="6" t="str">
        <f t="array" ref="V21">IFERROR(INDEX($O$4:$O$499,SMALL(IF($N$4:$N$499=V$3,ROW($O$4:$O$499)-ROW($O$4)+1),ROWS($O$4:$O21))),"")</f>
        <v/>
      </c>
      <c r="W21" s="2" t="str">
        <f t="array" ref="W21">IFERROR(INDEX($K$4:$K$499,SMALL(IF($N$4:$N$499=V$3,ROW($K$4:$K$499)-ROW($K$4)+1),ROWS($K$4:$K21))),"")</f>
        <v/>
      </c>
      <c r="X21" s="6" t="str">
        <f t="array" ref="X21">IFERROR(INDEX($O$4:$O$499,SMALL(IF($N$4:$N$499=X$3,ROW($O$4:$O$499)-ROW($O$4)+1),ROWS($O$4:$O21))),"")</f>
        <v/>
      </c>
      <c r="Y21" s="2" t="str">
        <f t="array" ref="Y21">IFERROR(INDEX($K$4:$K$499,SMALL(IF($N$4:$N$499=X$3,ROW($K$4:$K$499)-ROW($K$4)+1),ROWS($K$4:$K21))),"")</f>
        <v/>
      </c>
      <c r="Z21" s="6" t="str">
        <f t="array" ref="Z21">IFERROR(INDEX($O$4:$O$499,SMALL(IF($N$4:$N$499=Z$3,ROW($O$4:$O$499)-ROW($O$4)+1),ROWS($O$4:$O21))),"")</f>
        <v/>
      </c>
      <c r="AA21" s="2" t="str">
        <f t="array" ref="AA21">IFERROR(INDEX($K$4:$K$499,SMALL(IF($N$4:$N$499=Z$3,ROW($K$4:$K$499)-ROW($K$4)+1),ROWS($K$4:$K21))),"")</f>
        <v/>
      </c>
      <c r="AB21" s="6" t="str">
        <f t="array" ref="AB21">IFERROR(INDEX($O$4:$O$499,SMALL(IF($N$4:$N$499=AB$3,ROW($O$4:$O$499)-ROW($O$4)+1),ROWS($O$4:$O21))),"")</f>
        <v/>
      </c>
      <c r="AC21" s="2" t="str">
        <f t="array" ref="AC21">IFERROR(INDEX($K$4:$K$499,SMALL(IF($N$4:$N$499=AB$3,ROW($K$4:$K$499)-ROW($K$4)+1),ROWS($K$4:$K21))),"")</f>
        <v/>
      </c>
      <c r="AD21" s="6" t="str">
        <f t="array" ref="AD21">IFERROR(INDEX($O$4:$O$499,SMALL(IF($N$4:$N$499=AD$3,ROW($O$4:$O$499)-ROW($O$4)+1),ROWS($O$4:$O21))),"")</f>
        <v/>
      </c>
      <c r="AE21" s="2" t="str">
        <f t="array" ref="AE21">IFERROR(INDEX($K$4:$K$499,SMALL(IF($N$4:$N$499=AD$3,ROW($K$4:$K$499)-ROW($K$4)+1),ROWS($K$4:$K21))),"")</f>
        <v/>
      </c>
      <c r="AF21" s="6" t="str">
        <f t="array" ref="AF21">IFERROR(INDEX($O$4:$O$499,SMALL(IF($N$4:$N$499=AF$3,ROW($O$4:$O$499)-ROW($O$4)+1),ROWS($O$4:$O21))),"")</f>
        <v/>
      </c>
      <c r="AG21" s="2" t="str">
        <f t="array" ref="AG21">IFERROR(INDEX($K$4:$K$499,SMALL(IF($N$4:$N$499=AF$3,ROW($K$4:$K$499)-ROW($K$4)+1),ROWS($K$4:$K21))),"")</f>
        <v/>
      </c>
      <c r="AH21" s="6" t="str">
        <f t="array" ref="AH21">IFERROR(INDEX($O$4:$O$499,SMALL(IF($N$4:$N$499=AH$3,ROW($O$4:$O$499)-ROW($O$4)+1),ROWS($O$4:$O21))),"")</f>
        <v/>
      </c>
      <c r="AI21" s="2" t="str">
        <f t="array" ref="AI21">IFERROR(INDEX($K$4:$K$499,SMALL(IF($N$4:$N$499=AH$3,ROW($K$4:$K$499)-ROW($K$4)+1),ROWS($K$4:$K21))),"")</f>
        <v/>
      </c>
      <c r="AJ21" s="2"/>
      <c r="AK21" s="2"/>
      <c r="AL21" s="2"/>
      <c r="AM21" s="2"/>
      <c r="AN21" s="2"/>
      <c r="AO21" s="2"/>
      <c r="AP21" s="2"/>
      <c r="AQ21" s="2"/>
      <c r="AR21" s="2"/>
    </row>
    <row r="22" spans="1:44" x14ac:dyDescent="0.25">
      <c r="A22" s="1">
        <f>IF(ISBLANK(Colony!B44),"",Colony!B44)</f>
        <v>42665</v>
      </c>
      <c r="B22" t="str">
        <f>IF(ISBLANK(Colony!C44),"",Colony!C44)</f>
        <v/>
      </c>
      <c r="C22" t="str">
        <f>IF(ISBLANK(Colony!D44),"",Colony!D44)</f>
        <v>3/ no tag?</v>
      </c>
      <c r="D22" s="1" t="str">
        <f>IF(ISBLANK(Colony!E44),"",Colony!E44)</f>
        <v>-</v>
      </c>
      <c r="E22" s="1" t="str">
        <f>IF(ISBLANK(Colony!F44),"",Colony!F44)</f>
        <v>AH0453</v>
      </c>
      <c r="F22" s="1" t="str">
        <f>IF(ISBLANK(Colony!G44),"",Colony!G44)</f>
        <v>?</v>
      </c>
      <c r="G22" s="1">
        <f>IF(ISBLANK(Colony!H44),"",Colony!H44)</f>
        <v>331</v>
      </c>
      <c r="H22" s="1" t="str">
        <f>IF(ISBLANK(Colony!I44),"",Colony!I44)</f>
        <v xml:space="preserve">MISSING </v>
      </c>
      <c r="I22" t="str">
        <f t="array" ref="I22">_xlfn.IFNA(INDEX($A$4:$A$499&amp;$E$4:$E$499, MATCH(0, COUNTIF(I$3:I21, $A$4:$A$499&amp;$E$4:$E$499), 0)),"")</f>
        <v>42773AH0660</v>
      </c>
      <c r="J22">
        <f t="array" ref="J22">_xlfn.IFNA( MATCH(0, COUNTIF(I$3:I21, $A$4:$A$499&amp;$E$4:$E$499), 0),"")</f>
        <v>66</v>
      </c>
      <c r="K22" s="2">
        <f t="array" ref="K22">IFERROR(INDEX($A$4:$A$499, J22),"")</f>
        <v>42773</v>
      </c>
      <c r="L22">
        <f t="array" ref="L22">IFERROR(INDEX($G$4:$G$499, J22),"")</f>
        <v>341</v>
      </c>
      <c r="M22">
        <f t="array" ref="M22">IF(AND(J23&gt;99999,J22&lt;99999),O22- (SUM(--(NOT(ISBLANK(INDEX(Colony!$H$26:$H$499, J22):INDEX(Colony!$H$26:$H$499, COUNT($A$4:$A$499))))))), IFERROR(O22-(SUM(--(NOT(ISBLANK(INDEX(Colony!$H$26:$H$499, J22):INDEX(Colony!$H$26:$H$499, J23-1)))))),""))</f>
        <v>0</v>
      </c>
      <c r="N22" t="str">
        <f t="array" ref="N22">IFERROR(INDEX($E$4:$E$499,J22),"")</f>
        <v>AH0660</v>
      </c>
      <c r="O22">
        <f t="array" ref="O22">IFERROR(IF(NOT(J22+100&gt;J23),COUNT($A$4:$A$499)+1-J22,IFERROR(J23-J22,"")),"")</f>
        <v>6</v>
      </c>
      <c r="P22" s="6" t="str">
        <f t="array" ref="P22">IFERROR(INDEX($O$4:$O$499,SMALL(IF($N$4:$N$499=P$3,ROW($O$4:$O$499)-ROW($O$4)+1),ROWS($O$4:$O22))),"")</f>
        <v/>
      </c>
      <c r="Q22" s="2" t="str">
        <f t="array" ref="Q22">IFERROR(INDEX($K$4:$K$499,SMALL(IF($N$4:$N$499=P$3,ROW($K$4:$K$499)-ROW($K$4)+1),ROWS($K$4:$K22))),"")</f>
        <v/>
      </c>
      <c r="R22" s="6" t="str">
        <f t="array" ref="R22">IFERROR(INDEX($O$4:$O$499,SMALL(IF($N$4:$N$499=R$3,ROW($O$4:$O$499)-ROW($O$4)+1),ROWS($O$4:$O22))),"")</f>
        <v/>
      </c>
      <c r="S22" s="2" t="str">
        <f t="array" ref="S22">IFERROR(INDEX($K$4:$K$499,SMALL(IF($N$4:$N$499=R$3,ROW($K$4:$K$499)-ROW($K$4)+1),ROWS($K$4:$K22))),"")</f>
        <v/>
      </c>
      <c r="T22" s="6" t="str">
        <f t="array" ref="T22">IFERROR(INDEX($O$4:$O$499,SMALL(IF($N$4:$N$499=T$3,ROW($O$4:$O$499)-ROW($O$4)+1),ROWS($O$4:$O22))),"")</f>
        <v/>
      </c>
      <c r="U22" s="2" t="str">
        <f t="array" ref="U22">IFERROR(INDEX($K$4:$K$499,SMALL(IF($N$4:$N$499=T$3,ROW($K$4:$K$499)-ROW($K$4)+1),ROWS($K$4:$K22))),"")</f>
        <v/>
      </c>
      <c r="V22" s="6" t="str">
        <f t="array" ref="V22">IFERROR(INDEX($O$4:$O$499,SMALL(IF($N$4:$N$499=V$3,ROW($O$4:$O$499)-ROW($O$4)+1),ROWS($O$4:$O22))),"")</f>
        <v/>
      </c>
      <c r="W22" s="2" t="str">
        <f t="array" ref="W22">IFERROR(INDEX($K$4:$K$499,SMALL(IF($N$4:$N$499=V$3,ROW($K$4:$K$499)-ROW($K$4)+1),ROWS($K$4:$K22))),"")</f>
        <v/>
      </c>
      <c r="X22" s="6" t="str">
        <f t="array" ref="X22">IFERROR(INDEX($O$4:$O$499,SMALL(IF($N$4:$N$499=X$3,ROW($O$4:$O$499)-ROW($O$4)+1),ROWS($O$4:$O22))),"")</f>
        <v/>
      </c>
      <c r="Y22" s="2" t="str">
        <f t="array" ref="Y22">IFERROR(INDEX($K$4:$K$499,SMALL(IF($N$4:$N$499=X$3,ROW($K$4:$K$499)-ROW($K$4)+1),ROWS($K$4:$K22))),"")</f>
        <v/>
      </c>
      <c r="Z22" s="6" t="str">
        <f t="array" ref="Z22">IFERROR(INDEX($O$4:$O$499,SMALL(IF($N$4:$N$499=Z$3,ROW($O$4:$O$499)-ROW($O$4)+1),ROWS($O$4:$O22))),"")</f>
        <v/>
      </c>
      <c r="AA22" s="2" t="str">
        <f t="array" ref="AA22">IFERROR(INDEX($K$4:$K$499,SMALL(IF($N$4:$N$499=Z$3,ROW($K$4:$K$499)-ROW($K$4)+1),ROWS($K$4:$K22))),"")</f>
        <v/>
      </c>
      <c r="AB22" s="6" t="str">
        <f t="array" ref="AB22">IFERROR(INDEX($O$4:$O$499,SMALL(IF($N$4:$N$499=AB$3,ROW($O$4:$O$499)-ROW($O$4)+1),ROWS($O$4:$O22))),"")</f>
        <v/>
      </c>
      <c r="AC22" s="2" t="str">
        <f t="array" ref="AC22">IFERROR(INDEX($K$4:$K$499,SMALL(IF($N$4:$N$499=AB$3,ROW($K$4:$K$499)-ROW($K$4)+1),ROWS($K$4:$K22))),"")</f>
        <v/>
      </c>
      <c r="AD22" s="6" t="str">
        <f t="array" ref="AD22">IFERROR(INDEX($O$4:$O$499,SMALL(IF($N$4:$N$499=AD$3,ROW($O$4:$O$499)-ROW($O$4)+1),ROWS($O$4:$O22))),"")</f>
        <v/>
      </c>
      <c r="AE22" s="2" t="str">
        <f t="array" ref="AE22">IFERROR(INDEX($K$4:$K$499,SMALL(IF($N$4:$N$499=AD$3,ROW($K$4:$K$499)-ROW($K$4)+1),ROWS($K$4:$K22))),"")</f>
        <v/>
      </c>
      <c r="AF22" s="6" t="str">
        <f t="array" ref="AF22">IFERROR(INDEX($O$4:$O$499,SMALL(IF($N$4:$N$499=AF$3,ROW($O$4:$O$499)-ROW($O$4)+1),ROWS($O$4:$O22))),"")</f>
        <v/>
      </c>
      <c r="AG22" s="2" t="str">
        <f t="array" ref="AG22">IFERROR(INDEX($K$4:$K$499,SMALL(IF($N$4:$N$499=AF$3,ROW($K$4:$K$499)-ROW($K$4)+1),ROWS($K$4:$K22))),"")</f>
        <v/>
      </c>
      <c r="AH22" s="6" t="str">
        <f t="array" ref="AH22">IFERROR(INDEX($O$4:$O$499,SMALL(IF($N$4:$N$499=AH$3,ROW($O$4:$O$499)-ROW($O$4)+1),ROWS($O$4:$O22))),"")</f>
        <v/>
      </c>
      <c r="AI22" s="2" t="str">
        <f t="array" ref="AI22">IFERROR(INDEX($K$4:$K$499,SMALL(IF($N$4:$N$499=AH$3,ROW($K$4:$K$499)-ROW($K$4)+1),ROWS($K$4:$K22))),"")</f>
        <v/>
      </c>
      <c r="AJ22" s="2"/>
      <c r="AK22" s="2"/>
      <c r="AL22" s="2"/>
      <c r="AM22" s="2"/>
      <c r="AN22" s="2"/>
      <c r="AO22" s="2"/>
      <c r="AP22" s="2"/>
      <c r="AQ22" s="2"/>
      <c r="AR22" s="2"/>
    </row>
    <row r="23" spans="1:44" x14ac:dyDescent="0.25">
      <c r="A23" s="1">
        <f>IF(ISBLANK(Colony!B45),"",Colony!B45)</f>
        <v>42665</v>
      </c>
      <c r="B23" t="str">
        <f>IF(ISBLANK(Colony!C45),"",Colony!C45)</f>
        <v/>
      </c>
      <c r="C23" t="str">
        <f>IF(ISBLANK(Colony!D45),"",Colony!D45)</f>
        <v>no tag</v>
      </c>
      <c r="D23" s="1" t="str">
        <f>IF(ISBLANK(Colony!E45),"",Colony!E45)</f>
        <v>-</v>
      </c>
      <c r="E23" s="1" t="str">
        <f>IF(ISBLANK(Colony!F45),"",Colony!F45)</f>
        <v>AH0453</v>
      </c>
      <c r="F23" s="1" t="str">
        <f>IF(ISBLANK(Colony!G45),"",Colony!G45)</f>
        <v>?</v>
      </c>
      <c r="G23" s="1">
        <f>IF(ISBLANK(Colony!H45),"",Colony!H45)</f>
        <v>332</v>
      </c>
      <c r="H23" s="1" t="str">
        <f>IF(ISBLANK(Colony!I45),"",Colony!I45)</f>
        <v>breeder</v>
      </c>
      <c r="I23" t="str">
        <f t="array" ref="I23">_xlfn.IFNA(INDEX($A$4:$A$499&amp;$E$4:$E$499, MATCH(0, COUNTIF(I$3:I22, $A$4:$A$499&amp;$E$4:$E$499), 0)),"")</f>
        <v>42797AH0660</v>
      </c>
      <c r="J23">
        <f t="array" ref="J23">_xlfn.IFNA( MATCH(0, COUNTIF(I$3:I22, $A$4:$A$499&amp;$E$4:$E$499), 0),"")</f>
        <v>72</v>
      </c>
      <c r="K23" s="2">
        <f t="array" ref="K23">IFERROR(INDEX($A$4:$A$499, J23),"")</f>
        <v>42797</v>
      </c>
      <c r="L23" t="str">
        <f t="array" ref="L23">IFERROR(INDEX($G$4:$G$499, J23),"")</f>
        <v>3F2</v>
      </c>
      <c r="M23">
        <f t="array" ref="M23">IF(AND(J24&gt;99999,J23&lt;99999),O23- (SUM(--(NOT(ISBLANK(INDEX(Colony!$H$26:$H$499, J23):INDEX(Colony!$H$26:$H$499, COUNT($A$4:$A$499))))))), IFERROR(O23-(SUM(--(NOT(ISBLANK(INDEX(Colony!$H$26:$H$499, J23):INDEX(Colony!$H$26:$H$499, J24-1)))))),""))</f>
        <v>0</v>
      </c>
      <c r="N23" t="str">
        <f t="array" ref="N23">IFERROR(INDEX($E$4:$E$499,J23),"")</f>
        <v>AH0660</v>
      </c>
      <c r="O23">
        <f t="array" ref="O23">IFERROR(IF(NOT(J23+100&gt;J24),COUNT($A$4:$A$499)+1-J23,IFERROR(J24-J23,"")),"")</f>
        <v>7</v>
      </c>
      <c r="P23" s="6" t="str">
        <f t="array" ref="P23">IFERROR(INDEX($O$4:$O$499,SMALL(IF($N$4:$N$499=P$3,ROW($O$4:$O$499)-ROW($O$4)+1),ROWS($O$4:$O23))),"")</f>
        <v/>
      </c>
      <c r="Q23" s="2" t="str">
        <f t="array" ref="Q23">IFERROR(INDEX($K$4:$K$499,SMALL(IF($N$4:$N$499=P$3,ROW($K$4:$K$499)-ROW($K$4)+1),ROWS($K$4:$K23))),"")</f>
        <v/>
      </c>
      <c r="R23" s="6" t="str">
        <f t="array" ref="R23">IFERROR(INDEX($O$4:$O$499,SMALL(IF($N$4:$N$499=R$3,ROW($O$4:$O$499)-ROW($O$4)+1),ROWS($O$4:$O23))),"")</f>
        <v/>
      </c>
      <c r="S23" s="2" t="str">
        <f t="array" ref="S23">IFERROR(INDEX($K$4:$K$499,SMALL(IF($N$4:$N$499=R$3,ROW($K$4:$K$499)-ROW($K$4)+1),ROWS($K$4:$K23))),"")</f>
        <v/>
      </c>
      <c r="T23" s="6" t="str">
        <f t="array" ref="T23">IFERROR(INDEX($O$4:$O$499,SMALL(IF($N$4:$N$499=T$3,ROW($O$4:$O$499)-ROW($O$4)+1),ROWS($O$4:$O23))),"")</f>
        <v/>
      </c>
      <c r="U23" s="2" t="str">
        <f t="array" ref="U23">IFERROR(INDEX($K$4:$K$499,SMALL(IF($N$4:$N$499=T$3,ROW($K$4:$K$499)-ROW($K$4)+1),ROWS($K$4:$K23))),"")</f>
        <v/>
      </c>
      <c r="V23" s="6" t="str">
        <f t="array" ref="V23">IFERROR(INDEX($O$4:$O$499,SMALL(IF($N$4:$N$499=V$3,ROW($O$4:$O$499)-ROW($O$4)+1),ROWS($O$4:$O23))),"")</f>
        <v/>
      </c>
      <c r="W23" s="2" t="str">
        <f t="array" ref="W23">IFERROR(INDEX($K$4:$K$499,SMALL(IF($N$4:$N$499=V$3,ROW($K$4:$K$499)-ROW($K$4)+1),ROWS($K$4:$K23))),"")</f>
        <v/>
      </c>
      <c r="X23" s="6" t="str">
        <f t="array" ref="X23">IFERROR(INDEX($O$4:$O$499,SMALL(IF($N$4:$N$499=X$3,ROW($O$4:$O$499)-ROW($O$4)+1),ROWS($O$4:$O23))),"")</f>
        <v/>
      </c>
      <c r="Y23" s="2" t="str">
        <f t="array" ref="Y23">IFERROR(INDEX($K$4:$K$499,SMALL(IF($N$4:$N$499=X$3,ROW($K$4:$K$499)-ROW($K$4)+1),ROWS($K$4:$K23))),"")</f>
        <v/>
      </c>
      <c r="Z23" s="6" t="str">
        <f t="array" ref="Z23">IFERROR(INDEX($O$4:$O$499,SMALL(IF($N$4:$N$499=Z$3,ROW($O$4:$O$499)-ROW($O$4)+1),ROWS($O$4:$O23))),"")</f>
        <v/>
      </c>
      <c r="AA23" s="2" t="str">
        <f t="array" ref="AA23">IFERROR(INDEX($K$4:$K$499,SMALL(IF($N$4:$N$499=Z$3,ROW($K$4:$K$499)-ROW($K$4)+1),ROWS($K$4:$K23))),"")</f>
        <v/>
      </c>
      <c r="AB23" s="6" t="str">
        <f t="array" ref="AB23">IFERROR(INDEX($O$4:$O$499,SMALL(IF($N$4:$N$499=AB$3,ROW($O$4:$O$499)-ROW($O$4)+1),ROWS($O$4:$O23))),"")</f>
        <v/>
      </c>
      <c r="AC23" s="2" t="str">
        <f t="array" ref="AC23">IFERROR(INDEX($K$4:$K$499,SMALL(IF($N$4:$N$499=AB$3,ROW($K$4:$K$499)-ROW($K$4)+1),ROWS($K$4:$K23))),"")</f>
        <v/>
      </c>
      <c r="AD23" s="6" t="str">
        <f t="array" ref="AD23">IFERROR(INDEX($O$4:$O$499,SMALL(IF($N$4:$N$499=AD$3,ROW($O$4:$O$499)-ROW($O$4)+1),ROWS($O$4:$O23))),"")</f>
        <v/>
      </c>
      <c r="AE23" s="2" t="str">
        <f t="array" ref="AE23">IFERROR(INDEX($K$4:$K$499,SMALL(IF($N$4:$N$499=AD$3,ROW($K$4:$K$499)-ROW($K$4)+1),ROWS($K$4:$K23))),"")</f>
        <v/>
      </c>
      <c r="AF23" s="6" t="str">
        <f t="array" ref="AF23">IFERROR(INDEX($O$4:$O$499,SMALL(IF($N$4:$N$499=AF$3,ROW($O$4:$O$499)-ROW($O$4)+1),ROWS($O$4:$O23))),"")</f>
        <v/>
      </c>
      <c r="AG23" s="2" t="str">
        <f t="array" ref="AG23">IFERROR(INDEX($K$4:$K$499,SMALL(IF($N$4:$N$499=AF$3,ROW($K$4:$K$499)-ROW($K$4)+1),ROWS($K$4:$K23))),"")</f>
        <v/>
      </c>
      <c r="AH23" s="6" t="str">
        <f t="array" ref="AH23">IFERROR(INDEX($O$4:$O$499,SMALL(IF($N$4:$N$499=AH$3,ROW($O$4:$O$499)-ROW($O$4)+1),ROWS($O$4:$O23))),"")</f>
        <v/>
      </c>
      <c r="AI23" s="2" t="str">
        <f t="array" ref="AI23">IFERROR(INDEX($K$4:$K$499,SMALL(IF($N$4:$N$499=AH$3,ROW($K$4:$K$499)-ROW($K$4)+1),ROWS($K$4:$K23))),"")</f>
        <v/>
      </c>
      <c r="AJ23" s="2"/>
      <c r="AK23" s="2"/>
      <c r="AL23" s="2"/>
      <c r="AM23" s="2"/>
      <c r="AN23" s="2"/>
      <c r="AO23" s="2"/>
      <c r="AP23" s="2"/>
      <c r="AQ23" s="2"/>
      <c r="AR23" s="2"/>
    </row>
    <row r="24" spans="1:44" x14ac:dyDescent="0.25">
      <c r="A24" s="2">
        <f>IF(ISBLANK(Colony!B46),"",Colony!B46)</f>
        <v>42650</v>
      </c>
      <c r="B24" t="str">
        <f>IF(ISBLANK(Colony!C46),"",Colony!C46)</f>
        <v/>
      </c>
      <c r="C24">
        <f>IF(ISBLANK(Colony!D46),"",Colony!D46)</f>
        <v>1</v>
      </c>
      <c r="D24" s="1" t="str">
        <f>IF(ISBLANK(Colony!E46),"",Colony!E46)</f>
        <v>-</v>
      </c>
      <c r="E24" s="1" t="str">
        <f>IF(ISBLANK(Colony!F46),"",Colony!F46)</f>
        <v>AH0589</v>
      </c>
      <c r="F24" s="1" t="str">
        <f>IF(ISBLANK(Colony!G46),"",Colony!G46)</f>
        <v>?</v>
      </c>
      <c r="G24" s="1">
        <f>IF(ISBLANK(Colony!H46),"",Colony!H46)</f>
        <v>335</v>
      </c>
      <c r="H24" s="1" t="str">
        <f>IF(ISBLANK(Colony!I46),"",Colony!I46)</f>
        <v>died</v>
      </c>
      <c r="I24" t="str">
        <f t="array" ref="I24">_xlfn.IFNA(INDEX($A$4:$A$499&amp;$E$4:$E$499, MATCH(0, COUNTIF(I$3:I23, $A$4:$A$499&amp;$E$4:$E$499), 0)),"")</f>
        <v>42803AH0659</v>
      </c>
      <c r="J24">
        <f t="array" ref="J24">_xlfn.IFNA( MATCH(0, COUNTIF(I$3:I23, $A$4:$A$499&amp;$E$4:$E$499), 0),"")</f>
        <v>79</v>
      </c>
      <c r="K24" s="2">
        <f t="array" ref="K24">IFERROR(INDEX($A$4:$A$499, J24),"")</f>
        <v>42803</v>
      </c>
      <c r="L24" t="str">
        <f t="array" ref="L24">IFERROR(INDEX($G$4:$G$499, J24),"")</f>
        <v>3F3</v>
      </c>
      <c r="M24">
        <f t="array" ref="M24">IF(AND(J25&gt;99999,J24&lt;99999),O24- (SUM(--(NOT(ISBLANK(INDEX(Colony!$H$26:$H$499, J24):INDEX(Colony!$H$26:$H$499, COUNT($A$4:$A$499))))))), IFERROR(O24-(SUM(--(NOT(ISBLANK(INDEX(Colony!$H$26:$H$499, J24):INDEX(Colony!$H$26:$H$499, J25-1)))))),""))</f>
        <v>0</v>
      </c>
      <c r="N24" t="str">
        <f t="array" ref="N24">IFERROR(INDEX($E$4:$E$499,J24),"")</f>
        <v>AH0659</v>
      </c>
      <c r="O24">
        <f t="array" ref="O24">IFERROR(IF(NOT(J24+100&gt;J25),COUNT($A$4:$A$499)+1-J24,IFERROR(J25-J24,"")),"")</f>
        <v>5</v>
      </c>
      <c r="P24" s="6" t="str">
        <f t="array" ref="P24">IFERROR(INDEX($O$4:$O$499,SMALL(IF($N$4:$N$499=P$3,ROW($O$4:$O$499)-ROW($O$4)+1),ROWS($O$4:$O24))),"")</f>
        <v/>
      </c>
      <c r="Q24" s="2" t="str">
        <f t="array" ref="Q24">IFERROR(INDEX($K$4:$K$499,SMALL(IF($N$4:$N$499=P$3,ROW($K$4:$K$499)-ROW($K$4)+1),ROWS($K$4:$K24))),"")</f>
        <v/>
      </c>
      <c r="R24" s="6" t="str">
        <f t="array" ref="R24">IFERROR(INDEX($O$4:$O$499,SMALL(IF($N$4:$N$499=R$3,ROW($O$4:$O$499)-ROW($O$4)+1),ROWS($O$4:$O24))),"")</f>
        <v/>
      </c>
      <c r="S24" s="2" t="str">
        <f t="array" ref="S24">IFERROR(INDEX($K$4:$K$499,SMALL(IF($N$4:$N$499=R$3,ROW($K$4:$K$499)-ROW($K$4)+1),ROWS($K$4:$K24))),"")</f>
        <v/>
      </c>
      <c r="T24" s="6" t="str">
        <f t="array" ref="T24">IFERROR(INDEX($O$4:$O$499,SMALL(IF($N$4:$N$499=T$3,ROW($O$4:$O$499)-ROW($O$4)+1),ROWS($O$4:$O24))),"")</f>
        <v/>
      </c>
      <c r="U24" s="2" t="str">
        <f t="array" ref="U24">IFERROR(INDEX($K$4:$K$499,SMALL(IF($N$4:$N$499=T$3,ROW($K$4:$K$499)-ROW($K$4)+1),ROWS($K$4:$K24))),"")</f>
        <v/>
      </c>
      <c r="V24" s="6" t="str">
        <f t="array" ref="V24">IFERROR(INDEX($O$4:$O$499,SMALL(IF($N$4:$N$499=V$3,ROW($O$4:$O$499)-ROW($O$4)+1),ROWS($O$4:$O24))),"")</f>
        <v/>
      </c>
      <c r="W24" s="2" t="str">
        <f t="array" ref="W24">IFERROR(INDEX($K$4:$K$499,SMALL(IF($N$4:$N$499=V$3,ROW($K$4:$K$499)-ROW($K$4)+1),ROWS($K$4:$K24))),"")</f>
        <v/>
      </c>
      <c r="X24" s="6" t="str">
        <f t="array" ref="X24">IFERROR(INDEX($O$4:$O$499,SMALL(IF($N$4:$N$499=X$3,ROW($O$4:$O$499)-ROW($O$4)+1),ROWS($O$4:$O24))),"")</f>
        <v/>
      </c>
      <c r="Y24" s="2" t="str">
        <f t="array" ref="Y24">IFERROR(INDEX($K$4:$K$499,SMALL(IF($N$4:$N$499=X$3,ROW($K$4:$K$499)-ROW($K$4)+1),ROWS($K$4:$K24))),"")</f>
        <v/>
      </c>
      <c r="Z24" s="6" t="str">
        <f t="array" ref="Z24">IFERROR(INDEX($O$4:$O$499,SMALL(IF($N$4:$N$499=Z$3,ROW($O$4:$O$499)-ROW($O$4)+1),ROWS($O$4:$O24))),"")</f>
        <v/>
      </c>
      <c r="AA24" s="2" t="str">
        <f t="array" ref="AA24">IFERROR(INDEX($K$4:$K$499,SMALL(IF($N$4:$N$499=Z$3,ROW($K$4:$K$499)-ROW($K$4)+1),ROWS($K$4:$K24))),"")</f>
        <v/>
      </c>
      <c r="AB24" s="6" t="str">
        <f t="array" ref="AB24">IFERROR(INDEX($O$4:$O$499,SMALL(IF($N$4:$N$499=AB$3,ROW($O$4:$O$499)-ROW($O$4)+1),ROWS($O$4:$O24))),"")</f>
        <v/>
      </c>
      <c r="AC24" s="2" t="str">
        <f t="array" ref="AC24">IFERROR(INDEX($K$4:$K$499,SMALL(IF($N$4:$N$499=AB$3,ROW($K$4:$K$499)-ROW($K$4)+1),ROWS($K$4:$K24))),"")</f>
        <v/>
      </c>
      <c r="AD24" s="6" t="str">
        <f t="array" ref="AD24">IFERROR(INDEX($O$4:$O$499,SMALL(IF($N$4:$N$499=AD$3,ROW($O$4:$O$499)-ROW($O$4)+1),ROWS($O$4:$O24))),"")</f>
        <v/>
      </c>
      <c r="AE24" s="2" t="str">
        <f t="array" ref="AE24">IFERROR(INDEX($K$4:$K$499,SMALL(IF($N$4:$N$499=AD$3,ROW($K$4:$K$499)-ROW($K$4)+1),ROWS($K$4:$K24))),"")</f>
        <v/>
      </c>
      <c r="AF24" s="6" t="str">
        <f t="array" ref="AF24">IFERROR(INDEX($O$4:$O$499,SMALL(IF($N$4:$N$499=AF$3,ROW($O$4:$O$499)-ROW($O$4)+1),ROWS($O$4:$O24))),"")</f>
        <v/>
      </c>
      <c r="AG24" s="2" t="str">
        <f t="array" ref="AG24">IFERROR(INDEX($K$4:$K$499,SMALL(IF($N$4:$N$499=AF$3,ROW($K$4:$K$499)-ROW($K$4)+1),ROWS($K$4:$K24))),"")</f>
        <v/>
      </c>
      <c r="AH24" s="6" t="str">
        <f t="array" ref="AH24">IFERROR(INDEX($O$4:$O$499,SMALL(IF($N$4:$N$499=AH$3,ROW($O$4:$O$499)-ROW($O$4)+1),ROWS($O$4:$O24))),"")</f>
        <v/>
      </c>
      <c r="AI24" s="2" t="str">
        <f t="array" ref="AI24">IFERROR(INDEX($K$4:$K$499,SMALL(IF($N$4:$N$499=AH$3,ROW($K$4:$K$499)-ROW($K$4)+1),ROWS($K$4:$K24))),"")</f>
        <v/>
      </c>
      <c r="AJ24" s="2"/>
      <c r="AK24" s="2"/>
      <c r="AL24" s="2"/>
      <c r="AM24" s="2"/>
      <c r="AN24" s="2"/>
      <c r="AO24" s="2"/>
      <c r="AP24" s="2"/>
      <c r="AQ24" s="2"/>
      <c r="AR24" s="2"/>
    </row>
    <row r="25" spans="1:44" x14ac:dyDescent="0.25">
      <c r="A25" s="2">
        <f>IF(ISBLANK(Colony!B47),"",Colony!B47)</f>
        <v>42650</v>
      </c>
      <c r="B25" t="str">
        <f>IF(ISBLANK(Colony!C47),"",Colony!C47)</f>
        <v/>
      </c>
      <c r="C25">
        <f>IF(ISBLANK(Colony!D47),"",Colony!D47)</f>
        <v>2</v>
      </c>
      <c r="D25" s="1" t="str">
        <f>IF(ISBLANK(Colony!E47),"",Colony!E47)</f>
        <v>+</v>
      </c>
      <c r="E25" s="1" t="str">
        <f>IF(ISBLANK(Colony!F47),"",Colony!F47)</f>
        <v>AH0589</v>
      </c>
      <c r="F25" s="1" t="str">
        <f>IF(ISBLANK(Colony!G47),"",Colony!G47)</f>
        <v>?</v>
      </c>
      <c r="G25" s="1">
        <f>IF(ISBLANK(Colony!H47),"",Colony!H47)</f>
        <v>335</v>
      </c>
      <c r="H25" s="1" t="str">
        <f>IF(ISBLANK(Colony!I47),"",Colony!I47)</f>
        <v>jon</v>
      </c>
      <c r="I25" t="str">
        <f t="array" ref="I25">_xlfn.IFNA(INDEX($A$4:$A$499&amp;$E$4:$E$499, MATCH(0, COUNTIF(I$3:I24, $A$4:$A$499&amp;$E$4:$E$499), 0)),"")</f>
        <v>42806WT 1</v>
      </c>
      <c r="J25">
        <f t="array" ref="J25">_xlfn.IFNA( MATCH(0, COUNTIF(I$3:I24, $A$4:$A$499&amp;$E$4:$E$499), 0),"")</f>
        <v>84</v>
      </c>
      <c r="K25" s="2">
        <f t="array" ref="K25">IFERROR(INDEX($A$4:$A$499, J25),"")</f>
        <v>42806</v>
      </c>
      <c r="L25" t="str">
        <f t="array" ref="L25">IFERROR(INDEX($G$4:$G$499, J25),"")</f>
        <v>4G2</v>
      </c>
      <c r="M25">
        <f t="array" ref="M25">IF(AND(J26&gt;99999,J25&lt;99999),O25- (SUM(--(NOT(ISBLANK(INDEX(Colony!$H$26:$H$499, J25):INDEX(Colony!$H$26:$H$499, COUNT($A$4:$A$499))))))), IFERROR(O25-(SUM(--(NOT(ISBLANK(INDEX(Colony!$H$26:$H$499, J25):INDEX(Colony!$H$26:$H$499, J26-1)))))),""))</f>
        <v>0</v>
      </c>
      <c r="N25" t="str">
        <f t="array" ref="N25">IFERROR(INDEX($E$4:$E$499,J25),"")</f>
        <v>WT 1</v>
      </c>
      <c r="O25">
        <f t="array" ref="O25">IFERROR(IF(NOT(J25+100&gt;J26),COUNT($A$4:$A$499)+1-J25,IFERROR(J26-J25,"")),"")</f>
        <v>4</v>
      </c>
      <c r="P25" s="6" t="str">
        <f t="array" ref="P25">IFERROR(INDEX($O$4:$O$499,SMALL(IF($N$4:$N$499=P$3,ROW($O$4:$O$499)-ROW($O$4)+1),ROWS($O$4:$O25))),"")</f>
        <v/>
      </c>
      <c r="Q25" s="2" t="str">
        <f t="array" ref="Q25">IFERROR(INDEX($K$4:$K$499,SMALL(IF($N$4:$N$499=P$3,ROW($K$4:$K$499)-ROW($K$4)+1),ROWS($K$4:$K25))),"")</f>
        <v/>
      </c>
      <c r="R25" s="6" t="str">
        <f t="array" ref="R25">IFERROR(INDEX($O$4:$O$499,SMALL(IF($N$4:$N$499=R$3,ROW($O$4:$O$499)-ROW($O$4)+1),ROWS($O$4:$O25))),"")</f>
        <v/>
      </c>
      <c r="S25" s="2" t="str">
        <f t="array" ref="S25">IFERROR(INDEX($K$4:$K$499,SMALL(IF($N$4:$N$499=R$3,ROW($K$4:$K$499)-ROW($K$4)+1),ROWS($K$4:$K25))),"")</f>
        <v/>
      </c>
      <c r="T25" s="6" t="str">
        <f t="array" ref="T25">IFERROR(INDEX($O$4:$O$499,SMALL(IF($N$4:$N$499=T$3,ROW($O$4:$O$499)-ROW($O$4)+1),ROWS($O$4:$O25))),"")</f>
        <v/>
      </c>
      <c r="U25" s="2" t="str">
        <f t="array" ref="U25">IFERROR(INDEX($K$4:$K$499,SMALL(IF($N$4:$N$499=T$3,ROW($K$4:$K$499)-ROW($K$4)+1),ROWS($K$4:$K25))),"")</f>
        <v/>
      </c>
      <c r="V25" s="6" t="str">
        <f t="array" ref="V25">IFERROR(INDEX($O$4:$O$499,SMALL(IF($N$4:$N$499=V$3,ROW($O$4:$O$499)-ROW($O$4)+1),ROWS($O$4:$O25))),"")</f>
        <v/>
      </c>
      <c r="W25" s="2" t="str">
        <f t="array" ref="W25">IFERROR(INDEX($K$4:$K$499,SMALL(IF($N$4:$N$499=V$3,ROW($K$4:$K$499)-ROW($K$4)+1),ROWS($K$4:$K25))),"")</f>
        <v/>
      </c>
      <c r="X25" s="6" t="str">
        <f t="array" ref="X25">IFERROR(INDEX($O$4:$O$499,SMALL(IF($N$4:$N$499=X$3,ROW($O$4:$O$499)-ROW($O$4)+1),ROWS($O$4:$O25))),"")</f>
        <v/>
      </c>
      <c r="Y25" s="2" t="str">
        <f t="array" ref="Y25">IFERROR(INDEX($K$4:$K$499,SMALL(IF($N$4:$N$499=X$3,ROW($K$4:$K$499)-ROW($K$4)+1),ROWS($K$4:$K25))),"")</f>
        <v/>
      </c>
      <c r="Z25" s="6" t="str">
        <f t="array" ref="Z25">IFERROR(INDEX($O$4:$O$499,SMALL(IF($N$4:$N$499=Z$3,ROW($O$4:$O$499)-ROW($O$4)+1),ROWS($O$4:$O25))),"")</f>
        <v/>
      </c>
      <c r="AA25" s="2" t="str">
        <f t="array" ref="AA25">IFERROR(INDEX($K$4:$K$499,SMALL(IF($N$4:$N$499=Z$3,ROW($K$4:$K$499)-ROW($K$4)+1),ROWS($K$4:$K25))),"")</f>
        <v/>
      </c>
      <c r="AB25" s="6" t="str">
        <f t="array" ref="AB25">IFERROR(INDEX($O$4:$O$499,SMALL(IF($N$4:$N$499=AB$3,ROW($O$4:$O$499)-ROW($O$4)+1),ROWS($O$4:$O25))),"")</f>
        <v/>
      </c>
      <c r="AC25" s="2" t="str">
        <f t="array" ref="AC25">IFERROR(INDEX($K$4:$K$499,SMALL(IF($N$4:$N$499=AB$3,ROW($K$4:$K$499)-ROW($K$4)+1),ROWS($K$4:$K25))),"")</f>
        <v/>
      </c>
      <c r="AD25" s="6" t="str">
        <f t="array" ref="AD25">IFERROR(INDEX($O$4:$O$499,SMALL(IF($N$4:$N$499=AD$3,ROW($O$4:$O$499)-ROW($O$4)+1),ROWS($O$4:$O25))),"")</f>
        <v/>
      </c>
      <c r="AE25" s="2" t="str">
        <f t="array" ref="AE25">IFERROR(INDEX($K$4:$K$499,SMALL(IF($N$4:$N$499=AD$3,ROW($K$4:$K$499)-ROW($K$4)+1),ROWS($K$4:$K25))),"")</f>
        <v/>
      </c>
      <c r="AF25" s="6" t="str">
        <f t="array" ref="AF25">IFERROR(INDEX($O$4:$O$499,SMALL(IF($N$4:$N$499=AF$3,ROW($O$4:$O$499)-ROW($O$4)+1),ROWS($O$4:$O25))),"")</f>
        <v/>
      </c>
      <c r="AG25" s="2" t="str">
        <f t="array" ref="AG25">IFERROR(INDEX($K$4:$K$499,SMALL(IF($N$4:$N$499=AF$3,ROW($K$4:$K$499)-ROW($K$4)+1),ROWS($K$4:$K25))),"")</f>
        <v/>
      </c>
      <c r="AH25" s="6" t="str">
        <f t="array" ref="AH25">IFERROR(INDEX($O$4:$O$499,SMALL(IF($N$4:$N$499=AH$3,ROW($O$4:$O$499)-ROW($O$4)+1),ROWS($O$4:$O25))),"")</f>
        <v/>
      </c>
      <c r="AI25" s="2" t="str">
        <f t="array" ref="AI25">IFERROR(INDEX($K$4:$K$499,SMALL(IF($N$4:$N$499=AH$3,ROW($K$4:$K$499)-ROW($K$4)+1),ROWS($K$4:$K25))),"")</f>
        <v/>
      </c>
      <c r="AJ25" s="2"/>
      <c r="AK25" s="2"/>
      <c r="AL25" s="2"/>
      <c r="AM25" s="2"/>
      <c r="AN25" s="2"/>
      <c r="AO25" s="2"/>
      <c r="AP25" s="2"/>
      <c r="AQ25" s="2"/>
      <c r="AR25" s="2"/>
    </row>
    <row r="26" spans="1:44" x14ac:dyDescent="0.25">
      <c r="A26" s="2">
        <f>IF(ISBLANK(Colony!B48),"",Colony!B48)</f>
        <v>42650</v>
      </c>
      <c r="B26" t="str">
        <f>IF(ISBLANK(Colony!C48),"",Colony!C48)</f>
        <v/>
      </c>
      <c r="C26">
        <f>IF(ISBLANK(Colony!D48),"",Colony!D48)</f>
        <v>3</v>
      </c>
      <c r="D26" s="1" t="str">
        <f>IF(ISBLANK(Colony!E48),"",Colony!E48)</f>
        <v>-</v>
      </c>
      <c r="E26" s="1" t="str">
        <f>IF(ISBLANK(Colony!F48),"",Colony!F48)</f>
        <v>AH0589</v>
      </c>
      <c r="F26" s="1" t="str">
        <f>IF(ISBLANK(Colony!G48),"",Colony!G48)</f>
        <v>?</v>
      </c>
      <c r="G26" s="1">
        <f>IF(ISBLANK(Colony!H48),"",Colony!H48)</f>
        <v>335</v>
      </c>
      <c r="H26" s="1" t="str">
        <f>IF(ISBLANK(Colony!I48),"",Colony!I48)</f>
        <v xml:space="preserve">MISSING </v>
      </c>
      <c r="I26" t="str">
        <f t="array" ref="I26">_xlfn.IFNA(INDEX($A$4:$A$499&amp;$E$4:$E$499, MATCH(0, COUNTIF(I$3:I25, $A$4:$A$499&amp;$E$4:$E$499), 0)),"")</f>
        <v>42810WT 4</v>
      </c>
      <c r="J26">
        <f t="array" ref="J26">_xlfn.IFNA( MATCH(0, COUNTIF(I$3:I25, $A$4:$A$499&amp;$E$4:$E$499), 0),"")</f>
        <v>88</v>
      </c>
      <c r="K26" s="2">
        <f t="array" ref="K26">IFERROR(INDEX($A$4:$A$499, J26),"")</f>
        <v>42810</v>
      </c>
      <c r="L26" t="str">
        <f t="array" ref="L26">IFERROR(INDEX($G$4:$G$499, J26),"")</f>
        <v>4G2</v>
      </c>
      <c r="M26">
        <f t="array" ref="M26">IF(AND(J27&gt;99999,J26&lt;99999),O26- (SUM(--(NOT(ISBLANK(INDEX(Colony!$H$26:$H$499, J26):INDEX(Colony!$H$26:$H$499, COUNT($A$4:$A$499))))))), IFERROR(O26-(SUM(--(NOT(ISBLANK(INDEX(Colony!$H$26:$H$499, J26):INDEX(Colony!$H$26:$H$499, J27-1)))))),""))</f>
        <v>0</v>
      </c>
      <c r="N26" t="str">
        <f t="array" ref="N26">IFERROR(INDEX($E$4:$E$499,J26),"")</f>
        <v>WT 4</v>
      </c>
      <c r="O26">
        <f t="array" ref="O26">IFERROR(IF(NOT(J26+100&gt;J27),COUNT($A$4:$A$499)+1-J26,IFERROR(J27-J26,"")),"")</f>
        <v>8</v>
      </c>
      <c r="P26" s="6" t="str">
        <f t="array" ref="P26">IFERROR(INDEX($O$4:$O$499,SMALL(IF($N$4:$N$499=P$3,ROW($O$4:$O$499)-ROW($O$4)+1),ROWS($O$4:$O26))),"")</f>
        <v/>
      </c>
      <c r="Q26" s="2" t="str">
        <f t="array" ref="Q26">IFERROR(INDEX($K$4:$K$499,SMALL(IF($N$4:$N$499=P$3,ROW($K$4:$K$499)-ROW($K$4)+1),ROWS($K$4:$K26))),"")</f>
        <v/>
      </c>
      <c r="R26" s="6" t="str">
        <f t="array" ref="R26">IFERROR(INDEX($O$4:$O$499,SMALL(IF($N$4:$N$499=R$3,ROW($O$4:$O$499)-ROW($O$4)+1),ROWS($O$4:$O26))),"")</f>
        <v/>
      </c>
      <c r="S26" s="2" t="str">
        <f t="array" ref="S26">IFERROR(INDEX($K$4:$K$499,SMALL(IF($N$4:$N$499=R$3,ROW($K$4:$K$499)-ROW($K$4)+1),ROWS($K$4:$K26))),"")</f>
        <v/>
      </c>
      <c r="T26" s="6" t="str">
        <f t="array" ref="T26">IFERROR(INDEX($O$4:$O$499,SMALL(IF($N$4:$N$499=T$3,ROW($O$4:$O$499)-ROW($O$4)+1),ROWS($O$4:$O26))),"")</f>
        <v/>
      </c>
      <c r="U26" s="2" t="str">
        <f t="array" ref="U26">IFERROR(INDEX($K$4:$K$499,SMALL(IF($N$4:$N$499=T$3,ROW($K$4:$K$499)-ROW($K$4)+1),ROWS($K$4:$K26))),"")</f>
        <v/>
      </c>
      <c r="V26" s="6" t="str">
        <f t="array" ref="V26">IFERROR(INDEX($O$4:$O$499,SMALL(IF($N$4:$N$499=V$3,ROW($O$4:$O$499)-ROW($O$4)+1),ROWS($O$4:$O26))),"")</f>
        <v/>
      </c>
      <c r="W26" s="2" t="str">
        <f t="array" ref="W26">IFERROR(INDEX($K$4:$K$499,SMALL(IF($N$4:$N$499=V$3,ROW($K$4:$K$499)-ROW($K$4)+1),ROWS($K$4:$K26))),"")</f>
        <v/>
      </c>
      <c r="X26" s="6" t="str">
        <f t="array" ref="X26">IFERROR(INDEX($O$4:$O$499,SMALL(IF($N$4:$N$499=X$3,ROW($O$4:$O$499)-ROW($O$4)+1),ROWS($O$4:$O26))),"")</f>
        <v/>
      </c>
      <c r="Y26" s="2" t="str">
        <f t="array" ref="Y26">IFERROR(INDEX($K$4:$K$499,SMALL(IF($N$4:$N$499=X$3,ROW($K$4:$K$499)-ROW($K$4)+1),ROWS($K$4:$K26))),"")</f>
        <v/>
      </c>
      <c r="Z26" s="6" t="str">
        <f t="array" ref="Z26">IFERROR(INDEX($O$4:$O$499,SMALL(IF($N$4:$N$499=Z$3,ROW($O$4:$O$499)-ROW($O$4)+1),ROWS($O$4:$O26))),"")</f>
        <v/>
      </c>
      <c r="AA26" s="2" t="str">
        <f t="array" ref="AA26">IFERROR(INDEX($K$4:$K$499,SMALL(IF($N$4:$N$499=Z$3,ROW($K$4:$K$499)-ROW($K$4)+1),ROWS($K$4:$K26))),"")</f>
        <v/>
      </c>
      <c r="AB26" s="6" t="str">
        <f t="array" ref="AB26">IFERROR(INDEX($O$4:$O$499,SMALL(IF($N$4:$N$499=AB$3,ROW($O$4:$O$499)-ROW($O$4)+1),ROWS($O$4:$O26))),"")</f>
        <v/>
      </c>
      <c r="AC26" s="2" t="str">
        <f t="array" ref="AC26">IFERROR(INDEX($K$4:$K$499,SMALL(IF($N$4:$N$499=AB$3,ROW($K$4:$K$499)-ROW($K$4)+1),ROWS($K$4:$K26))),"")</f>
        <v/>
      </c>
      <c r="AD26" s="6" t="str">
        <f t="array" ref="AD26">IFERROR(INDEX($O$4:$O$499,SMALL(IF($N$4:$N$499=AD$3,ROW($O$4:$O$499)-ROW($O$4)+1),ROWS($O$4:$O26))),"")</f>
        <v/>
      </c>
      <c r="AE26" s="2" t="str">
        <f t="array" ref="AE26">IFERROR(INDEX($K$4:$K$499,SMALL(IF($N$4:$N$499=AD$3,ROW($K$4:$K$499)-ROW($K$4)+1),ROWS($K$4:$K26))),"")</f>
        <v/>
      </c>
      <c r="AF26" s="6" t="str">
        <f t="array" ref="AF26">IFERROR(INDEX($O$4:$O$499,SMALL(IF($N$4:$N$499=AF$3,ROW($O$4:$O$499)-ROW($O$4)+1),ROWS($O$4:$O26))),"")</f>
        <v/>
      </c>
      <c r="AG26" s="2" t="str">
        <f t="array" ref="AG26">IFERROR(INDEX($K$4:$K$499,SMALL(IF($N$4:$N$499=AF$3,ROW($K$4:$K$499)-ROW($K$4)+1),ROWS($K$4:$K26))),"")</f>
        <v/>
      </c>
      <c r="AH26" s="6" t="str">
        <f t="array" ref="AH26">IFERROR(INDEX($O$4:$O$499,SMALL(IF($N$4:$N$499=AH$3,ROW($O$4:$O$499)-ROW($O$4)+1),ROWS($O$4:$O26))),"")</f>
        <v/>
      </c>
      <c r="AI26" s="2" t="str">
        <f t="array" ref="AI26">IFERROR(INDEX($K$4:$K$499,SMALL(IF($N$4:$N$499=AH$3,ROW($K$4:$K$499)-ROW($K$4)+1),ROWS($K$4:$K26))),"")</f>
        <v/>
      </c>
      <c r="AJ26" s="2"/>
      <c r="AK26" s="2"/>
      <c r="AL26" s="2"/>
      <c r="AM26" s="2"/>
      <c r="AN26" s="2"/>
      <c r="AO26" s="2"/>
      <c r="AP26" s="2"/>
      <c r="AQ26" s="2"/>
      <c r="AR26" s="2"/>
    </row>
    <row r="27" spans="1:44" x14ac:dyDescent="0.25">
      <c r="A27" s="2">
        <f>IF(ISBLANK(Colony!B49),"",Colony!B49)</f>
        <v>42650</v>
      </c>
      <c r="B27" t="str">
        <f>IF(ISBLANK(Colony!C49),"",Colony!C49)</f>
        <v/>
      </c>
      <c r="C27">
        <f>IF(ISBLANK(Colony!D49),"",Colony!D49)</f>
        <v>4</v>
      </c>
      <c r="D27" s="1" t="str">
        <f>IF(ISBLANK(Colony!E49),"",Colony!E49)</f>
        <v>+</v>
      </c>
      <c r="E27" s="1" t="str">
        <f>IF(ISBLANK(Colony!F49),"",Colony!F49)</f>
        <v>AH0590</v>
      </c>
      <c r="F27" s="1" t="str">
        <f>IF(ISBLANK(Colony!G49),"",Colony!G49)</f>
        <v>?</v>
      </c>
      <c r="G27" s="1">
        <f>IF(ISBLANK(Colony!H49),"",Colony!H49)</f>
        <v>335</v>
      </c>
      <c r="H27" s="1" t="str">
        <f>IF(ISBLANK(Colony!I49),"",Colony!I49)</f>
        <v>jon</v>
      </c>
      <c r="I27" t="str">
        <f t="array" ref="I27">_xlfn.IFNA(INDEX($A$4:$A$499&amp;$E$4:$E$499, MATCH(0, COUNTIF(I$3:I26, $A$4:$A$499&amp;$E$4:$E$499), 0)),"")</f>
        <v>42812WT 2</v>
      </c>
      <c r="J27">
        <f t="array" ref="J27">_xlfn.IFNA( MATCH(0, COUNTIF(I$3:I26, $A$4:$A$499&amp;$E$4:$E$499), 0),"")</f>
        <v>96</v>
      </c>
      <c r="K27" s="2">
        <f t="array" ref="K27">IFERROR(INDEX($A$4:$A$499, J27),"")</f>
        <v>42812</v>
      </c>
      <c r="L27" t="str">
        <f t="array" ref="L27">IFERROR(INDEX($G$4:$G$499, J27),"")</f>
        <v/>
      </c>
      <c r="M27">
        <f t="array" ref="M27">IF(AND(J28&gt;99999,J27&lt;99999),O27- (SUM(--(NOT(ISBLANK(INDEX(Colony!$H$26:$H$499, J27):INDEX(Colony!$H$26:$H$499, COUNT($A$4:$A$499))))))), IFERROR(O27-(SUM(--(NOT(ISBLANK(INDEX(Colony!$H$26:$H$499, J27):INDEX(Colony!$H$26:$H$499, J28-1)))))),""))</f>
        <v>5</v>
      </c>
      <c r="N27" t="str">
        <f t="array" ref="N27">IFERROR(INDEX($E$4:$E$499,J27),"")</f>
        <v>WT 2</v>
      </c>
      <c r="O27">
        <f t="array" ref="O27">IFERROR(IF(NOT(J27+100&gt;J28),COUNT($A$4:$A$499)+1-J27,IFERROR(J28-J27,"")),"")</f>
        <v>5</v>
      </c>
      <c r="P27" s="6" t="str">
        <f t="array" ref="P27">IFERROR(INDEX($O$4:$O$499,SMALL(IF($N$4:$N$499=P$3,ROW($O$4:$O$499)-ROW($O$4)+1),ROWS($O$4:$O27))),"")</f>
        <v/>
      </c>
      <c r="Q27" s="2" t="str">
        <f t="array" ref="Q27">IFERROR(INDEX($K$4:$K$499,SMALL(IF($N$4:$N$499=P$3,ROW($K$4:$K$499)-ROW($K$4)+1),ROWS($K$4:$K27))),"")</f>
        <v/>
      </c>
      <c r="R27" s="6" t="str">
        <f t="array" ref="R27">IFERROR(INDEX($O$4:$O$499,SMALL(IF($N$4:$N$499=R$3,ROW($O$4:$O$499)-ROW($O$4)+1),ROWS($O$4:$O27))),"")</f>
        <v/>
      </c>
      <c r="S27" s="2" t="str">
        <f t="array" ref="S27">IFERROR(INDEX($K$4:$K$499,SMALL(IF($N$4:$N$499=R$3,ROW($K$4:$K$499)-ROW($K$4)+1),ROWS($K$4:$K27))),"")</f>
        <v/>
      </c>
      <c r="T27" s="6" t="str">
        <f t="array" ref="T27">IFERROR(INDEX($O$4:$O$499,SMALL(IF($N$4:$N$499=T$3,ROW($O$4:$O$499)-ROW($O$4)+1),ROWS($O$4:$O27))),"")</f>
        <v/>
      </c>
      <c r="U27" s="2" t="str">
        <f t="array" ref="U27">IFERROR(INDEX($K$4:$K$499,SMALL(IF($N$4:$N$499=T$3,ROW($K$4:$K$499)-ROW($K$4)+1),ROWS($K$4:$K27))),"")</f>
        <v/>
      </c>
      <c r="V27" s="6" t="str">
        <f t="array" ref="V27">IFERROR(INDEX($O$4:$O$499,SMALL(IF($N$4:$N$499=V$3,ROW($O$4:$O$499)-ROW($O$4)+1),ROWS($O$4:$O27))),"")</f>
        <v/>
      </c>
      <c r="W27" s="2" t="str">
        <f t="array" ref="W27">IFERROR(INDEX($K$4:$K$499,SMALL(IF($N$4:$N$499=V$3,ROW($K$4:$K$499)-ROW($K$4)+1),ROWS($K$4:$K27))),"")</f>
        <v/>
      </c>
      <c r="X27" s="6" t="str">
        <f t="array" ref="X27">IFERROR(INDEX($O$4:$O$499,SMALL(IF($N$4:$N$499=X$3,ROW($O$4:$O$499)-ROW($O$4)+1),ROWS($O$4:$O27))),"")</f>
        <v/>
      </c>
      <c r="Y27" s="2" t="str">
        <f t="array" ref="Y27">IFERROR(INDEX($K$4:$K$499,SMALL(IF($N$4:$N$499=X$3,ROW($K$4:$K$499)-ROW($K$4)+1),ROWS($K$4:$K27))),"")</f>
        <v/>
      </c>
      <c r="Z27" s="6" t="str">
        <f t="array" ref="Z27">IFERROR(INDEX($O$4:$O$499,SMALL(IF($N$4:$N$499=Z$3,ROW($O$4:$O$499)-ROW($O$4)+1),ROWS($O$4:$O27))),"")</f>
        <v/>
      </c>
      <c r="AA27" s="2" t="str">
        <f t="array" ref="AA27">IFERROR(INDEX($K$4:$K$499,SMALL(IF($N$4:$N$499=Z$3,ROW($K$4:$K$499)-ROW($K$4)+1),ROWS($K$4:$K27))),"")</f>
        <v/>
      </c>
      <c r="AB27" s="6" t="str">
        <f t="array" ref="AB27">IFERROR(INDEX($O$4:$O$499,SMALL(IF($N$4:$N$499=AB$3,ROW($O$4:$O$499)-ROW($O$4)+1),ROWS($O$4:$O27))),"")</f>
        <v/>
      </c>
      <c r="AC27" s="2" t="str">
        <f t="array" ref="AC27">IFERROR(INDEX($K$4:$K$499,SMALL(IF($N$4:$N$499=AB$3,ROW($K$4:$K$499)-ROW($K$4)+1),ROWS($K$4:$K27))),"")</f>
        <v/>
      </c>
      <c r="AD27" s="6" t="str">
        <f t="array" ref="AD27">IFERROR(INDEX($O$4:$O$499,SMALL(IF($N$4:$N$499=AD$3,ROW($O$4:$O$499)-ROW($O$4)+1),ROWS($O$4:$O27))),"")</f>
        <v/>
      </c>
      <c r="AE27" s="2" t="str">
        <f t="array" ref="AE27">IFERROR(INDEX($K$4:$K$499,SMALL(IF($N$4:$N$499=AD$3,ROW($K$4:$K$499)-ROW($K$4)+1),ROWS($K$4:$K27))),"")</f>
        <v/>
      </c>
      <c r="AF27" s="6" t="str">
        <f t="array" ref="AF27">IFERROR(INDEX($O$4:$O$499,SMALL(IF($N$4:$N$499=AF$3,ROW($O$4:$O$499)-ROW($O$4)+1),ROWS($O$4:$O27))),"")</f>
        <v/>
      </c>
      <c r="AG27" s="2" t="str">
        <f t="array" ref="AG27">IFERROR(INDEX($K$4:$K$499,SMALL(IF($N$4:$N$499=AF$3,ROW($K$4:$K$499)-ROW($K$4)+1),ROWS($K$4:$K27))),"")</f>
        <v/>
      </c>
      <c r="AH27" s="6" t="str">
        <f t="array" ref="AH27">IFERROR(INDEX($O$4:$O$499,SMALL(IF($N$4:$N$499=AH$3,ROW($O$4:$O$499)-ROW($O$4)+1),ROWS($O$4:$O27))),"")</f>
        <v/>
      </c>
      <c r="AI27" s="2" t="str">
        <f t="array" ref="AI27">IFERROR(INDEX($K$4:$K$499,SMALL(IF($N$4:$N$499=AH$3,ROW($K$4:$K$499)-ROW($K$4)+1),ROWS($K$4:$K27))),"")</f>
        <v/>
      </c>
      <c r="AJ27" s="2"/>
      <c r="AK27" s="2"/>
      <c r="AL27" s="2"/>
      <c r="AM27" s="2"/>
      <c r="AN27" s="2"/>
      <c r="AO27" s="2"/>
      <c r="AP27" s="2"/>
      <c r="AQ27" s="2"/>
      <c r="AR27" s="2"/>
    </row>
    <row r="28" spans="1:44" x14ac:dyDescent="0.25">
      <c r="A28" s="2">
        <f>IF(ISBLANK(Colony!B50),"",Colony!B50)</f>
        <v>42650</v>
      </c>
      <c r="B28" t="str">
        <f>IF(ISBLANK(Colony!C50),"",Colony!C50)</f>
        <v/>
      </c>
      <c r="C28">
        <f>IF(ISBLANK(Colony!D50),"",Colony!D50)</f>
        <v>5</v>
      </c>
      <c r="D28" s="1" t="str">
        <f>IF(ISBLANK(Colony!E50),"",Colony!E50)</f>
        <v>+</v>
      </c>
      <c r="E28" s="1" t="str">
        <f>IF(ISBLANK(Colony!F50),"",Colony!F50)</f>
        <v>AH0590</v>
      </c>
      <c r="F28" s="1" t="str">
        <f>IF(ISBLANK(Colony!G50),"",Colony!G50)</f>
        <v>?</v>
      </c>
      <c r="G28" s="1">
        <f>IF(ISBLANK(Colony!H50),"",Colony!H50)</f>
        <v>335</v>
      </c>
      <c r="H28" s="1" t="str">
        <f>IF(ISBLANK(Colony!I50),"",Colony!I50)</f>
        <v>breeder</v>
      </c>
      <c r="I28" t="str">
        <f t="array" ref="I28">_xlfn.IFNA(INDEX($A$4:$A$499&amp;$E$4:$E$499, MATCH(0, COUNTIF(I$3:I27, $A$4:$A$499&amp;$E$4:$E$499), 0)),"")</f>
        <v>42824AH0659</v>
      </c>
      <c r="J28">
        <f t="array" ref="J28">_xlfn.IFNA( MATCH(0, COUNTIF(I$3:I27, $A$4:$A$499&amp;$E$4:$E$499), 0),"")</f>
        <v>101</v>
      </c>
      <c r="K28" s="2">
        <f t="array" ref="K28">IFERROR(INDEX($A$4:$A$499, J28),"")</f>
        <v>42824</v>
      </c>
      <c r="L28" t="str">
        <f t="array" ref="L28">IFERROR(INDEX($G$4:$G$499, J28),"")</f>
        <v/>
      </c>
      <c r="M28">
        <f t="array" ref="M28">IF(AND(J29&gt;99999,J28&lt;99999),O28- (SUM(--(NOT(ISBLANK(INDEX(Colony!$H$26:$H$499, J28):INDEX(Colony!$H$26:$H$499, COUNT($A$4:$A$499))))))), IFERROR(O28-(SUM(--(NOT(ISBLANK(INDEX(Colony!$H$26:$H$499, J28):INDEX(Colony!$H$26:$H$499, J29-1)))))),""))</f>
        <v>7</v>
      </c>
      <c r="N28" t="str">
        <f t="array" ref="N28">IFERROR(INDEX($E$4:$E$499,J28),"")</f>
        <v>AH0659</v>
      </c>
      <c r="O28">
        <f t="array" ref="O28">IFERROR(IF(NOT(J28+100&gt;J29),COUNT($A$4:$A$499)+1-J28,IFERROR(J29-J28,"")),"")</f>
        <v>7</v>
      </c>
      <c r="P28" s="6" t="str">
        <f t="array" ref="P28">IFERROR(INDEX($O$4:$O$499,SMALL(IF($N$4:$N$499=P$3,ROW($O$4:$O$499)-ROW($O$4)+1),ROWS($O$4:$O28))),"")</f>
        <v/>
      </c>
      <c r="Q28" s="2" t="str">
        <f t="array" ref="Q28">IFERROR(INDEX($K$4:$K$499,SMALL(IF($N$4:$N$499=P$3,ROW($K$4:$K$499)-ROW($K$4)+1),ROWS($K$4:$K28))),"")</f>
        <v/>
      </c>
      <c r="R28" s="6" t="str">
        <f t="array" ref="R28">IFERROR(INDEX($O$4:$O$499,SMALL(IF($N$4:$N$499=R$3,ROW($O$4:$O$499)-ROW($O$4)+1),ROWS($O$4:$O28))),"")</f>
        <v/>
      </c>
      <c r="S28" s="2" t="str">
        <f t="array" ref="S28">IFERROR(INDEX($K$4:$K$499,SMALL(IF($N$4:$N$499=R$3,ROW($K$4:$K$499)-ROW($K$4)+1),ROWS($K$4:$K28))),"")</f>
        <v/>
      </c>
      <c r="T28" s="6" t="str">
        <f t="array" ref="T28">IFERROR(INDEX($O$4:$O$499,SMALL(IF($N$4:$N$499=T$3,ROW($O$4:$O$499)-ROW($O$4)+1),ROWS($O$4:$O28))),"")</f>
        <v/>
      </c>
      <c r="U28" s="2" t="str">
        <f t="array" ref="U28">IFERROR(INDEX($K$4:$K$499,SMALL(IF($N$4:$N$499=T$3,ROW($K$4:$K$499)-ROW($K$4)+1),ROWS($K$4:$K28))),"")</f>
        <v/>
      </c>
      <c r="V28" s="6" t="str">
        <f t="array" ref="V28">IFERROR(INDEX($O$4:$O$499,SMALL(IF($N$4:$N$499=V$3,ROW($O$4:$O$499)-ROW($O$4)+1),ROWS($O$4:$O28))),"")</f>
        <v/>
      </c>
      <c r="W28" s="2" t="str">
        <f t="array" ref="W28">IFERROR(INDEX($K$4:$K$499,SMALL(IF($N$4:$N$499=V$3,ROW($K$4:$K$499)-ROW($K$4)+1),ROWS($K$4:$K28))),"")</f>
        <v/>
      </c>
      <c r="X28" s="6" t="str">
        <f t="array" ref="X28">IFERROR(INDEX($O$4:$O$499,SMALL(IF($N$4:$N$499=X$3,ROW($O$4:$O$499)-ROW($O$4)+1),ROWS($O$4:$O28))),"")</f>
        <v/>
      </c>
      <c r="Y28" s="2" t="str">
        <f t="array" ref="Y28">IFERROR(INDEX($K$4:$K$499,SMALL(IF($N$4:$N$499=X$3,ROW($K$4:$K$499)-ROW($K$4)+1),ROWS($K$4:$K28))),"")</f>
        <v/>
      </c>
      <c r="Z28" s="6" t="str">
        <f t="array" ref="Z28">IFERROR(INDEX($O$4:$O$499,SMALL(IF($N$4:$N$499=Z$3,ROW($O$4:$O$499)-ROW($O$4)+1),ROWS($O$4:$O28))),"")</f>
        <v/>
      </c>
      <c r="AA28" s="2" t="str">
        <f t="array" ref="AA28">IFERROR(INDEX($K$4:$K$499,SMALL(IF($N$4:$N$499=Z$3,ROW($K$4:$K$499)-ROW($K$4)+1),ROWS($K$4:$K28))),"")</f>
        <v/>
      </c>
      <c r="AB28" s="6" t="str">
        <f t="array" ref="AB28">IFERROR(INDEX($O$4:$O$499,SMALL(IF($N$4:$N$499=AB$3,ROW($O$4:$O$499)-ROW($O$4)+1),ROWS($O$4:$O28))),"")</f>
        <v/>
      </c>
      <c r="AC28" s="2" t="str">
        <f t="array" ref="AC28">IFERROR(INDEX($K$4:$K$499,SMALL(IF($N$4:$N$499=AB$3,ROW($K$4:$K$499)-ROW($K$4)+1),ROWS($K$4:$K28))),"")</f>
        <v/>
      </c>
      <c r="AD28" s="6" t="str">
        <f t="array" ref="AD28">IFERROR(INDEX($O$4:$O$499,SMALL(IF($N$4:$N$499=AD$3,ROW($O$4:$O$499)-ROW($O$4)+1),ROWS($O$4:$O28))),"")</f>
        <v/>
      </c>
      <c r="AE28" s="2" t="str">
        <f t="array" ref="AE28">IFERROR(INDEX($K$4:$K$499,SMALL(IF($N$4:$N$499=AD$3,ROW($K$4:$K$499)-ROW($K$4)+1),ROWS($K$4:$K28))),"")</f>
        <v/>
      </c>
      <c r="AF28" s="6" t="str">
        <f t="array" ref="AF28">IFERROR(INDEX($O$4:$O$499,SMALL(IF($N$4:$N$499=AF$3,ROW($O$4:$O$499)-ROW($O$4)+1),ROWS($O$4:$O28))),"")</f>
        <v/>
      </c>
      <c r="AG28" s="2" t="str">
        <f t="array" ref="AG28">IFERROR(INDEX($K$4:$K$499,SMALL(IF($N$4:$N$499=AF$3,ROW($K$4:$K$499)-ROW($K$4)+1),ROWS($K$4:$K28))),"")</f>
        <v/>
      </c>
      <c r="AH28" s="6" t="str">
        <f t="array" ref="AH28">IFERROR(INDEX($O$4:$O$499,SMALL(IF($N$4:$N$499=AH$3,ROW($O$4:$O$499)-ROW($O$4)+1),ROWS($O$4:$O28))),"")</f>
        <v/>
      </c>
      <c r="AI28" s="2" t="str">
        <f t="array" ref="AI28">IFERROR(INDEX($K$4:$K$499,SMALL(IF($N$4:$N$499=AH$3,ROW($K$4:$K$499)-ROW($K$4)+1),ROWS($K$4:$K28))),"")</f>
        <v/>
      </c>
      <c r="AJ28" s="2"/>
      <c r="AK28" s="2"/>
      <c r="AL28" s="2"/>
      <c r="AM28" s="2"/>
      <c r="AN28" s="2"/>
      <c r="AO28" s="2"/>
      <c r="AP28" s="2"/>
      <c r="AQ28" s="2"/>
      <c r="AR28" s="2"/>
    </row>
    <row r="29" spans="1:44" x14ac:dyDescent="0.25">
      <c r="A29" s="2">
        <f>IF(ISBLANK(Colony!B51),"",Colony!B51)</f>
        <v>42650</v>
      </c>
      <c r="B29" t="str">
        <f>IF(ISBLANK(Colony!C51),"",Colony!C51)</f>
        <v/>
      </c>
      <c r="C29">
        <f>IF(ISBLANK(Colony!D51),"",Colony!D51)</f>
        <v>1</v>
      </c>
      <c r="D29" s="1" t="str">
        <f>IF(ISBLANK(Colony!E51),"",Colony!E51)</f>
        <v>-</v>
      </c>
      <c r="E29" s="1" t="str">
        <f>IF(ISBLANK(Colony!F51),"",Colony!F51)</f>
        <v>AH0589</v>
      </c>
      <c r="F29" s="1" t="str">
        <f>IF(ISBLANK(Colony!G51),"",Colony!G51)</f>
        <v>?</v>
      </c>
      <c r="G29" s="1">
        <f>IF(ISBLANK(Colony!H51),"",Colony!H51)</f>
        <v>345</v>
      </c>
      <c r="H29" s="1" t="str">
        <f>IF(ISBLANK(Colony!I51),"",Colony!I51)</f>
        <v>breeder</v>
      </c>
      <c r="I29" t="str">
        <f t="array" ref="I29">_xlfn.IFNA(INDEX($A$4:$A$499&amp;$E$4:$E$499, MATCH(0, COUNTIF(I$3:I28, $A$4:$A$499&amp;$E$4:$E$499), 0)),"")</f>
        <v/>
      </c>
      <c r="J29" t="str">
        <f t="array" ref="J29">_xlfn.IFNA( MATCH(0, COUNTIF(I$3:I28, $A$4:$A$499&amp;$E$4:$E$499), 0),"")</f>
        <v/>
      </c>
      <c r="K29" s="2" t="str">
        <f t="array" ref="K29">IFERROR(INDEX($A$4:$A$499, J29),"")</f>
        <v/>
      </c>
      <c r="L29" t="str">
        <f t="array" ref="L29">IFERROR(INDEX($G$4:$G$499, J29),"")</f>
        <v/>
      </c>
      <c r="M29" t="str">
        <f t="array" ref="M29">IF(AND(J30&gt;99999,J29&lt;99999),O29- (SUM(--(NOT(ISBLANK(INDEX(Colony!$H$26:$H$499, J29):INDEX(Colony!$H$26:$H$499, COUNT($A$4:$A$499))))))), IFERROR(O29-(SUM(--(NOT(ISBLANK(INDEX(Colony!$H$26:$H$499, J29):INDEX(Colony!$H$26:$H$499, J30-1)))))),""))</f>
        <v/>
      </c>
      <c r="N29" t="str">
        <f t="array" ref="N29">IFERROR(INDEX($E$4:$E$499,J29),"")</f>
        <v/>
      </c>
      <c r="O29" t="str">
        <f t="array" ref="O29">IFERROR(IF(NOT(J29+100&gt;J30),COUNT($A$4:$A$499)+1-J29,IFERROR(J30-J29,"")),"")</f>
        <v/>
      </c>
      <c r="P29" s="6" t="str">
        <f t="array" ref="P29">IFERROR(INDEX($O$4:$O$499,SMALL(IF($N$4:$N$499=P$3,ROW($O$4:$O$499)-ROW($O$4)+1),ROWS($O$4:$O29))),"")</f>
        <v/>
      </c>
      <c r="Q29" s="2" t="str">
        <f t="array" ref="Q29">IFERROR(INDEX($K$4:$K$499,SMALL(IF($N$4:$N$499=P$3,ROW($K$4:$K$499)-ROW($K$4)+1),ROWS($K$4:$K29))),"")</f>
        <v/>
      </c>
      <c r="R29" s="6" t="str">
        <f t="array" ref="R29">IFERROR(INDEX($O$4:$O$499,SMALL(IF($N$4:$N$499=R$3,ROW($O$4:$O$499)-ROW($O$4)+1),ROWS($O$4:$O29))),"")</f>
        <v/>
      </c>
      <c r="S29" s="2" t="str">
        <f t="array" ref="S29">IFERROR(INDEX($K$4:$K$499,SMALL(IF($N$4:$N$499=R$3,ROW($K$4:$K$499)-ROW($K$4)+1),ROWS($K$4:$K29))),"")</f>
        <v/>
      </c>
      <c r="T29" s="6" t="str">
        <f t="array" ref="T29">IFERROR(INDEX($O$4:$O$499,SMALL(IF($N$4:$N$499=T$3,ROW($O$4:$O$499)-ROW($O$4)+1),ROWS($O$4:$O29))),"")</f>
        <v/>
      </c>
      <c r="U29" s="2" t="str">
        <f t="array" ref="U29">IFERROR(INDEX($K$4:$K$499,SMALL(IF($N$4:$N$499=T$3,ROW($K$4:$K$499)-ROW($K$4)+1),ROWS($K$4:$K29))),"")</f>
        <v/>
      </c>
      <c r="V29" s="6" t="str">
        <f t="array" ref="V29">IFERROR(INDEX($O$4:$O$499,SMALL(IF($N$4:$N$499=V$3,ROW($O$4:$O$499)-ROW($O$4)+1),ROWS($O$4:$O29))),"")</f>
        <v/>
      </c>
      <c r="W29" s="2" t="str">
        <f t="array" ref="W29">IFERROR(INDEX($K$4:$K$499,SMALL(IF($N$4:$N$499=V$3,ROW($K$4:$K$499)-ROW($K$4)+1),ROWS($K$4:$K29))),"")</f>
        <v/>
      </c>
      <c r="X29" s="6" t="str">
        <f t="array" ref="X29">IFERROR(INDEX($O$4:$O$499,SMALL(IF($N$4:$N$499=X$3,ROW($O$4:$O$499)-ROW($O$4)+1),ROWS($O$4:$O29))),"")</f>
        <v/>
      </c>
      <c r="Y29" s="2" t="str">
        <f t="array" ref="Y29">IFERROR(INDEX($K$4:$K$499,SMALL(IF($N$4:$N$499=X$3,ROW($K$4:$K$499)-ROW($K$4)+1),ROWS($K$4:$K29))),"")</f>
        <v/>
      </c>
      <c r="Z29" s="6" t="str">
        <f t="array" ref="Z29">IFERROR(INDEX($O$4:$O$499,SMALL(IF($N$4:$N$499=Z$3,ROW($O$4:$O$499)-ROW($O$4)+1),ROWS($O$4:$O29))),"")</f>
        <v/>
      </c>
      <c r="AA29" s="2" t="str">
        <f t="array" ref="AA29">IFERROR(INDEX($K$4:$K$499,SMALL(IF($N$4:$N$499=Z$3,ROW($K$4:$K$499)-ROW($K$4)+1),ROWS($K$4:$K29))),"")</f>
        <v/>
      </c>
      <c r="AB29" s="6" t="str">
        <f t="array" ref="AB29">IFERROR(INDEX($O$4:$O$499,SMALL(IF($N$4:$N$499=AB$3,ROW($O$4:$O$499)-ROW($O$4)+1),ROWS($O$4:$O29))),"")</f>
        <v/>
      </c>
      <c r="AC29" s="2" t="str">
        <f t="array" ref="AC29">IFERROR(INDEX($K$4:$K$499,SMALL(IF($N$4:$N$499=AB$3,ROW($K$4:$K$499)-ROW($K$4)+1),ROWS($K$4:$K29))),"")</f>
        <v/>
      </c>
      <c r="AD29" s="6" t="str">
        <f t="array" ref="AD29">IFERROR(INDEX($O$4:$O$499,SMALL(IF($N$4:$N$499=AD$3,ROW($O$4:$O$499)-ROW($O$4)+1),ROWS($O$4:$O29))),"")</f>
        <v/>
      </c>
      <c r="AE29" s="2" t="str">
        <f t="array" ref="AE29">IFERROR(INDEX($K$4:$K$499,SMALL(IF($N$4:$N$499=AD$3,ROW($K$4:$K$499)-ROW($K$4)+1),ROWS($K$4:$K29))),"")</f>
        <v/>
      </c>
      <c r="AF29" s="6" t="str">
        <f t="array" ref="AF29">IFERROR(INDEX($O$4:$O$499,SMALL(IF($N$4:$N$499=AF$3,ROW($O$4:$O$499)-ROW($O$4)+1),ROWS($O$4:$O29))),"")</f>
        <v/>
      </c>
      <c r="AG29" s="2" t="str">
        <f t="array" ref="AG29">IFERROR(INDEX($K$4:$K$499,SMALL(IF($N$4:$N$499=AF$3,ROW($K$4:$K$499)-ROW($K$4)+1),ROWS($K$4:$K29))),"")</f>
        <v/>
      </c>
      <c r="AH29" s="6" t="str">
        <f t="array" ref="AH29">IFERROR(INDEX($O$4:$O$499,SMALL(IF($N$4:$N$499=AH$3,ROW($O$4:$O$499)-ROW($O$4)+1),ROWS($O$4:$O29))),"")</f>
        <v/>
      </c>
      <c r="AI29" s="2" t="str">
        <f t="array" ref="AI29">IFERROR(INDEX($K$4:$K$499,SMALL(IF($N$4:$N$499=AH$3,ROW($K$4:$K$499)-ROW($K$4)+1),ROWS($K$4:$K29))),"")</f>
        <v/>
      </c>
      <c r="AJ29" s="2"/>
      <c r="AK29" s="2"/>
      <c r="AL29" s="2"/>
      <c r="AM29" s="2"/>
      <c r="AN29" s="2"/>
      <c r="AO29" s="2"/>
      <c r="AP29" s="2"/>
      <c r="AQ29" s="2"/>
      <c r="AR29" s="2"/>
    </row>
    <row r="30" spans="1:44" x14ac:dyDescent="0.25">
      <c r="A30" s="2">
        <f>IF(ISBLANK(Colony!B52),"",Colony!B52)</f>
        <v>42650</v>
      </c>
      <c r="B30" t="str">
        <f>IF(ISBLANK(Colony!C52),"",Colony!C52)</f>
        <v/>
      </c>
      <c r="C30" t="str">
        <f>IF(ISBLANK(Colony!D52),"",Colony!D52)</f>
        <v>2 -small hard to see</v>
      </c>
      <c r="D30" s="1" t="str">
        <f>IF(ISBLANK(Colony!E52),"",Colony!E52)</f>
        <v>+</v>
      </c>
      <c r="E30" s="1" t="str">
        <f>IF(ISBLANK(Colony!F52),"",Colony!F52)</f>
        <v>AH0589</v>
      </c>
      <c r="F30" s="1" t="str">
        <f>IF(ISBLANK(Colony!G52),"",Colony!G52)</f>
        <v>?</v>
      </c>
      <c r="G30" s="1">
        <f>IF(ISBLANK(Colony!H52),"",Colony!H52)</f>
        <v>345</v>
      </c>
      <c r="H30" s="1" t="str">
        <f>IF(ISBLANK(Colony!I52),"",Colony!I52)</f>
        <v>jon</v>
      </c>
      <c r="I30" t="str">
        <f t="array" ref="I30">_xlfn.IFNA(INDEX($A$4:$A$499&amp;$E$4:$E$499, MATCH(0, COUNTIF(I$3:I29, $A$4:$A$499&amp;$E$4:$E$499), 0)),"")</f>
        <v/>
      </c>
      <c r="J30" t="str">
        <f t="array" ref="J30">_xlfn.IFNA( MATCH(0, COUNTIF(I$3:I29, $A$4:$A$499&amp;$E$4:$E$499), 0),"")</f>
        <v/>
      </c>
      <c r="K30" s="2" t="str">
        <f t="array" ref="K30">IFERROR(INDEX($A$4:$A$499, J30),"")</f>
        <v/>
      </c>
      <c r="L30" t="str">
        <f t="array" ref="L30">IFERROR(INDEX($G$4:$G$499, J30),"")</f>
        <v/>
      </c>
      <c r="M30" t="str">
        <f t="array" ref="M30">IF(AND(J31&gt;99999,J30&lt;99999),O30- (SUM(--(NOT(ISBLANK(INDEX(Colony!$H$26:$H$499, J30):INDEX(Colony!$H$26:$H$499, COUNT($A$4:$A$499))))))), IFERROR(O30-(SUM(--(NOT(ISBLANK(INDEX(Colony!$H$26:$H$499, J30):INDEX(Colony!$H$26:$H$499, J31-1)))))),""))</f>
        <v/>
      </c>
      <c r="N30" t="str">
        <f t="array" ref="N30">IFERROR(INDEX($E$4:$E$499,J30),"")</f>
        <v/>
      </c>
      <c r="O30" t="str">
        <f t="array" ref="O30">IFERROR(IF(NOT(J30+100&gt;J31),COUNT($A$4:$A$499)+1-J30,IFERROR(J31-J30,"")),"")</f>
        <v/>
      </c>
      <c r="P30" s="6" t="str">
        <f t="array" ref="P30">IFERROR(INDEX($O$4:$O$499,SMALL(IF($N$4:$N$499=P$3,ROW($O$4:$O$499)-ROW($O$4)+1),ROWS($O$4:$O30))),"")</f>
        <v/>
      </c>
      <c r="Q30" s="2" t="str">
        <f t="array" ref="Q30">IFERROR(INDEX($K$4:$K$499,SMALL(IF($N$4:$N$499=P$3,ROW($K$4:$K$499)-ROW($K$4)+1),ROWS($K$4:$K30))),"")</f>
        <v/>
      </c>
      <c r="R30" s="6" t="str">
        <f t="array" ref="R30">IFERROR(INDEX($O$4:$O$499,SMALL(IF($N$4:$N$499=R$3,ROW($O$4:$O$499)-ROW($O$4)+1),ROWS($O$4:$O30))),"")</f>
        <v/>
      </c>
      <c r="S30" s="2" t="str">
        <f t="array" ref="S30">IFERROR(INDEX($K$4:$K$499,SMALL(IF($N$4:$N$499=R$3,ROW($K$4:$K$499)-ROW($K$4)+1),ROWS($K$4:$K30))),"")</f>
        <v/>
      </c>
      <c r="T30" s="6" t="str">
        <f t="array" ref="T30">IFERROR(INDEX($O$4:$O$499,SMALL(IF($N$4:$N$499=T$3,ROW($O$4:$O$499)-ROW($O$4)+1),ROWS($O$4:$O30))),"")</f>
        <v/>
      </c>
      <c r="U30" s="2" t="str">
        <f t="array" ref="U30">IFERROR(INDEX($K$4:$K$499,SMALL(IF($N$4:$N$499=T$3,ROW($K$4:$K$499)-ROW($K$4)+1),ROWS($K$4:$K30))),"")</f>
        <v/>
      </c>
      <c r="V30" s="6" t="str">
        <f t="array" ref="V30">IFERROR(INDEX($O$4:$O$499,SMALL(IF($N$4:$N$499=V$3,ROW($O$4:$O$499)-ROW($O$4)+1),ROWS($O$4:$O30))),"")</f>
        <v/>
      </c>
      <c r="W30" s="2" t="str">
        <f t="array" ref="W30">IFERROR(INDEX($K$4:$K$499,SMALL(IF($N$4:$N$499=V$3,ROW($K$4:$K$499)-ROW($K$4)+1),ROWS($K$4:$K30))),"")</f>
        <v/>
      </c>
      <c r="X30" s="6" t="str">
        <f t="array" ref="X30">IFERROR(INDEX($O$4:$O$499,SMALL(IF($N$4:$N$499=X$3,ROW($O$4:$O$499)-ROW($O$4)+1),ROWS($O$4:$O30))),"")</f>
        <v/>
      </c>
      <c r="Y30" s="2" t="str">
        <f t="array" ref="Y30">IFERROR(INDEX($K$4:$K$499,SMALL(IF($N$4:$N$499=X$3,ROW($K$4:$K$499)-ROW($K$4)+1),ROWS($K$4:$K30))),"")</f>
        <v/>
      </c>
      <c r="Z30" s="6" t="str">
        <f t="array" ref="Z30">IFERROR(INDEX($O$4:$O$499,SMALL(IF($N$4:$N$499=Z$3,ROW($O$4:$O$499)-ROW($O$4)+1),ROWS($O$4:$O30))),"")</f>
        <v/>
      </c>
      <c r="AA30" s="2" t="str">
        <f t="array" ref="AA30">IFERROR(INDEX($K$4:$K$499,SMALL(IF($N$4:$N$499=Z$3,ROW($K$4:$K$499)-ROW($K$4)+1),ROWS($K$4:$K30))),"")</f>
        <v/>
      </c>
      <c r="AB30" s="6" t="str">
        <f t="array" ref="AB30">IFERROR(INDEX($O$4:$O$499,SMALL(IF($N$4:$N$499=AB$3,ROW($O$4:$O$499)-ROW($O$4)+1),ROWS($O$4:$O30))),"")</f>
        <v/>
      </c>
      <c r="AC30" s="2" t="str">
        <f t="array" ref="AC30">IFERROR(INDEX($K$4:$K$499,SMALL(IF($N$4:$N$499=AB$3,ROW($K$4:$K$499)-ROW($K$4)+1),ROWS($K$4:$K30))),"")</f>
        <v/>
      </c>
      <c r="AD30" s="6" t="str">
        <f t="array" ref="AD30">IFERROR(INDEX($O$4:$O$499,SMALL(IF($N$4:$N$499=AD$3,ROW($O$4:$O$499)-ROW($O$4)+1),ROWS($O$4:$O30))),"")</f>
        <v/>
      </c>
      <c r="AE30" s="2" t="str">
        <f t="array" ref="AE30">IFERROR(INDEX($K$4:$K$499,SMALL(IF($N$4:$N$499=AD$3,ROW($K$4:$K$499)-ROW($K$4)+1),ROWS($K$4:$K30))),"")</f>
        <v/>
      </c>
      <c r="AF30" s="6" t="str">
        <f t="array" ref="AF30">IFERROR(INDEX($O$4:$O$499,SMALL(IF($N$4:$N$499=AF$3,ROW($O$4:$O$499)-ROW($O$4)+1),ROWS($O$4:$O30))),"")</f>
        <v/>
      </c>
      <c r="AG30" s="2" t="str">
        <f t="array" ref="AG30">IFERROR(INDEX($K$4:$K$499,SMALL(IF($N$4:$N$499=AF$3,ROW($K$4:$K$499)-ROW($K$4)+1),ROWS($K$4:$K30))),"")</f>
        <v/>
      </c>
      <c r="AH30" s="6" t="str">
        <f t="array" ref="AH30">IFERROR(INDEX($O$4:$O$499,SMALL(IF($N$4:$N$499=AH$3,ROW($O$4:$O$499)-ROW($O$4)+1),ROWS($O$4:$O30))),"")</f>
        <v/>
      </c>
      <c r="AI30" s="2" t="str">
        <f t="array" ref="AI30">IFERROR(INDEX($K$4:$K$499,SMALL(IF($N$4:$N$499=AH$3,ROW($K$4:$K$499)-ROW($K$4)+1),ROWS($K$4:$K30))),"")</f>
        <v/>
      </c>
      <c r="AJ30" s="2"/>
      <c r="AK30" s="2"/>
      <c r="AL30" s="2"/>
      <c r="AM30" s="2"/>
      <c r="AN30" s="2"/>
      <c r="AO30" s="2"/>
      <c r="AP30" s="2"/>
      <c r="AQ30" s="2"/>
      <c r="AR30" s="2"/>
    </row>
    <row r="31" spans="1:44" x14ac:dyDescent="0.25">
      <c r="A31" s="2">
        <f>IF(ISBLANK(Colony!B53),"",Colony!B53)</f>
        <v>42650</v>
      </c>
      <c r="B31" t="str">
        <f>IF(ISBLANK(Colony!C53),"",Colony!C53)</f>
        <v/>
      </c>
      <c r="C31" t="str">
        <f>IF(ISBLANK(Colony!D53),"",Colony!D53)</f>
        <v>3- hard to see</v>
      </c>
      <c r="D31" s="1" t="str">
        <f>IF(ISBLANK(Colony!E53),"",Colony!E53)</f>
        <v>-</v>
      </c>
      <c r="E31" s="1" t="str">
        <f>IF(ISBLANK(Colony!F53),"",Colony!F53)</f>
        <v>AH0589</v>
      </c>
      <c r="F31" s="1" t="str">
        <f>IF(ISBLANK(Colony!G53),"",Colony!G53)</f>
        <v>?</v>
      </c>
      <c r="G31" s="1">
        <f>IF(ISBLANK(Colony!H53),"",Colony!H53)</f>
        <v>345</v>
      </c>
      <c r="H31" s="1" t="str">
        <f>IF(ISBLANK(Colony!I53),"",Colony!I53)</f>
        <v>BREEDER WT 4</v>
      </c>
      <c r="I31" t="str">
        <f t="array" ref="I31">_xlfn.IFNA(INDEX($A$4:$A$499&amp;$E$4:$E$499, MATCH(0, COUNTIF(I$3:I30, $A$4:$A$499&amp;$E$4:$E$499), 0)),"")</f>
        <v/>
      </c>
      <c r="J31" t="str">
        <f t="array" ref="J31">_xlfn.IFNA( MATCH(0, COUNTIF(I$3:I30, $A$4:$A$499&amp;$E$4:$E$499), 0),"")</f>
        <v/>
      </c>
      <c r="K31" s="2" t="str">
        <f t="array" ref="K31">IFERROR(INDEX($A$4:$A$499, J31),"")</f>
        <v/>
      </c>
      <c r="L31" t="str">
        <f t="array" ref="L31">IFERROR(INDEX($G$4:$G$499, J31),"")</f>
        <v/>
      </c>
      <c r="M31" t="str">
        <f t="array" ref="M31">IF(AND(J32&gt;99999,J31&lt;99999),O31- (SUM(--(NOT(ISBLANK(INDEX(Colony!$H$26:$H$499, J31):INDEX(Colony!$H$26:$H$499, COUNT($A$4:$A$499))))))), IFERROR(O31-(SUM(--(NOT(ISBLANK(INDEX(Colony!$H$26:$H$499, J31):INDEX(Colony!$H$26:$H$499, J32-1)))))),""))</f>
        <v/>
      </c>
      <c r="N31" t="str">
        <f t="array" ref="N31">IFERROR(INDEX($E$4:$E$499,J31),"")</f>
        <v/>
      </c>
      <c r="O31" t="str">
        <f t="array" ref="O31">IFERROR(IF(NOT(J31+100&gt;J32),COUNT($A$4:$A$499)+1-J31,IFERROR(J32-J31,"")),"")</f>
        <v/>
      </c>
      <c r="P31" s="6" t="str">
        <f t="array" ref="P31">IFERROR(INDEX($O$4:$O$499,SMALL(IF($N$4:$N$499=P$3,ROW($O$4:$O$499)-ROW($O$4)+1),ROWS($O$4:$O31))),"")</f>
        <v/>
      </c>
      <c r="Q31" s="2" t="str">
        <f t="array" ref="Q31">IFERROR(INDEX($K$4:$K$499,SMALL(IF($N$4:$N$499=P$3,ROW($K$4:$K$499)-ROW($K$4)+1),ROWS($K$4:$K31))),"")</f>
        <v/>
      </c>
      <c r="R31" s="6" t="str">
        <f t="array" ref="R31">IFERROR(INDEX($O$4:$O$499,SMALL(IF($N$4:$N$499=R$3,ROW($O$4:$O$499)-ROW($O$4)+1),ROWS($O$4:$O31))),"")</f>
        <v/>
      </c>
      <c r="S31" s="2" t="str">
        <f t="array" ref="S31">IFERROR(INDEX($K$4:$K$499,SMALL(IF($N$4:$N$499=R$3,ROW($K$4:$K$499)-ROW($K$4)+1),ROWS($K$4:$K31))),"")</f>
        <v/>
      </c>
      <c r="T31" s="6" t="str">
        <f t="array" ref="T31">IFERROR(INDEX($O$4:$O$499,SMALL(IF($N$4:$N$499=T$3,ROW($O$4:$O$499)-ROW($O$4)+1),ROWS($O$4:$O31))),"")</f>
        <v/>
      </c>
      <c r="U31" s="2" t="str">
        <f t="array" ref="U31">IFERROR(INDEX($K$4:$K$499,SMALL(IF($N$4:$N$499=T$3,ROW($K$4:$K$499)-ROW($K$4)+1),ROWS($K$4:$K31))),"")</f>
        <v/>
      </c>
      <c r="V31" s="6" t="str">
        <f t="array" ref="V31">IFERROR(INDEX($O$4:$O$499,SMALL(IF($N$4:$N$499=V$3,ROW($O$4:$O$499)-ROW($O$4)+1),ROWS($O$4:$O31))),"")</f>
        <v/>
      </c>
      <c r="W31" s="2" t="str">
        <f t="array" ref="W31">IFERROR(INDEX($K$4:$K$499,SMALL(IF($N$4:$N$499=V$3,ROW($K$4:$K$499)-ROW($K$4)+1),ROWS($K$4:$K31))),"")</f>
        <v/>
      </c>
      <c r="X31" s="6" t="str">
        <f t="array" ref="X31">IFERROR(INDEX($O$4:$O$499,SMALL(IF($N$4:$N$499=X$3,ROW($O$4:$O$499)-ROW($O$4)+1),ROWS($O$4:$O31))),"")</f>
        <v/>
      </c>
      <c r="Y31" s="2" t="str">
        <f t="array" ref="Y31">IFERROR(INDEX($K$4:$K$499,SMALL(IF($N$4:$N$499=X$3,ROW($K$4:$K$499)-ROW($K$4)+1),ROWS($K$4:$K31))),"")</f>
        <v/>
      </c>
      <c r="Z31" s="6" t="str">
        <f t="array" ref="Z31">IFERROR(INDEX($O$4:$O$499,SMALL(IF($N$4:$N$499=Z$3,ROW($O$4:$O$499)-ROW($O$4)+1),ROWS($O$4:$O31))),"")</f>
        <v/>
      </c>
      <c r="AA31" s="2" t="str">
        <f t="array" ref="AA31">IFERROR(INDEX($K$4:$K$499,SMALL(IF($N$4:$N$499=Z$3,ROW($K$4:$K$499)-ROW($K$4)+1),ROWS($K$4:$K31))),"")</f>
        <v/>
      </c>
      <c r="AB31" s="6" t="str">
        <f t="array" ref="AB31">IFERROR(INDEX($O$4:$O$499,SMALL(IF($N$4:$N$499=AB$3,ROW($O$4:$O$499)-ROW($O$4)+1),ROWS($O$4:$O31))),"")</f>
        <v/>
      </c>
      <c r="AC31" s="2" t="str">
        <f t="array" ref="AC31">IFERROR(INDEX($K$4:$K$499,SMALL(IF($N$4:$N$499=AB$3,ROW($K$4:$K$499)-ROW($K$4)+1),ROWS($K$4:$K31))),"")</f>
        <v/>
      </c>
      <c r="AD31" s="6" t="str">
        <f t="array" ref="AD31">IFERROR(INDEX($O$4:$O$499,SMALL(IF($N$4:$N$499=AD$3,ROW($O$4:$O$499)-ROW($O$4)+1),ROWS($O$4:$O31))),"")</f>
        <v/>
      </c>
      <c r="AE31" s="2" t="str">
        <f t="array" ref="AE31">IFERROR(INDEX($K$4:$K$499,SMALL(IF($N$4:$N$499=AD$3,ROW($K$4:$K$499)-ROW($K$4)+1),ROWS($K$4:$K31))),"")</f>
        <v/>
      </c>
      <c r="AF31" s="6" t="str">
        <f t="array" ref="AF31">IFERROR(INDEX($O$4:$O$499,SMALL(IF($N$4:$N$499=AF$3,ROW($O$4:$O$499)-ROW($O$4)+1),ROWS($O$4:$O31))),"")</f>
        <v/>
      </c>
      <c r="AG31" s="2" t="str">
        <f t="array" ref="AG31">IFERROR(INDEX($K$4:$K$499,SMALL(IF($N$4:$N$499=AF$3,ROW($K$4:$K$499)-ROW($K$4)+1),ROWS($K$4:$K31))),"")</f>
        <v/>
      </c>
      <c r="AH31" s="6" t="str">
        <f t="array" ref="AH31">IFERROR(INDEX($O$4:$O$499,SMALL(IF($N$4:$N$499=AH$3,ROW($O$4:$O$499)-ROW($O$4)+1),ROWS($O$4:$O31))),"")</f>
        <v/>
      </c>
      <c r="AI31" s="2" t="str">
        <f t="array" ref="AI31">IFERROR(INDEX($K$4:$K$499,SMALL(IF($N$4:$N$499=AH$3,ROW($K$4:$K$499)-ROW($K$4)+1),ROWS($K$4:$K31))),"")</f>
        <v/>
      </c>
      <c r="AJ31" s="2"/>
      <c r="AK31" s="2"/>
      <c r="AL31" s="2"/>
      <c r="AM31" s="2"/>
      <c r="AN31" s="2"/>
      <c r="AO31" s="2"/>
      <c r="AP31" s="2"/>
      <c r="AQ31" s="2"/>
      <c r="AR31" s="2"/>
    </row>
    <row r="32" spans="1:44" x14ac:dyDescent="0.25">
      <c r="A32" s="2">
        <f>IF(ISBLANK(Colony!B54),"",Colony!B54)</f>
        <v>42650</v>
      </c>
      <c r="B32" t="str">
        <f>IF(ISBLANK(Colony!C54),"",Colony!C54)</f>
        <v/>
      </c>
      <c r="C32" t="str">
        <f>IF(ISBLANK(Colony!D54),"",Colony!D54)</f>
        <v>4 - might have fallen off</v>
      </c>
      <c r="D32" s="1" t="str">
        <f>IF(ISBLANK(Colony!E54),"",Colony!E54)</f>
        <v>+</v>
      </c>
      <c r="E32" s="1" t="str">
        <f>IF(ISBLANK(Colony!F54),"",Colony!F54)</f>
        <v>AH0590</v>
      </c>
      <c r="F32" s="1" t="str">
        <f>IF(ISBLANK(Colony!G54),"",Colony!G54)</f>
        <v>?</v>
      </c>
      <c r="G32" s="1">
        <f>IF(ISBLANK(Colony!H54),"",Colony!H54)</f>
        <v>345</v>
      </c>
      <c r="H32" s="1" t="str">
        <f>IF(ISBLANK(Colony!I54),"",Colony!I54)</f>
        <v>jon</v>
      </c>
      <c r="I32" t="str">
        <f t="array" ref="I32">_xlfn.IFNA(INDEX($A$4:$A$499&amp;$E$4:$E$499, MATCH(0, COUNTIF(I$3:I31, $A$4:$A$499&amp;$E$4:$E$499), 0)),"")</f>
        <v/>
      </c>
      <c r="J32" t="str">
        <f t="array" ref="J32">_xlfn.IFNA( MATCH(0, COUNTIF(I$3:I31, $A$4:$A$499&amp;$E$4:$E$499), 0),"")</f>
        <v/>
      </c>
      <c r="K32" s="2" t="str">
        <f t="array" ref="K32">IFERROR(INDEX($A$4:$A$499, J32),"")</f>
        <v/>
      </c>
      <c r="L32" t="str">
        <f t="array" ref="L32">IFERROR(INDEX($G$4:$G$499, J32),"")</f>
        <v/>
      </c>
      <c r="M32" t="str">
        <f t="array" ref="M32">IF(AND(J33&gt;99999,J32&lt;99999),O32- (SUM(--(NOT(ISBLANK(INDEX(Colony!$H$26:$H$499, J32):INDEX(Colony!$H$26:$H$499, COUNT($A$4:$A$499))))))), IFERROR(O32-(SUM(--(NOT(ISBLANK(INDEX(Colony!$H$26:$H$499, J32):INDEX(Colony!$H$26:$H$499, J33-1)))))),""))</f>
        <v/>
      </c>
      <c r="N32" t="str">
        <f t="array" ref="N32">IFERROR(INDEX($E$4:$E$499,J32),"")</f>
        <v/>
      </c>
      <c r="O32" t="str">
        <f t="array" ref="O32">IFERROR(IF(NOT(J32+100&gt;J33),COUNT($A$4:$A$499)+1-J32,IFERROR(J33-J32,"")),"")</f>
        <v/>
      </c>
      <c r="P32" s="6" t="str">
        <f t="array" ref="P32">IFERROR(INDEX($O$4:$O$499,SMALL(IF($N$4:$N$499=P$3,ROW($O$4:$O$499)-ROW($O$4)+1),ROWS($O$4:$O32))),"")</f>
        <v/>
      </c>
      <c r="Q32" s="2" t="str">
        <f t="array" ref="Q32">IFERROR(INDEX($K$4:$K$499,SMALL(IF($N$4:$N$499=P$3,ROW($K$4:$K$499)-ROW($K$4)+1),ROWS($K$4:$K32))),"")</f>
        <v/>
      </c>
      <c r="R32" s="6" t="str">
        <f t="array" ref="R32">IFERROR(INDEX($O$4:$O$499,SMALL(IF($N$4:$N$499=R$3,ROW($O$4:$O$499)-ROW($O$4)+1),ROWS($O$4:$O32))),"")</f>
        <v/>
      </c>
      <c r="S32" s="2" t="str">
        <f t="array" ref="S32">IFERROR(INDEX($K$4:$K$499,SMALL(IF($N$4:$N$499=R$3,ROW($K$4:$K$499)-ROW($K$4)+1),ROWS($K$4:$K32))),"")</f>
        <v/>
      </c>
      <c r="T32" s="6" t="str">
        <f t="array" ref="T32">IFERROR(INDEX($O$4:$O$499,SMALL(IF($N$4:$N$499=T$3,ROW($O$4:$O$499)-ROW($O$4)+1),ROWS($O$4:$O32))),"")</f>
        <v/>
      </c>
      <c r="U32" s="2" t="str">
        <f t="array" ref="U32">IFERROR(INDEX($K$4:$K$499,SMALL(IF($N$4:$N$499=T$3,ROW($K$4:$K$499)-ROW($K$4)+1),ROWS($K$4:$K32))),"")</f>
        <v/>
      </c>
      <c r="V32" s="6" t="str">
        <f t="array" ref="V32">IFERROR(INDEX($O$4:$O$499,SMALL(IF($N$4:$N$499=V$3,ROW($O$4:$O$499)-ROW($O$4)+1),ROWS($O$4:$O32))),"")</f>
        <v/>
      </c>
      <c r="W32" s="2" t="str">
        <f t="array" ref="W32">IFERROR(INDEX($K$4:$K$499,SMALL(IF($N$4:$N$499=V$3,ROW($K$4:$K$499)-ROW($K$4)+1),ROWS($K$4:$K32))),"")</f>
        <v/>
      </c>
      <c r="X32" s="6" t="str">
        <f t="array" ref="X32">IFERROR(INDEX($O$4:$O$499,SMALL(IF($N$4:$N$499=X$3,ROW($O$4:$O$499)-ROW($O$4)+1),ROWS($O$4:$O32))),"")</f>
        <v/>
      </c>
      <c r="Y32" s="2" t="str">
        <f t="array" ref="Y32">IFERROR(INDEX($K$4:$K$499,SMALL(IF($N$4:$N$499=X$3,ROW($K$4:$K$499)-ROW($K$4)+1),ROWS($K$4:$K32))),"")</f>
        <v/>
      </c>
      <c r="Z32" s="6" t="str">
        <f t="array" ref="Z32">IFERROR(INDEX($O$4:$O$499,SMALL(IF($N$4:$N$499=Z$3,ROW($O$4:$O$499)-ROW($O$4)+1),ROWS($O$4:$O32))),"")</f>
        <v/>
      </c>
      <c r="AA32" s="2" t="str">
        <f t="array" ref="AA32">IFERROR(INDEX($K$4:$K$499,SMALL(IF($N$4:$N$499=Z$3,ROW($K$4:$K$499)-ROW($K$4)+1),ROWS($K$4:$K32))),"")</f>
        <v/>
      </c>
      <c r="AB32" s="6" t="str">
        <f t="array" ref="AB32">IFERROR(INDEX($O$4:$O$499,SMALL(IF($N$4:$N$499=AB$3,ROW($O$4:$O$499)-ROW($O$4)+1),ROWS($O$4:$O32))),"")</f>
        <v/>
      </c>
      <c r="AC32" s="2" t="str">
        <f t="array" ref="AC32">IFERROR(INDEX($K$4:$K$499,SMALL(IF($N$4:$N$499=AB$3,ROW($K$4:$K$499)-ROW($K$4)+1),ROWS($K$4:$K32))),"")</f>
        <v/>
      </c>
      <c r="AD32" s="6" t="str">
        <f t="array" ref="AD32">IFERROR(INDEX($O$4:$O$499,SMALL(IF($N$4:$N$499=AD$3,ROW($O$4:$O$499)-ROW($O$4)+1),ROWS($O$4:$O32))),"")</f>
        <v/>
      </c>
      <c r="AE32" s="2" t="str">
        <f t="array" ref="AE32">IFERROR(INDEX($K$4:$K$499,SMALL(IF($N$4:$N$499=AD$3,ROW($K$4:$K$499)-ROW($K$4)+1),ROWS($K$4:$K32))),"")</f>
        <v/>
      </c>
      <c r="AF32" s="6" t="str">
        <f t="array" ref="AF32">IFERROR(INDEX($O$4:$O$499,SMALL(IF($N$4:$N$499=AF$3,ROW($O$4:$O$499)-ROW($O$4)+1),ROWS($O$4:$O32))),"")</f>
        <v/>
      </c>
      <c r="AG32" s="2" t="str">
        <f t="array" ref="AG32">IFERROR(INDEX($K$4:$K$499,SMALL(IF($N$4:$N$499=AF$3,ROW($K$4:$K$499)-ROW($K$4)+1),ROWS($K$4:$K32))),"")</f>
        <v/>
      </c>
      <c r="AH32" s="6" t="str">
        <f t="array" ref="AH32">IFERROR(INDEX($O$4:$O$499,SMALL(IF($N$4:$N$499=AH$3,ROW($O$4:$O$499)-ROW($O$4)+1),ROWS($O$4:$O32))),"")</f>
        <v/>
      </c>
      <c r="AI32" s="2" t="str">
        <f t="array" ref="AI32">IFERROR(INDEX($K$4:$K$499,SMALL(IF($N$4:$N$499=AH$3,ROW($K$4:$K$499)-ROW($K$4)+1),ROWS($K$4:$K32))),"")</f>
        <v/>
      </c>
      <c r="AJ32" s="2"/>
      <c r="AK32" s="2"/>
      <c r="AL32" s="2"/>
      <c r="AM32" s="2"/>
      <c r="AN32" s="2"/>
      <c r="AO32" s="2"/>
      <c r="AP32" s="2"/>
      <c r="AQ32" s="2"/>
      <c r="AR32" s="2"/>
    </row>
    <row r="33" spans="1:44" x14ac:dyDescent="0.25">
      <c r="A33" s="2">
        <f>IF(ISBLANK(Colony!B55),"",Colony!B55)</f>
        <v>42650</v>
      </c>
      <c r="B33" t="str">
        <f>IF(ISBLANK(Colony!C55),"",Colony!C55)</f>
        <v/>
      </c>
      <c r="C33" t="str">
        <f>IF(ISBLANK(Colony!D55),"",Colony!D55)</f>
        <v xml:space="preserve">5- BIG on lower ear </v>
      </c>
      <c r="D33" s="1" t="str">
        <f>IF(ISBLANK(Colony!E55),"",Colony!E55)</f>
        <v>+</v>
      </c>
      <c r="E33" s="1" t="str">
        <f>IF(ISBLANK(Colony!F55),"",Colony!F55)</f>
        <v>AH0590</v>
      </c>
      <c r="F33" s="1" t="str">
        <f>IF(ISBLANK(Colony!G55),"",Colony!G55)</f>
        <v>?</v>
      </c>
      <c r="G33" s="1">
        <f>IF(ISBLANK(Colony!H55),"",Colony!H55)</f>
        <v>345</v>
      </c>
      <c r="H33" s="1" t="str">
        <f>IF(ISBLANK(Colony!I55),"",Colony!I55)</f>
        <v>jon</v>
      </c>
      <c r="I33" t="str">
        <f t="array" ref="I33">_xlfn.IFNA(INDEX($A$4:$A$499&amp;$E$4:$E$499, MATCH(0, COUNTIF(I$3:I32, $A$4:$A$499&amp;$E$4:$E$499), 0)),"")</f>
        <v/>
      </c>
      <c r="J33" t="str">
        <f t="array" ref="J33">_xlfn.IFNA( MATCH(0, COUNTIF(I$3:I32, $A$4:$A$499&amp;$E$4:$E$499), 0),"")</f>
        <v/>
      </c>
      <c r="K33" s="2" t="str">
        <f t="array" ref="K33">IFERROR(INDEX($A$4:$A$499, J33),"")</f>
        <v/>
      </c>
      <c r="L33" t="str">
        <f t="array" ref="L33">IFERROR(INDEX($G$4:$G$499, J33),"")</f>
        <v/>
      </c>
      <c r="M33" t="str">
        <f t="array" ref="M33">IF(AND(J34&gt;99999,J33&lt;99999),O33- (SUM(--(NOT(ISBLANK(INDEX(Colony!$H$26:$H$499, J33):INDEX(Colony!$H$26:$H$499, COUNT($A$4:$A$499))))))), IFERROR(O33-(SUM(--(NOT(ISBLANK(INDEX(Colony!$H$26:$H$499, J33):INDEX(Colony!$H$26:$H$499, J34-1)))))),""))</f>
        <v/>
      </c>
      <c r="N33" t="str">
        <f t="array" ref="N33">IFERROR(INDEX($E$4:$E$499,J33),"")</f>
        <v/>
      </c>
      <c r="O33" t="str">
        <f t="array" ref="O33">IFERROR(IF(NOT(J33+100&gt;J34),COUNT($A$4:$A$499)+1-J33,IFERROR(J34-J33,"")),"")</f>
        <v/>
      </c>
      <c r="P33" s="6" t="str">
        <f t="array" ref="P33">IFERROR(INDEX($O$4:$O$499,SMALL(IF($N$4:$N$499=P$3,ROW($O$4:$O$499)-ROW($O$4)+1),ROWS($O$4:$O33))),"")</f>
        <v/>
      </c>
      <c r="Q33" s="2" t="str">
        <f t="array" ref="Q33">IFERROR(INDEX($K$4:$K$499,SMALL(IF($N$4:$N$499=P$3,ROW($K$4:$K$499)-ROW($K$4)+1),ROWS($K$4:$K33))),"")</f>
        <v/>
      </c>
      <c r="R33" s="6" t="str">
        <f t="array" ref="R33">IFERROR(INDEX($O$4:$O$499,SMALL(IF($N$4:$N$499=R$3,ROW($O$4:$O$499)-ROW($O$4)+1),ROWS($O$4:$O33))),"")</f>
        <v/>
      </c>
      <c r="S33" s="2" t="str">
        <f t="array" ref="S33">IFERROR(INDEX($K$4:$K$499,SMALL(IF($N$4:$N$499=R$3,ROW($K$4:$K$499)-ROW($K$4)+1),ROWS($K$4:$K33))),"")</f>
        <v/>
      </c>
      <c r="T33" s="6" t="str">
        <f t="array" ref="T33">IFERROR(INDEX($O$4:$O$499,SMALL(IF($N$4:$N$499=T$3,ROW($O$4:$O$499)-ROW($O$4)+1),ROWS($O$4:$O33))),"")</f>
        <v/>
      </c>
      <c r="U33" s="2" t="str">
        <f t="array" ref="U33">IFERROR(INDEX($K$4:$K$499,SMALL(IF($N$4:$N$499=T$3,ROW($K$4:$K$499)-ROW($K$4)+1),ROWS($K$4:$K33))),"")</f>
        <v/>
      </c>
      <c r="V33" s="6" t="str">
        <f t="array" ref="V33">IFERROR(INDEX($O$4:$O$499,SMALL(IF($N$4:$N$499=V$3,ROW($O$4:$O$499)-ROW($O$4)+1),ROWS($O$4:$O33))),"")</f>
        <v/>
      </c>
      <c r="W33" s="2" t="str">
        <f t="array" ref="W33">IFERROR(INDEX($K$4:$K$499,SMALL(IF($N$4:$N$499=V$3,ROW($K$4:$K$499)-ROW($K$4)+1),ROWS($K$4:$K33))),"")</f>
        <v/>
      </c>
      <c r="X33" s="6" t="str">
        <f t="array" ref="X33">IFERROR(INDEX($O$4:$O$499,SMALL(IF($N$4:$N$499=X$3,ROW($O$4:$O$499)-ROW($O$4)+1),ROWS($O$4:$O33))),"")</f>
        <v/>
      </c>
      <c r="Y33" s="2" t="str">
        <f t="array" ref="Y33">IFERROR(INDEX($K$4:$K$499,SMALL(IF($N$4:$N$499=X$3,ROW($K$4:$K$499)-ROW($K$4)+1),ROWS($K$4:$K33))),"")</f>
        <v/>
      </c>
      <c r="Z33" s="6" t="str">
        <f t="array" ref="Z33">IFERROR(INDEX($O$4:$O$499,SMALL(IF($N$4:$N$499=Z$3,ROW($O$4:$O$499)-ROW($O$4)+1),ROWS($O$4:$O33))),"")</f>
        <v/>
      </c>
      <c r="AA33" s="2" t="str">
        <f t="array" ref="AA33">IFERROR(INDEX($K$4:$K$499,SMALL(IF($N$4:$N$499=Z$3,ROW($K$4:$K$499)-ROW($K$4)+1),ROWS($K$4:$K33))),"")</f>
        <v/>
      </c>
      <c r="AB33" s="6" t="str">
        <f t="array" ref="AB33">IFERROR(INDEX($O$4:$O$499,SMALL(IF($N$4:$N$499=AB$3,ROW($O$4:$O$499)-ROW($O$4)+1),ROWS($O$4:$O33))),"")</f>
        <v/>
      </c>
      <c r="AC33" s="2" t="str">
        <f t="array" ref="AC33">IFERROR(INDEX($K$4:$K$499,SMALL(IF($N$4:$N$499=AB$3,ROW($K$4:$K$499)-ROW($K$4)+1),ROWS($K$4:$K33))),"")</f>
        <v/>
      </c>
      <c r="AD33" s="6" t="str">
        <f t="array" ref="AD33">IFERROR(INDEX($O$4:$O$499,SMALL(IF($N$4:$N$499=AD$3,ROW($O$4:$O$499)-ROW($O$4)+1),ROWS($O$4:$O33))),"")</f>
        <v/>
      </c>
      <c r="AE33" s="2" t="str">
        <f t="array" ref="AE33">IFERROR(INDEX($K$4:$K$499,SMALL(IF($N$4:$N$499=AD$3,ROW($K$4:$K$499)-ROW($K$4)+1),ROWS($K$4:$K33))),"")</f>
        <v/>
      </c>
      <c r="AF33" s="6" t="str">
        <f t="array" ref="AF33">IFERROR(INDEX($O$4:$O$499,SMALL(IF($N$4:$N$499=AF$3,ROW($O$4:$O$499)-ROW($O$4)+1),ROWS($O$4:$O33))),"")</f>
        <v/>
      </c>
      <c r="AG33" s="2" t="str">
        <f t="array" ref="AG33">IFERROR(INDEX($K$4:$K$499,SMALL(IF($N$4:$N$499=AF$3,ROW($K$4:$K$499)-ROW($K$4)+1),ROWS($K$4:$K33))),"")</f>
        <v/>
      </c>
      <c r="AH33" s="6" t="str">
        <f t="array" ref="AH33">IFERROR(INDEX($O$4:$O$499,SMALL(IF($N$4:$N$499=AH$3,ROW($O$4:$O$499)-ROW($O$4)+1),ROWS($O$4:$O33))),"")</f>
        <v/>
      </c>
      <c r="AI33" s="2" t="str">
        <f t="array" ref="AI33">IFERROR(INDEX($K$4:$K$499,SMALL(IF($N$4:$N$499=AH$3,ROW($K$4:$K$499)-ROW($K$4)+1),ROWS($K$4:$K33))),"")</f>
        <v/>
      </c>
      <c r="AJ33" s="2"/>
      <c r="AK33" s="2"/>
      <c r="AL33" s="2"/>
      <c r="AM33" s="2"/>
      <c r="AN33" s="2"/>
      <c r="AO33" s="2"/>
      <c r="AP33" s="2"/>
      <c r="AQ33" s="2"/>
      <c r="AR33" s="2"/>
    </row>
    <row r="34" spans="1:44" x14ac:dyDescent="0.25">
      <c r="A34" s="2">
        <f>IF(ISBLANK(Colony!B56),"",Colony!B56)</f>
        <v>42686</v>
      </c>
      <c r="B34">
        <f>IF(ISBLANK(Colony!C56),"",Colony!C56)</f>
        <v>6</v>
      </c>
      <c r="C34">
        <f>IF(ISBLANK(Colony!D56),"",Colony!D56)</f>
        <v>1</v>
      </c>
      <c r="D34" s="1" t="str">
        <f>IF(ISBLANK(Colony!E56),"",Colony!E56)</f>
        <v>+</v>
      </c>
      <c r="E34" s="1" t="str">
        <f>IF(ISBLANK(Colony!F56),"",Colony!F56)</f>
        <v>AH0453</v>
      </c>
      <c r="F34" s="1" t="str">
        <f>IF(ISBLANK(Colony!G56),"",Colony!G56)</f>
        <v>AH0592</v>
      </c>
      <c r="G34" s="1">
        <f>IF(ISBLANK(Colony!H56),"",Colony!H56)</f>
        <v>351</v>
      </c>
      <c r="H34" s="1" t="str">
        <f>IF(ISBLANK(Colony!I56),"",Colony!I56)</f>
        <v>HIRSCH for breeding</v>
      </c>
      <c r="I34" t="str">
        <f t="array" ref="I34">_xlfn.IFNA(INDEX($A$4:$A$499&amp;$E$4:$E$499, MATCH(0, COUNTIF(I$3:I33, $A$4:$A$499&amp;$E$4:$E$499), 0)),"")</f>
        <v/>
      </c>
      <c r="J34" t="str">
        <f t="array" ref="J34">_xlfn.IFNA( MATCH(0, COUNTIF(I$3:I33, $A$4:$A$499&amp;$E$4:$E$499), 0),"")</f>
        <v/>
      </c>
      <c r="K34" s="2" t="str">
        <f t="array" ref="K34">IFERROR(INDEX($A$4:$A$499, J34),"")</f>
        <v/>
      </c>
      <c r="L34" t="str">
        <f t="array" ref="L34">IFERROR(INDEX($G$4:$G$499, J34),"")</f>
        <v/>
      </c>
      <c r="M34" t="str">
        <f t="array" ref="M34">IF(AND(J35&gt;99999,J34&lt;99999),O34- (SUM(--(NOT(ISBLANK(INDEX(Colony!$H$26:$H$499, J34):INDEX(Colony!$H$26:$H$499, COUNT($A$4:$A$499))))))), IFERROR(O34-(SUM(--(NOT(ISBLANK(INDEX(Colony!$H$26:$H$499, J34):INDEX(Colony!$H$26:$H$499, J35-1)))))),""))</f>
        <v/>
      </c>
      <c r="N34" t="str">
        <f t="array" ref="N34">IFERROR(INDEX($E$4:$E$499,J34),"")</f>
        <v/>
      </c>
      <c r="O34" t="str">
        <f t="array" ref="O34">IFERROR(IF(NOT(J34+100&gt;J35),COUNT($A$4:$A$499)+1-J34,IFERROR(J35-J34,"")),"")</f>
        <v/>
      </c>
      <c r="P34" s="6" t="str">
        <f t="array" ref="P34">IFERROR(INDEX($O$4:$O$499,SMALL(IF($N$4:$N$499=P$3,ROW($O$4:$O$499)-ROW($O$4)+1),ROWS($O$4:$O34))),"")</f>
        <v/>
      </c>
      <c r="Q34" s="2" t="str">
        <f t="array" ref="Q34">IFERROR(INDEX($K$4:$K$499,SMALL(IF($N$4:$N$499=P$3,ROW($K$4:$K$499)-ROW($K$4)+1),ROWS($K$4:$K34))),"")</f>
        <v/>
      </c>
      <c r="R34" s="6" t="str">
        <f t="array" ref="R34">IFERROR(INDEX($O$4:$O$499,SMALL(IF($N$4:$N$499=R$3,ROW($O$4:$O$499)-ROW($O$4)+1),ROWS($O$4:$O34))),"")</f>
        <v/>
      </c>
      <c r="S34" s="2" t="str">
        <f t="array" ref="S34">IFERROR(INDEX($K$4:$K$499,SMALL(IF($N$4:$N$499=R$3,ROW($K$4:$K$499)-ROW($K$4)+1),ROWS($K$4:$K34))),"")</f>
        <v/>
      </c>
      <c r="T34" s="6" t="str">
        <f t="array" ref="T34">IFERROR(INDEX($O$4:$O$499,SMALL(IF($N$4:$N$499=T$3,ROW($O$4:$O$499)-ROW($O$4)+1),ROWS($O$4:$O34))),"")</f>
        <v/>
      </c>
      <c r="U34" s="2" t="str">
        <f t="array" ref="U34">IFERROR(INDEX($K$4:$K$499,SMALL(IF($N$4:$N$499=T$3,ROW($K$4:$K$499)-ROW($K$4)+1),ROWS($K$4:$K34))),"")</f>
        <v/>
      </c>
      <c r="V34" s="6" t="str">
        <f t="array" ref="V34">IFERROR(INDEX($O$4:$O$499,SMALL(IF($N$4:$N$499=V$3,ROW($O$4:$O$499)-ROW($O$4)+1),ROWS($O$4:$O34))),"")</f>
        <v/>
      </c>
      <c r="W34" s="2" t="str">
        <f t="array" ref="W34">IFERROR(INDEX($K$4:$K$499,SMALL(IF($N$4:$N$499=V$3,ROW($K$4:$K$499)-ROW($K$4)+1),ROWS($K$4:$K34))),"")</f>
        <v/>
      </c>
      <c r="X34" s="6" t="str">
        <f t="array" ref="X34">IFERROR(INDEX($O$4:$O$499,SMALL(IF($N$4:$N$499=X$3,ROW($O$4:$O$499)-ROW($O$4)+1),ROWS($O$4:$O34))),"")</f>
        <v/>
      </c>
      <c r="Y34" s="2" t="str">
        <f t="array" ref="Y34">IFERROR(INDEX($K$4:$K$499,SMALL(IF($N$4:$N$499=X$3,ROW($K$4:$K$499)-ROW($K$4)+1),ROWS($K$4:$K34))),"")</f>
        <v/>
      </c>
      <c r="Z34" s="6" t="str">
        <f t="array" ref="Z34">IFERROR(INDEX($O$4:$O$499,SMALL(IF($N$4:$N$499=Z$3,ROW($O$4:$O$499)-ROW($O$4)+1),ROWS($O$4:$O34))),"")</f>
        <v/>
      </c>
      <c r="AA34" s="2" t="str">
        <f t="array" ref="AA34">IFERROR(INDEX($K$4:$K$499,SMALL(IF($N$4:$N$499=Z$3,ROW($K$4:$K$499)-ROW($K$4)+1),ROWS($K$4:$K34))),"")</f>
        <v/>
      </c>
      <c r="AB34" s="6" t="str">
        <f t="array" ref="AB34">IFERROR(INDEX($O$4:$O$499,SMALL(IF($N$4:$N$499=AB$3,ROW($O$4:$O$499)-ROW($O$4)+1),ROWS($O$4:$O34))),"")</f>
        <v/>
      </c>
      <c r="AC34" s="2" t="str">
        <f t="array" ref="AC34">IFERROR(INDEX($K$4:$K$499,SMALL(IF($N$4:$N$499=AB$3,ROW($K$4:$K$499)-ROW($K$4)+1),ROWS($K$4:$K34))),"")</f>
        <v/>
      </c>
      <c r="AD34" s="6" t="str">
        <f t="array" ref="AD34">IFERROR(INDEX($O$4:$O$499,SMALL(IF($N$4:$N$499=AD$3,ROW($O$4:$O$499)-ROW($O$4)+1),ROWS($O$4:$O34))),"")</f>
        <v/>
      </c>
      <c r="AE34" s="2" t="str">
        <f t="array" ref="AE34">IFERROR(INDEX($K$4:$K$499,SMALL(IF($N$4:$N$499=AD$3,ROW($K$4:$K$499)-ROW($K$4)+1),ROWS($K$4:$K34))),"")</f>
        <v/>
      </c>
      <c r="AF34" s="6" t="str">
        <f t="array" ref="AF34">IFERROR(INDEX($O$4:$O$499,SMALL(IF($N$4:$N$499=AF$3,ROW($O$4:$O$499)-ROW($O$4)+1),ROWS($O$4:$O34))),"")</f>
        <v/>
      </c>
      <c r="AG34" s="2" t="str">
        <f t="array" ref="AG34">IFERROR(INDEX($K$4:$K$499,SMALL(IF($N$4:$N$499=AF$3,ROW($K$4:$K$499)-ROW($K$4)+1),ROWS($K$4:$K34))),"")</f>
        <v/>
      </c>
      <c r="AH34" s="6" t="str">
        <f t="array" ref="AH34">IFERROR(INDEX($O$4:$O$499,SMALL(IF($N$4:$N$499=AH$3,ROW($O$4:$O$499)-ROW($O$4)+1),ROWS($O$4:$O34))),"")</f>
        <v/>
      </c>
      <c r="AI34" s="2" t="str">
        <f t="array" ref="AI34">IFERROR(INDEX($K$4:$K$499,SMALL(IF($N$4:$N$499=AH$3,ROW($K$4:$K$499)-ROW($K$4)+1),ROWS($K$4:$K34))),"")</f>
        <v/>
      </c>
      <c r="AJ34" s="2"/>
      <c r="AK34" s="2"/>
      <c r="AL34" s="2"/>
      <c r="AM34" s="2"/>
      <c r="AN34" s="2"/>
      <c r="AO34" s="2"/>
      <c r="AP34" s="2"/>
      <c r="AQ34" s="2"/>
      <c r="AR34" s="2"/>
    </row>
    <row r="35" spans="1:44" x14ac:dyDescent="0.25">
      <c r="A35" s="2">
        <f>IF(ISBLANK(Colony!B57),"",Colony!B57)</f>
        <v>42686</v>
      </c>
      <c r="B35" t="str">
        <f>IF(ISBLANK(Colony!C57),"",Colony!C57)</f>
        <v/>
      </c>
      <c r="C35" t="str">
        <f>IF(ISBLANK(Colony!D57),"",Colony!D57)</f>
        <v>2/3</v>
      </c>
      <c r="D35" s="1" t="str">
        <f>IF(ISBLANK(Colony!E57),"",Colony!E57)</f>
        <v>-</v>
      </c>
      <c r="E35" s="1" t="str">
        <f>IF(ISBLANK(Colony!F57),"",Colony!F57)</f>
        <v>AH0453</v>
      </c>
      <c r="F35" s="1" t="str">
        <f>IF(ISBLANK(Colony!G57),"",Colony!G57)</f>
        <v>AH0592</v>
      </c>
      <c r="G35" s="1">
        <f>IF(ISBLANK(Colony!H57),"",Colony!H57)</f>
        <v>351</v>
      </c>
      <c r="H35" s="1" t="str">
        <f>IF(ISBLANK(Colony!I57),"",Colony!I57)</f>
        <v>lily</v>
      </c>
      <c r="I35" t="str">
        <f t="array" ref="I35">_xlfn.IFNA(INDEX($A$4:$A$499&amp;$E$4:$E$499, MATCH(0, COUNTIF(I$3:I34, $A$4:$A$499&amp;$E$4:$E$499), 0)),"")</f>
        <v/>
      </c>
      <c r="J35" t="str">
        <f t="array" ref="J35">_xlfn.IFNA( MATCH(0, COUNTIF(I$3:I34, $A$4:$A$499&amp;$E$4:$E$499), 0),"")</f>
        <v/>
      </c>
      <c r="K35" s="2" t="str">
        <f t="array" ref="K35">IFERROR(INDEX($A$4:$A$499, J35),"")</f>
        <v/>
      </c>
      <c r="L35" t="str">
        <f t="array" ref="L35">IFERROR(INDEX($G$4:$G$499, J35),"")</f>
        <v/>
      </c>
      <c r="M35" t="str">
        <f t="array" ref="M35">IF(AND(J36&gt;99999,J35&lt;99999),O35- (SUM(--(NOT(ISBLANK(INDEX(Colony!$H$26:$H$499, J35):INDEX(Colony!$H$26:$H$499, COUNT($A$4:$A$499))))))), IFERROR(O35-(SUM(--(NOT(ISBLANK(INDEX(Colony!$H$26:$H$499, J35):INDEX(Colony!$H$26:$H$499, J36-1)))))),""))</f>
        <v/>
      </c>
      <c r="N35" t="str">
        <f t="array" ref="N35">IFERROR(INDEX($E$4:$E$499,J35),"")</f>
        <v/>
      </c>
      <c r="O35" t="str">
        <f t="array" ref="O35">IFERROR(IF(NOT(J35+100&gt;J36),COUNT($A$4:$A$499)+1-J35,IFERROR(J36-J35,"")),"")</f>
        <v/>
      </c>
      <c r="P35" s="6" t="str">
        <f t="array" ref="P35">IFERROR(INDEX($O$4:$O$499,SMALL(IF($N$4:$N$499=P$3,ROW($O$4:$O$499)-ROW($O$4)+1),ROWS($O$4:$O35))),"")</f>
        <v/>
      </c>
      <c r="Q35" s="2" t="str">
        <f t="array" ref="Q35">IFERROR(INDEX($K$4:$K$499,SMALL(IF($N$4:$N$499=P$3,ROW($K$4:$K$499)-ROW($K$4)+1),ROWS($K$4:$K35))),"")</f>
        <v/>
      </c>
      <c r="R35" s="6" t="str">
        <f t="array" ref="R35">IFERROR(INDEX($O$4:$O$499,SMALL(IF($N$4:$N$499=R$3,ROW($O$4:$O$499)-ROW($O$4)+1),ROWS($O$4:$O35))),"")</f>
        <v/>
      </c>
      <c r="S35" s="2" t="str">
        <f t="array" ref="S35">IFERROR(INDEX($K$4:$K$499,SMALL(IF($N$4:$N$499=R$3,ROW($K$4:$K$499)-ROW($K$4)+1),ROWS($K$4:$K35))),"")</f>
        <v/>
      </c>
      <c r="T35" s="6" t="str">
        <f t="array" ref="T35">IFERROR(INDEX($O$4:$O$499,SMALL(IF($N$4:$N$499=T$3,ROW($O$4:$O$499)-ROW($O$4)+1),ROWS($O$4:$O35))),"")</f>
        <v/>
      </c>
      <c r="U35" s="2" t="str">
        <f t="array" ref="U35">IFERROR(INDEX($K$4:$K$499,SMALL(IF($N$4:$N$499=T$3,ROW($K$4:$K$499)-ROW($K$4)+1),ROWS($K$4:$K35))),"")</f>
        <v/>
      </c>
      <c r="V35" s="6" t="str">
        <f t="array" ref="V35">IFERROR(INDEX($O$4:$O$499,SMALL(IF($N$4:$N$499=V$3,ROW($O$4:$O$499)-ROW($O$4)+1),ROWS($O$4:$O35))),"")</f>
        <v/>
      </c>
      <c r="W35" s="2" t="str">
        <f t="array" ref="W35">IFERROR(INDEX($K$4:$K$499,SMALL(IF($N$4:$N$499=V$3,ROW($K$4:$K$499)-ROW($K$4)+1),ROWS($K$4:$K35))),"")</f>
        <v/>
      </c>
      <c r="X35" s="6" t="str">
        <f t="array" ref="X35">IFERROR(INDEX($O$4:$O$499,SMALL(IF($N$4:$N$499=X$3,ROW($O$4:$O$499)-ROW($O$4)+1),ROWS($O$4:$O35))),"")</f>
        <v/>
      </c>
      <c r="Y35" s="2" t="str">
        <f t="array" ref="Y35">IFERROR(INDEX($K$4:$K$499,SMALL(IF($N$4:$N$499=X$3,ROW($K$4:$K$499)-ROW($K$4)+1),ROWS($K$4:$K35))),"")</f>
        <v/>
      </c>
      <c r="Z35" s="6" t="str">
        <f t="array" ref="Z35">IFERROR(INDEX($O$4:$O$499,SMALL(IF($N$4:$N$499=Z$3,ROW($O$4:$O$499)-ROW($O$4)+1),ROWS($O$4:$O35))),"")</f>
        <v/>
      </c>
      <c r="AA35" s="2" t="str">
        <f t="array" ref="AA35">IFERROR(INDEX($K$4:$K$499,SMALL(IF($N$4:$N$499=Z$3,ROW($K$4:$K$499)-ROW($K$4)+1),ROWS($K$4:$K35))),"")</f>
        <v/>
      </c>
      <c r="AB35" s="6" t="str">
        <f t="array" ref="AB35">IFERROR(INDEX($O$4:$O$499,SMALL(IF($N$4:$N$499=AB$3,ROW($O$4:$O$499)-ROW($O$4)+1),ROWS($O$4:$O35))),"")</f>
        <v/>
      </c>
      <c r="AC35" s="2" t="str">
        <f t="array" ref="AC35">IFERROR(INDEX($K$4:$K$499,SMALL(IF($N$4:$N$499=AB$3,ROW($K$4:$K$499)-ROW($K$4)+1),ROWS($K$4:$K35))),"")</f>
        <v/>
      </c>
      <c r="AD35" s="6" t="str">
        <f t="array" ref="AD35">IFERROR(INDEX($O$4:$O$499,SMALL(IF($N$4:$N$499=AD$3,ROW($O$4:$O$499)-ROW($O$4)+1),ROWS($O$4:$O35))),"")</f>
        <v/>
      </c>
      <c r="AE35" s="2" t="str">
        <f t="array" ref="AE35">IFERROR(INDEX($K$4:$K$499,SMALL(IF($N$4:$N$499=AD$3,ROW($K$4:$K$499)-ROW($K$4)+1),ROWS($K$4:$K35))),"")</f>
        <v/>
      </c>
      <c r="AF35" s="6" t="str">
        <f t="array" ref="AF35">IFERROR(INDEX($O$4:$O$499,SMALL(IF($N$4:$N$499=AF$3,ROW($O$4:$O$499)-ROW($O$4)+1),ROWS($O$4:$O35))),"")</f>
        <v/>
      </c>
      <c r="AG35" s="2" t="str">
        <f t="array" ref="AG35">IFERROR(INDEX($K$4:$K$499,SMALL(IF($N$4:$N$499=AF$3,ROW($K$4:$K$499)-ROW($K$4)+1),ROWS($K$4:$K35))),"")</f>
        <v/>
      </c>
      <c r="AH35" s="6" t="str">
        <f t="array" ref="AH35">IFERROR(INDEX($O$4:$O$499,SMALL(IF($N$4:$N$499=AH$3,ROW($O$4:$O$499)-ROW($O$4)+1),ROWS($O$4:$O35))),"")</f>
        <v/>
      </c>
      <c r="AI35" s="2" t="str">
        <f t="array" ref="AI35">IFERROR(INDEX($K$4:$K$499,SMALL(IF($N$4:$N$499=AH$3,ROW($K$4:$K$499)-ROW($K$4)+1),ROWS($K$4:$K35))),"")</f>
        <v/>
      </c>
      <c r="AJ35" s="2"/>
      <c r="AK35" s="2"/>
      <c r="AL35" s="2"/>
      <c r="AM35" s="2"/>
      <c r="AN35" s="2"/>
      <c r="AO35" s="2"/>
      <c r="AP35" s="2"/>
      <c r="AQ35" s="2"/>
      <c r="AR35" s="2"/>
    </row>
    <row r="36" spans="1:44" x14ac:dyDescent="0.25">
      <c r="A36" s="2">
        <f>IF(ISBLANK(Colony!B58),"",Colony!B58)</f>
        <v>42686</v>
      </c>
      <c r="B36" t="str">
        <f>IF(ISBLANK(Colony!C58),"",Colony!C58)</f>
        <v/>
      </c>
      <c r="C36" t="str">
        <f>IF(ISBLANK(Colony!D58),"",Colony!D58)</f>
        <v>4</v>
      </c>
      <c r="D36" s="1" t="str">
        <f>IF(ISBLANK(Colony!E58),"",Colony!E58)</f>
        <v>-</v>
      </c>
      <c r="E36" s="1" t="str">
        <f>IF(ISBLANK(Colony!F58),"",Colony!F58)</f>
        <v>AH0453</v>
      </c>
      <c r="F36" s="1" t="str">
        <f>IF(ISBLANK(Colony!G58),"",Colony!G58)</f>
        <v>AH0592</v>
      </c>
      <c r="G36" s="1">
        <f>IF(ISBLANK(Colony!H58),"",Colony!H58)</f>
        <v>351</v>
      </c>
      <c r="H36" s="1" t="str">
        <f>IF(ISBLANK(Colony!I58),"",Colony!I58)</f>
        <v>lily</v>
      </c>
      <c r="I36" t="str">
        <f t="array" ref="I36">_xlfn.IFNA(INDEX($A$4:$A$499&amp;$E$4:$E$499, MATCH(0, COUNTIF(I$3:I35, $A$4:$A$499&amp;$E$4:$E$499), 0)),"")</f>
        <v/>
      </c>
      <c r="J36" t="str">
        <f t="array" ref="J36">_xlfn.IFNA( MATCH(0, COUNTIF(I$3:I35, $A$4:$A$499&amp;$E$4:$E$499), 0),"")</f>
        <v/>
      </c>
      <c r="K36" s="2" t="str">
        <f t="array" ref="K36">IFERROR(INDEX($A$4:$A$499, J36),"")</f>
        <v/>
      </c>
      <c r="L36" t="str">
        <f t="array" ref="L36">IFERROR(INDEX($G$4:$G$499, J36),"")</f>
        <v/>
      </c>
      <c r="M36" t="str">
        <f t="array" ref="M36">IF(AND(J37&gt;99999,J36&lt;99999),O36- (SUM(--(NOT(ISBLANK(INDEX(Colony!$H$26:$H$499, J36):INDEX(Colony!$H$26:$H$499, COUNT($A$4:$A$499))))))), IFERROR(O36-(SUM(--(NOT(ISBLANK(INDEX(Colony!$H$26:$H$499, J36):INDEX(Colony!$H$26:$H$499, J37-1)))))),""))</f>
        <v/>
      </c>
      <c r="N36" t="str">
        <f t="array" ref="N36">IFERROR(INDEX($E$4:$E$499,J36),"")</f>
        <v/>
      </c>
      <c r="O36" t="str">
        <f t="array" ref="O36">IFERROR(IF(NOT(J36+100&gt;J37),COUNT($A$4:$A$499)+1-J36,IFERROR(J37-J36,"")),"")</f>
        <v/>
      </c>
      <c r="P36" s="6" t="str">
        <f t="array" ref="P36">IFERROR(INDEX($O$4:$O$499,SMALL(IF($N$4:$N$499=P$3,ROW($O$4:$O$499)-ROW($O$4)+1),ROWS($O$4:$O36))),"")</f>
        <v/>
      </c>
      <c r="Q36" s="2" t="str">
        <f t="array" ref="Q36">IFERROR(INDEX($K$4:$K$499,SMALL(IF($N$4:$N$499=P$3,ROW($K$4:$K$499)-ROW($K$4)+1),ROWS($K$4:$K36))),"")</f>
        <v/>
      </c>
      <c r="R36" s="6" t="str">
        <f t="array" ref="R36">IFERROR(INDEX($O$4:$O$499,SMALL(IF($N$4:$N$499=R$3,ROW($O$4:$O$499)-ROW($O$4)+1),ROWS($O$4:$O36))),"")</f>
        <v/>
      </c>
      <c r="S36" s="2" t="str">
        <f t="array" ref="S36">IFERROR(INDEX($K$4:$K$499,SMALL(IF($N$4:$N$499=R$3,ROW($K$4:$K$499)-ROW($K$4)+1),ROWS($K$4:$K36))),"")</f>
        <v/>
      </c>
      <c r="T36" s="6" t="str">
        <f t="array" ref="T36">IFERROR(INDEX($O$4:$O$499,SMALL(IF($N$4:$N$499=T$3,ROW($O$4:$O$499)-ROW($O$4)+1),ROWS($O$4:$O36))),"")</f>
        <v/>
      </c>
      <c r="U36" s="2" t="str">
        <f t="array" ref="U36">IFERROR(INDEX($K$4:$K$499,SMALL(IF($N$4:$N$499=T$3,ROW($K$4:$K$499)-ROW($K$4)+1),ROWS($K$4:$K36))),"")</f>
        <v/>
      </c>
      <c r="V36" s="6" t="str">
        <f t="array" ref="V36">IFERROR(INDEX($O$4:$O$499,SMALL(IF($N$4:$N$499=V$3,ROW($O$4:$O$499)-ROW($O$4)+1),ROWS($O$4:$O36))),"")</f>
        <v/>
      </c>
      <c r="W36" s="2" t="str">
        <f t="array" ref="W36">IFERROR(INDEX($K$4:$K$499,SMALL(IF($N$4:$N$499=V$3,ROW($K$4:$K$499)-ROW($K$4)+1),ROWS($K$4:$K36))),"")</f>
        <v/>
      </c>
      <c r="X36" s="6" t="str">
        <f t="array" ref="X36">IFERROR(INDEX($O$4:$O$499,SMALL(IF($N$4:$N$499=X$3,ROW($O$4:$O$499)-ROW($O$4)+1),ROWS($O$4:$O36))),"")</f>
        <v/>
      </c>
      <c r="Y36" s="2" t="str">
        <f t="array" ref="Y36">IFERROR(INDEX($K$4:$K$499,SMALL(IF($N$4:$N$499=X$3,ROW($K$4:$K$499)-ROW($K$4)+1),ROWS($K$4:$K36))),"")</f>
        <v/>
      </c>
      <c r="Z36" s="6" t="str">
        <f t="array" ref="Z36">IFERROR(INDEX($O$4:$O$499,SMALL(IF($N$4:$N$499=Z$3,ROW($O$4:$O$499)-ROW($O$4)+1),ROWS($O$4:$O36))),"")</f>
        <v/>
      </c>
      <c r="AA36" s="2" t="str">
        <f t="array" ref="AA36">IFERROR(INDEX($K$4:$K$499,SMALL(IF($N$4:$N$499=Z$3,ROW($K$4:$K$499)-ROW($K$4)+1),ROWS($K$4:$K36))),"")</f>
        <v/>
      </c>
      <c r="AB36" s="6" t="str">
        <f t="array" ref="AB36">IFERROR(INDEX($O$4:$O$499,SMALL(IF($N$4:$N$499=AB$3,ROW($O$4:$O$499)-ROW($O$4)+1),ROWS($O$4:$O36))),"")</f>
        <v/>
      </c>
      <c r="AC36" s="2" t="str">
        <f t="array" ref="AC36">IFERROR(INDEX($K$4:$K$499,SMALL(IF($N$4:$N$499=AB$3,ROW($K$4:$K$499)-ROW($K$4)+1),ROWS($K$4:$K36))),"")</f>
        <v/>
      </c>
      <c r="AD36" s="6" t="str">
        <f t="array" ref="AD36">IFERROR(INDEX($O$4:$O$499,SMALL(IF($N$4:$N$499=AD$3,ROW($O$4:$O$499)-ROW($O$4)+1),ROWS($O$4:$O36))),"")</f>
        <v/>
      </c>
      <c r="AE36" s="2" t="str">
        <f t="array" ref="AE36">IFERROR(INDEX($K$4:$K$499,SMALL(IF($N$4:$N$499=AD$3,ROW($K$4:$K$499)-ROW($K$4)+1),ROWS($K$4:$K36))),"")</f>
        <v/>
      </c>
      <c r="AF36" s="6" t="str">
        <f t="array" ref="AF36">IFERROR(INDEX($O$4:$O$499,SMALL(IF($N$4:$N$499=AF$3,ROW($O$4:$O$499)-ROW($O$4)+1),ROWS($O$4:$O36))),"")</f>
        <v/>
      </c>
      <c r="AG36" s="2" t="str">
        <f t="array" ref="AG36">IFERROR(INDEX($K$4:$K$499,SMALL(IF($N$4:$N$499=AF$3,ROW($K$4:$K$499)-ROW($K$4)+1),ROWS($K$4:$K36))),"")</f>
        <v/>
      </c>
      <c r="AH36" s="6" t="str">
        <f t="array" ref="AH36">IFERROR(INDEX($O$4:$O$499,SMALL(IF($N$4:$N$499=AH$3,ROW($O$4:$O$499)-ROW($O$4)+1),ROWS($O$4:$O36))),"")</f>
        <v/>
      </c>
      <c r="AI36" s="2" t="str">
        <f t="array" ref="AI36">IFERROR(INDEX($K$4:$K$499,SMALL(IF($N$4:$N$499=AH$3,ROW($K$4:$K$499)-ROW($K$4)+1),ROWS($K$4:$K36))),"")</f>
        <v/>
      </c>
      <c r="AJ36" s="2"/>
      <c r="AK36" s="2"/>
      <c r="AL36" s="2"/>
      <c r="AM36" s="2"/>
      <c r="AN36" s="2"/>
      <c r="AO36" s="2"/>
      <c r="AP36" s="2"/>
      <c r="AQ36" s="2"/>
      <c r="AR36" s="2"/>
    </row>
    <row r="37" spans="1:44" x14ac:dyDescent="0.25">
      <c r="A37" s="2">
        <f>IF(ISBLANK(Colony!B59),"",Colony!B59)</f>
        <v>42686</v>
      </c>
      <c r="B37" t="str">
        <f>IF(ISBLANK(Colony!C59),"",Colony!C59)</f>
        <v/>
      </c>
      <c r="C37" t="str">
        <f>IF(ISBLANK(Colony!D59),"",Colony!D59)</f>
        <v>005</v>
      </c>
      <c r="D37" s="1" t="str">
        <f>IF(ISBLANK(Colony!E59),"",Colony!E59)</f>
        <v>-</v>
      </c>
      <c r="E37" s="1" t="str">
        <f>IF(ISBLANK(Colony!F59),"",Colony!F59)</f>
        <v>AH0453</v>
      </c>
      <c r="F37" s="1" t="str">
        <f>IF(ISBLANK(Colony!G59),"",Colony!G59)</f>
        <v>AH0592</v>
      </c>
      <c r="G37" s="1">
        <f>IF(ISBLANK(Colony!H59),"",Colony!H59)</f>
        <v>353</v>
      </c>
      <c r="H37" s="1" t="str">
        <f>IF(ISBLANK(Colony!I59),"",Colony!I59)</f>
        <v>BREEDER WT 2</v>
      </c>
      <c r="I37" t="str">
        <f t="array" ref="I37">_xlfn.IFNA(INDEX($A$4:$A$499&amp;$E$4:$E$499, MATCH(0, COUNTIF(I$3:I36, $A$4:$A$499&amp;$E$4:$E$499), 0)),"")</f>
        <v/>
      </c>
      <c r="J37" t="str">
        <f t="array" ref="J37">_xlfn.IFNA( MATCH(0, COUNTIF(I$3:I36, $A$4:$A$499&amp;$E$4:$E$499), 0),"")</f>
        <v/>
      </c>
      <c r="K37" s="2" t="str">
        <f t="array" ref="K37">IFERROR(INDEX($A$4:$A$499, J37),"")</f>
        <v/>
      </c>
      <c r="L37" t="str">
        <f t="array" ref="L37">IFERROR(INDEX($G$4:$G$499, J37),"")</f>
        <v/>
      </c>
      <c r="M37" t="str">
        <f t="array" ref="M37">IF(AND(J38&gt;99999,J37&lt;99999),O37- (SUM(--(NOT(ISBLANK(INDEX(Colony!$H$26:$H$499, J37):INDEX(Colony!$H$26:$H$499, COUNT($A$4:$A$499))))))), IFERROR(O37-(SUM(--(NOT(ISBLANK(INDEX(Colony!$H$26:$H$499, J37):INDEX(Colony!$H$26:$H$499, J38-1)))))),""))</f>
        <v/>
      </c>
      <c r="N37" t="str">
        <f t="array" ref="N37">IFERROR(INDEX($E$4:$E$499,J37),"")</f>
        <v/>
      </c>
      <c r="O37" t="str">
        <f t="array" ref="O37">IFERROR(IF(NOT(J37+100&gt;J38),COUNT($A$4:$A$499)+1-J37,IFERROR(J38-J37,"")),"")</f>
        <v/>
      </c>
      <c r="P37" s="6" t="str">
        <f t="array" ref="P37">IFERROR(INDEX($O$4:$O$499,SMALL(IF($N$4:$N$499=P$3,ROW($O$4:$O$499)-ROW($O$4)+1),ROWS($O$4:$O37))),"")</f>
        <v/>
      </c>
      <c r="Q37" s="2" t="str">
        <f t="array" ref="Q37">IFERROR(INDEX($K$4:$K$499,SMALL(IF($N$4:$N$499=P$3,ROW($K$4:$K$499)-ROW($K$4)+1),ROWS($K$4:$K37))),"")</f>
        <v/>
      </c>
      <c r="R37" s="6" t="str">
        <f t="array" ref="R37">IFERROR(INDEX($O$4:$O$499,SMALL(IF($N$4:$N$499=R$3,ROW($O$4:$O$499)-ROW($O$4)+1),ROWS($O$4:$O37))),"")</f>
        <v/>
      </c>
      <c r="S37" s="2" t="str">
        <f t="array" ref="S37">IFERROR(INDEX($K$4:$K$499,SMALL(IF($N$4:$N$499=R$3,ROW($K$4:$K$499)-ROW($K$4)+1),ROWS($K$4:$K37))),"")</f>
        <v/>
      </c>
      <c r="T37" s="6" t="str">
        <f t="array" ref="T37">IFERROR(INDEX($O$4:$O$499,SMALL(IF($N$4:$N$499=T$3,ROW($O$4:$O$499)-ROW($O$4)+1),ROWS($O$4:$O37))),"")</f>
        <v/>
      </c>
      <c r="U37" s="2" t="str">
        <f t="array" ref="U37">IFERROR(INDEX($K$4:$K$499,SMALL(IF($N$4:$N$499=T$3,ROW($K$4:$K$499)-ROW($K$4)+1),ROWS($K$4:$K37))),"")</f>
        <v/>
      </c>
      <c r="V37" s="6" t="str">
        <f t="array" ref="V37">IFERROR(INDEX($O$4:$O$499,SMALL(IF($N$4:$N$499=V$3,ROW($O$4:$O$499)-ROW($O$4)+1),ROWS($O$4:$O37))),"")</f>
        <v/>
      </c>
      <c r="W37" s="2" t="str">
        <f t="array" ref="W37">IFERROR(INDEX($K$4:$K$499,SMALL(IF($N$4:$N$499=V$3,ROW($K$4:$K$499)-ROW($K$4)+1),ROWS($K$4:$K37))),"")</f>
        <v/>
      </c>
      <c r="X37" s="6" t="str">
        <f t="array" ref="X37">IFERROR(INDEX($O$4:$O$499,SMALL(IF($N$4:$N$499=X$3,ROW($O$4:$O$499)-ROW($O$4)+1),ROWS($O$4:$O37))),"")</f>
        <v/>
      </c>
      <c r="Y37" s="2" t="str">
        <f t="array" ref="Y37">IFERROR(INDEX($K$4:$K$499,SMALL(IF($N$4:$N$499=X$3,ROW($K$4:$K$499)-ROW($K$4)+1),ROWS($K$4:$K37))),"")</f>
        <v/>
      </c>
      <c r="Z37" s="6" t="str">
        <f t="array" ref="Z37">IFERROR(INDEX($O$4:$O$499,SMALL(IF($N$4:$N$499=Z$3,ROW($O$4:$O$499)-ROW($O$4)+1),ROWS($O$4:$O37))),"")</f>
        <v/>
      </c>
      <c r="AA37" s="2" t="str">
        <f t="array" ref="AA37">IFERROR(INDEX($K$4:$K$499,SMALL(IF($N$4:$N$499=Z$3,ROW($K$4:$K$499)-ROW($K$4)+1),ROWS($K$4:$K37))),"")</f>
        <v/>
      </c>
      <c r="AB37" s="6" t="str">
        <f t="array" ref="AB37">IFERROR(INDEX($O$4:$O$499,SMALL(IF($N$4:$N$499=AB$3,ROW($O$4:$O$499)-ROW($O$4)+1),ROWS($O$4:$O37))),"")</f>
        <v/>
      </c>
      <c r="AC37" s="2" t="str">
        <f t="array" ref="AC37">IFERROR(INDEX($K$4:$K$499,SMALL(IF($N$4:$N$499=AB$3,ROW($K$4:$K$499)-ROW($K$4)+1),ROWS($K$4:$K37))),"")</f>
        <v/>
      </c>
      <c r="AD37" s="6" t="str">
        <f t="array" ref="AD37">IFERROR(INDEX($O$4:$O$499,SMALL(IF($N$4:$N$499=AD$3,ROW($O$4:$O$499)-ROW($O$4)+1),ROWS($O$4:$O37))),"")</f>
        <v/>
      </c>
      <c r="AE37" s="2" t="str">
        <f t="array" ref="AE37">IFERROR(INDEX($K$4:$K$499,SMALL(IF($N$4:$N$499=AD$3,ROW($K$4:$K$499)-ROW($K$4)+1),ROWS($K$4:$K37))),"")</f>
        <v/>
      </c>
      <c r="AF37" s="6" t="str">
        <f t="array" ref="AF37">IFERROR(INDEX($O$4:$O$499,SMALL(IF($N$4:$N$499=AF$3,ROW($O$4:$O$499)-ROW($O$4)+1),ROWS($O$4:$O37))),"")</f>
        <v/>
      </c>
      <c r="AG37" s="2" t="str">
        <f t="array" ref="AG37">IFERROR(INDEX($K$4:$K$499,SMALL(IF($N$4:$N$499=AF$3,ROW($K$4:$K$499)-ROW($K$4)+1),ROWS($K$4:$K37))),"")</f>
        <v/>
      </c>
      <c r="AH37" s="6" t="str">
        <f t="array" ref="AH37">IFERROR(INDEX($O$4:$O$499,SMALL(IF($N$4:$N$499=AH$3,ROW($O$4:$O$499)-ROW($O$4)+1),ROWS($O$4:$O37))),"")</f>
        <v/>
      </c>
      <c r="AI37" s="2" t="str">
        <f t="array" ref="AI37">IFERROR(INDEX($K$4:$K$499,SMALL(IF($N$4:$N$499=AH$3,ROW($K$4:$K$499)-ROW($K$4)+1),ROWS($K$4:$K37))),"")</f>
        <v/>
      </c>
      <c r="AJ37" s="2"/>
      <c r="AK37" s="2"/>
      <c r="AL37" s="2"/>
      <c r="AM37" s="2"/>
      <c r="AN37" s="2"/>
      <c r="AO37" s="2"/>
      <c r="AP37" s="2"/>
      <c r="AQ37" s="2"/>
      <c r="AR37" s="2"/>
    </row>
    <row r="38" spans="1:44" x14ac:dyDescent="0.25">
      <c r="A38" s="2">
        <f>IF(ISBLANK(Colony!B60),"",Colony!B60)</f>
        <v>42686</v>
      </c>
      <c r="B38" t="str">
        <f>IF(ISBLANK(Colony!C60),"",Colony!C60)</f>
        <v/>
      </c>
      <c r="C38" t="str">
        <f>IF(ISBLANK(Colony!D60),"",Colony!D60)</f>
        <v>003</v>
      </c>
      <c r="D38" s="1" t="str">
        <f>IF(ISBLANK(Colony!E60),"",Colony!E60)</f>
        <v>-</v>
      </c>
      <c r="E38" s="1" t="str">
        <f>IF(ISBLANK(Colony!F60),"",Colony!F60)</f>
        <v>AH0453</v>
      </c>
      <c r="F38" s="1" t="str">
        <f>IF(ISBLANK(Colony!G60),"",Colony!G60)</f>
        <v>AH0592</v>
      </c>
      <c r="G38" s="1">
        <f>IF(ISBLANK(Colony!H60),"",Colony!H60)</f>
        <v>353</v>
      </c>
      <c r="H38" s="1" t="str">
        <f>IF(ISBLANK(Colony!I60),"",Colony!I60)</f>
        <v>BREEDER WT 1</v>
      </c>
      <c r="I38" t="str">
        <f t="array" ref="I38">_xlfn.IFNA(INDEX($A$4:$A$499&amp;$E$4:$E$499, MATCH(0, COUNTIF(I$3:I37, $A$4:$A$499&amp;$E$4:$E$499), 0)),"")</f>
        <v/>
      </c>
      <c r="J38" t="str">
        <f t="array" ref="J38">_xlfn.IFNA( MATCH(0, COUNTIF(I$3:I37, $A$4:$A$499&amp;$E$4:$E$499), 0),"")</f>
        <v/>
      </c>
      <c r="K38" s="2" t="str">
        <f t="array" ref="K38">IFERROR(INDEX($A$4:$A$499, J38),"")</f>
        <v/>
      </c>
      <c r="L38" t="str">
        <f t="array" ref="L38">IFERROR(INDEX($G$4:$G$499, J38),"")</f>
        <v/>
      </c>
      <c r="M38" t="str">
        <f t="array" ref="M38">IF(AND(J39&gt;99999,J38&lt;99999),O38- (SUM(--(NOT(ISBLANK(INDEX(Colony!$H$26:$H$499, J38):INDEX(Colony!$H$26:$H$499, COUNT($A$4:$A$499))))))), IFERROR(O38-(SUM(--(NOT(ISBLANK(INDEX(Colony!$H$26:$H$499, J38):INDEX(Colony!$H$26:$H$499, J39-1)))))),""))</f>
        <v/>
      </c>
      <c r="N38" t="str">
        <f t="array" ref="N38">IFERROR(INDEX($E$4:$E$499,J38),"")</f>
        <v/>
      </c>
      <c r="O38" t="str">
        <f t="array" ref="O38">IFERROR(IF(NOT(J38+100&gt;J39),COUNT($A$4:$A$499)+1-J38,IFERROR(J39-J38,"")),"")</f>
        <v/>
      </c>
      <c r="P38" s="6" t="str">
        <f t="array" ref="P38">IFERROR(INDEX($O$4:$O$499,SMALL(IF($N$4:$N$499=P$3,ROW($O$4:$O$499)-ROW($O$4)+1),ROWS($O$4:$O38))),"")</f>
        <v/>
      </c>
      <c r="Q38" s="2" t="str">
        <f t="array" ref="Q38">IFERROR(INDEX($K$4:$K$499,SMALL(IF($N$4:$N$499=P$3,ROW($K$4:$K$499)-ROW($K$4)+1),ROWS($K$4:$K38))),"")</f>
        <v/>
      </c>
      <c r="R38" s="6" t="str">
        <f t="array" ref="R38">IFERROR(INDEX($O$4:$O$499,SMALL(IF($N$4:$N$499=R$3,ROW($O$4:$O$499)-ROW($O$4)+1),ROWS($O$4:$O38))),"")</f>
        <v/>
      </c>
      <c r="S38" s="2" t="str">
        <f t="array" ref="S38">IFERROR(INDEX($K$4:$K$499,SMALL(IF($N$4:$N$499=R$3,ROW($K$4:$K$499)-ROW($K$4)+1),ROWS($K$4:$K38))),"")</f>
        <v/>
      </c>
      <c r="T38" s="6" t="str">
        <f t="array" ref="T38">IFERROR(INDEX($O$4:$O$499,SMALL(IF($N$4:$N$499=T$3,ROW($O$4:$O$499)-ROW($O$4)+1),ROWS($O$4:$O38))),"")</f>
        <v/>
      </c>
      <c r="U38" s="2" t="str">
        <f t="array" ref="U38">IFERROR(INDEX($K$4:$K$499,SMALL(IF($N$4:$N$499=T$3,ROW($K$4:$K$499)-ROW($K$4)+1),ROWS($K$4:$K38))),"")</f>
        <v/>
      </c>
      <c r="V38" s="6" t="str">
        <f t="array" ref="V38">IFERROR(INDEX($O$4:$O$499,SMALL(IF($N$4:$N$499=V$3,ROW($O$4:$O$499)-ROW($O$4)+1),ROWS($O$4:$O38))),"")</f>
        <v/>
      </c>
      <c r="W38" s="2" t="str">
        <f t="array" ref="W38">IFERROR(INDEX($K$4:$K$499,SMALL(IF($N$4:$N$499=V$3,ROW($K$4:$K$499)-ROW($K$4)+1),ROWS($K$4:$K38))),"")</f>
        <v/>
      </c>
      <c r="X38" s="6" t="str">
        <f t="array" ref="X38">IFERROR(INDEX($O$4:$O$499,SMALL(IF($N$4:$N$499=X$3,ROW($O$4:$O$499)-ROW($O$4)+1),ROWS($O$4:$O38))),"")</f>
        <v/>
      </c>
      <c r="Y38" s="2" t="str">
        <f t="array" ref="Y38">IFERROR(INDEX($K$4:$K$499,SMALL(IF($N$4:$N$499=X$3,ROW($K$4:$K$499)-ROW($K$4)+1),ROWS($K$4:$K38))),"")</f>
        <v/>
      </c>
      <c r="Z38" s="6" t="str">
        <f t="array" ref="Z38">IFERROR(INDEX($O$4:$O$499,SMALL(IF($N$4:$N$499=Z$3,ROW($O$4:$O$499)-ROW($O$4)+1),ROWS($O$4:$O38))),"")</f>
        <v/>
      </c>
      <c r="AA38" s="2" t="str">
        <f t="array" ref="AA38">IFERROR(INDEX($K$4:$K$499,SMALL(IF($N$4:$N$499=Z$3,ROW($K$4:$K$499)-ROW($K$4)+1),ROWS($K$4:$K38))),"")</f>
        <v/>
      </c>
      <c r="AB38" s="6" t="str">
        <f t="array" ref="AB38">IFERROR(INDEX($O$4:$O$499,SMALL(IF($N$4:$N$499=AB$3,ROW($O$4:$O$499)-ROW($O$4)+1),ROWS($O$4:$O38))),"")</f>
        <v/>
      </c>
      <c r="AC38" s="2" t="str">
        <f t="array" ref="AC38">IFERROR(INDEX($K$4:$K$499,SMALL(IF($N$4:$N$499=AB$3,ROW($K$4:$K$499)-ROW($K$4)+1),ROWS($K$4:$K38))),"")</f>
        <v/>
      </c>
      <c r="AD38" s="6" t="str">
        <f t="array" ref="AD38">IFERROR(INDEX($O$4:$O$499,SMALL(IF($N$4:$N$499=AD$3,ROW($O$4:$O$499)-ROW($O$4)+1),ROWS($O$4:$O38))),"")</f>
        <v/>
      </c>
      <c r="AE38" s="2" t="str">
        <f t="array" ref="AE38">IFERROR(INDEX($K$4:$K$499,SMALL(IF($N$4:$N$499=AD$3,ROW($K$4:$K$499)-ROW($K$4)+1),ROWS($K$4:$K38))),"")</f>
        <v/>
      </c>
      <c r="AF38" s="6" t="str">
        <f t="array" ref="AF38">IFERROR(INDEX($O$4:$O$499,SMALL(IF($N$4:$N$499=AF$3,ROW($O$4:$O$499)-ROW($O$4)+1),ROWS($O$4:$O38))),"")</f>
        <v/>
      </c>
      <c r="AG38" s="2" t="str">
        <f t="array" ref="AG38">IFERROR(INDEX($K$4:$K$499,SMALL(IF($N$4:$N$499=AF$3,ROW($K$4:$K$499)-ROW($K$4)+1),ROWS($K$4:$K38))),"")</f>
        <v/>
      </c>
      <c r="AH38" s="6" t="str">
        <f t="array" ref="AH38">IFERROR(INDEX($O$4:$O$499,SMALL(IF($N$4:$N$499=AH$3,ROW($O$4:$O$499)-ROW($O$4)+1),ROWS($O$4:$O38))),"")</f>
        <v/>
      </c>
      <c r="AI38" s="2" t="str">
        <f t="array" ref="AI38">IFERROR(INDEX($K$4:$K$499,SMALL(IF($N$4:$N$499=AH$3,ROW($K$4:$K$499)-ROW($K$4)+1),ROWS($K$4:$K38))),"")</f>
        <v/>
      </c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25">
      <c r="A39" s="2">
        <f>IF(ISBLANK(Colony!B61),"",Colony!B61)</f>
        <v>42686</v>
      </c>
      <c r="B39" t="str">
        <f>IF(ISBLANK(Colony!C61),"",Colony!C61)</f>
        <v/>
      </c>
      <c r="C39" t="str">
        <f>IF(ISBLANK(Colony!D61),"",Colony!D61)</f>
        <v>006</v>
      </c>
      <c r="D39" s="1" t="str">
        <f>IF(ISBLANK(Colony!E61),"",Colony!E61)</f>
        <v>-</v>
      </c>
      <c r="E39" s="1" t="str">
        <f>IF(ISBLANK(Colony!F61),"",Colony!F61)</f>
        <v>AH0453</v>
      </c>
      <c r="F39" s="1" t="str">
        <f>IF(ISBLANK(Colony!G61),"",Colony!G61)</f>
        <v>AH0592</v>
      </c>
      <c r="G39" s="1">
        <f>IF(ISBLANK(Colony!H61),"",Colony!H61)</f>
        <v>353</v>
      </c>
      <c r="H39" s="1" t="str">
        <f>IF(ISBLANK(Colony!I61),"",Colony!I61)</f>
        <v>BREEDER WT 3</v>
      </c>
      <c r="I39" t="str">
        <f t="array" ref="I39">_xlfn.IFNA(INDEX($A$4:$A$499&amp;$E$4:$E$499, MATCH(0, COUNTIF(I$3:I38, $A$4:$A$499&amp;$E$4:$E$499), 0)),"")</f>
        <v/>
      </c>
      <c r="J39" t="str">
        <f t="array" ref="J39">_xlfn.IFNA( MATCH(0, COUNTIF(I$3:I38, $A$4:$A$499&amp;$E$4:$E$499), 0),"")</f>
        <v/>
      </c>
      <c r="K39" s="2" t="str">
        <f t="array" ref="K39">IFERROR(INDEX($A$4:$A$499, J39),"")</f>
        <v/>
      </c>
      <c r="L39" t="str">
        <f t="array" ref="L39">IFERROR(INDEX($G$4:$G$499, J39),"")</f>
        <v/>
      </c>
      <c r="M39" t="str">
        <f t="array" ref="M39">IF(AND(J40&gt;99999,J39&lt;99999),O39- (SUM(--(NOT(ISBLANK(INDEX(Colony!$H$26:$H$499, J39):INDEX(Colony!$H$26:$H$499, COUNT($A$4:$A$499))))))), IFERROR(O39-(SUM(--(NOT(ISBLANK(INDEX(Colony!$H$26:$H$499, J39):INDEX(Colony!$H$26:$H$499, J40-1)))))),""))</f>
        <v/>
      </c>
      <c r="N39" t="str">
        <f t="array" ref="N39">IFERROR(INDEX($E$4:$E$499,J39),"")</f>
        <v/>
      </c>
      <c r="O39" t="str">
        <f t="array" ref="O39">IFERROR(IF(NOT(J39+100&gt;J40),COUNT($A$4:$A$499)+1-J39,IFERROR(J40-J39,"")),"")</f>
        <v/>
      </c>
      <c r="P39" s="6" t="str">
        <f t="array" ref="P39">IFERROR(INDEX($O$4:$O$499,SMALL(IF($N$4:$N$499=P$3,ROW($O$4:$O$499)-ROW($O$4)+1),ROWS($O$4:$O39))),"")</f>
        <v/>
      </c>
      <c r="Q39" s="2" t="str">
        <f t="array" ref="Q39">IFERROR(INDEX($K$4:$K$499,SMALL(IF($N$4:$N$499=P$3,ROW($K$4:$K$499)-ROW($K$4)+1),ROWS($K$4:$K39))),"")</f>
        <v/>
      </c>
      <c r="R39" s="6" t="str">
        <f t="array" ref="R39">IFERROR(INDEX($O$4:$O$499,SMALL(IF($N$4:$N$499=R$3,ROW($O$4:$O$499)-ROW($O$4)+1),ROWS($O$4:$O39))),"")</f>
        <v/>
      </c>
      <c r="S39" s="2" t="str">
        <f t="array" ref="S39">IFERROR(INDEX($K$4:$K$499,SMALL(IF($N$4:$N$499=R$3,ROW($K$4:$K$499)-ROW($K$4)+1),ROWS($K$4:$K39))),"")</f>
        <v/>
      </c>
      <c r="T39" s="6" t="str">
        <f t="array" ref="T39">IFERROR(INDEX($O$4:$O$499,SMALL(IF($N$4:$N$499=T$3,ROW($O$4:$O$499)-ROW($O$4)+1),ROWS($O$4:$O39))),"")</f>
        <v/>
      </c>
      <c r="U39" s="2" t="str">
        <f t="array" ref="U39">IFERROR(INDEX($K$4:$K$499,SMALL(IF($N$4:$N$499=T$3,ROW($K$4:$K$499)-ROW($K$4)+1),ROWS($K$4:$K39))),"")</f>
        <v/>
      </c>
      <c r="V39" s="6" t="str">
        <f t="array" ref="V39">IFERROR(INDEX($O$4:$O$499,SMALL(IF($N$4:$N$499=V$3,ROW($O$4:$O$499)-ROW($O$4)+1),ROWS($O$4:$O39))),"")</f>
        <v/>
      </c>
      <c r="W39" s="2" t="str">
        <f t="array" ref="W39">IFERROR(INDEX($K$4:$K$499,SMALL(IF($N$4:$N$499=V$3,ROW($K$4:$K$499)-ROW($K$4)+1),ROWS($K$4:$K39))),"")</f>
        <v/>
      </c>
      <c r="X39" s="6" t="str">
        <f t="array" ref="X39">IFERROR(INDEX($O$4:$O$499,SMALL(IF($N$4:$N$499=X$3,ROW($O$4:$O$499)-ROW($O$4)+1),ROWS($O$4:$O39))),"")</f>
        <v/>
      </c>
      <c r="Y39" s="2" t="str">
        <f t="array" ref="Y39">IFERROR(INDEX($K$4:$K$499,SMALL(IF($N$4:$N$499=X$3,ROW($K$4:$K$499)-ROW($K$4)+1),ROWS($K$4:$K39))),"")</f>
        <v/>
      </c>
      <c r="Z39" s="6" t="str">
        <f t="array" ref="Z39">IFERROR(INDEX($O$4:$O$499,SMALL(IF($N$4:$N$499=Z$3,ROW($O$4:$O$499)-ROW($O$4)+1),ROWS($O$4:$O39))),"")</f>
        <v/>
      </c>
      <c r="AA39" s="2" t="str">
        <f t="array" ref="AA39">IFERROR(INDEX($K$4:$K$499,SMALL(IF($N$4:$N$499=Z$3,ROW($K$4:$K$499)-ROW($K$4)+1),ROWS($K$4:$K39))),"")</f>
        <v/>
      </c>
      <c r="AB39" s="6" t="str">
        <f t="array" ref="AB39">IFERROR(INDEX($O$4:$O$499,SMALL(IF($N$4:$N$499=AB$3,ROW($O$4:$O$499)-ROW($O$4)+1),ROWS($O$4:$O39))),"")</f>
        <v/>
      </c>
      <c r="AC39" s="2" t="str">
        <f t="array" ref="AC39">IFERROR(INDEX($K$4:$K$499,SMALL(IF($N$4:$N$499=AB$3,ROW($K$4:$K$499)-ROW($K$4)+1),ROWS($K$4:$K39))),"")</f>
        <v/>
      </c>
      <c r="AD39" s="6" t="str">
        <f t="array" ref="AD39">IFERROR(INDEX($O$4:$O$499,SMALL(IF($N$4:$N$499=AD$3,ROW($O$4:$O$499)-ROW($O$4)+1),ROWS($O$4:$O39))),"")</f>
        <v/>
      </c>
      <c r="AE39" s="2" t="str">
        <f t="array" ref="AE39">IFERROR(INDEX($K$4:$K$499,SMALL(IF($N$4:$N$499=AD$3,ROW($K$4:$K$499)-ROW($K$4)+1),ROWS($K$4:$K39))),"")</f>
        <v/>
      </c>
      <c r="AF39" s="6" t="str">
        <f t="array" ref="AF39">IFERROR(INDEX($O$4:$O$499,SMALL(IF($N$4:$N$499=AF$3,ROW($O$4:$O$499)-ROW($O$4)+1),ROWS($O$4:$O39))),"")</f>
        <v/>
      </c>
      <c r="AG39" s="2" t="str">
        <f t="array" ref="AG39">IFERROR(INDEX($K$4:$K$499,SMALL(IF($N$4:$N$499=AF$3,ROW($K$4:$K$499)-ROW($K$4)+1),ROWS($K$4:$K39))),"")</f>
        <v/>
      </c>
      <c r="AH39" s="6" t="str">
        <f t="array" ref="AH39">IFERROR(INDEX($O$4:$O$499,SMALL(IF($N$4:$N$499=AH$3,ROW($O$4:$O$499)-ROW($O$4)+1),ROWS($O$4:$O39))),"")</f>
        <v/>
      </c>
      <c r="AI39" s="2" t="str">
        <f t="array" ref="AI39">IFERROR(INDEX($K$4:$K$499,SMALL(IF($N$4:$N$499=AH$3,ROW($K$4:$K$499)-ROW($K$4)+1),ROWS($K$4:$K39))),"")</f>
        <v/>
      </c>
      <c r="AJ39" s="2"/>
      <c r="AK39" s="2"/>
      <c r="AL39" s="2"/>
      <c r="AM39" s="2"/>
      <c r="AN39" s="2"/>
      <c r="AO39" s="2"/>
      <c r="AP39" s="2"/>
      <c r="AQ39" s="2"/>
      <c r="AR39" s="2"/>
    </row>
    <row r="40" spans="1:44" x14ac:dyDescent="0.25">
      <c r="A40" s="2">
        <f>IF(ISBLANK(Colony!B62),"",Colony!B62)</f>
        <v>42708</v>
      </c>
      <c r="B40">
        <f>IF(ISBLANK(Colony!C62),"",Colony!C62)</f>
        <v>9</v>
      </c>
      <c r="C40" t="str">
        <f>IF(ISBLANK(Colony!D62),"",Colony!D62)</f>
        <v>1</v>
      </c>
      <c r="D40" s="1" t="str">
        <f>IF(ISBLANK(Colony!E62),"",Colony!E62)</f>
        <v>+</v>
      </c>
      <c r="E40" s="1" t="str">
        <f>IF(ISBLANK(Colony!F62),"",Colony!F62)</f>
        <v>AH0589</v>
      </c>
      <c r="F40" s="1" t="str">
        <f>IF(ISBLANK(Colony!G62),"",Colony!G62)</f>
        <v>AH0594</v>
      </c>
      <c r="G40" s="1">
        <f>IF(ISBLANK(Colony!H62),"",Colony!H62)</f>
        <v>351</v>
      </c>
      <c r="H40" s="1" t="str">
        <f>IF(ISBLANK(Colony!I62),"",Colony!I62)</f>
        <v>Phil</v>
      </c>
      <c r="I40" t="str">
        <f t="array" ref="I40">_xlfn.IFNA(INDEX($A$4:$A$499&amp;$E$4:$E$499, MATCH(0, COUNTIF(I$3:I39, $A$4:$A$499&amp;$E$4:$E$499), 0)),"")</f>
        <v/>
      </c>
      <c r="J40" t="str">
        <f t="array" ref="J40">_xlfn.IFNA( MATCH(0, COUNTIF(I$3:I39, $A$4:$A$499&amp;$E$4:$E$499), 0),"")</f>
        <v/>
      </c>
      <c r="K40" s="2" t="str">
        <f t="array" ref="K40">IFERROR(INDEX($A$4:$A$499, J40),"")</f>
        <v/>
      </c>
      <c r="L40" t="str">
        <f t="array" ref="L40">IFERROR(INDEX($G$4:$G$499, J40),"")</f>
        <v/>
      </c>
      <c r="M40" t="str">
        <f t="array" ref="M40">IF(AND(J41&gt;99999,J40&lt;99999),O40- (SUM(--(NOT(ISBLANK(INDEX(Colony!$H$26:$H$499, J40):INDEX(Colony!$H$26:$H$499, COUNT($A$4:$A$499))))))), IFERROR(O40-(SUM(--(NOT(ISBLANK(INDEX(Colony!$H$26:$H$499, J40):INDEX(Colony!$H$26:$H$499, J41-1)))))),""))</f>
        <v/>
      </c>
      <c r="N40" t="str">
        <f t="array" ref="N40">IFERROR(INDEX($E$4:$E$499,J40),"")</f>
        <v/>
      </c>
      <c r="O40" t="str">
        <f t="array" ref="O40">IFERROR(IF(NOT(J40+100&gt;J41),COUNT($A$4:$A$499)+1-J40,IFERROR(J41-J40,"")),"")</f>
        <v/>
      </c>
      <c r="P40" s="6" t="str">
        <f t="array" ref="P40">IFERROR(INDEX($O$4:$O$499,SMALL(IF($N$4:$N$499=P$3,ROW($O$4:$O$499)-ROW($O$4)+1),ROWS($O$4:$O40))),"")</f>
        <v/>
      </c>
      <c r="Q40" s="2" t="str">
        <f t="array" ref="Q40">IFERROR(INDEX($K$4:$K$499,SMALL(IF($N$4:$N$499=P$3,ROW($K$4:$K$499)-ROW($K$4)+1),ROWS($K$4:$K40))),"")</f>
        <v/>
      </c>
      <c r="R40" s="6" t="str">
        <f t="array" ref="R40">IFERROR(INDEX($O$4:$O$499,SMALL(IF($N$4:$N$499=R$3,ROW($O$4:$O$499)-ROW($O$4)+1),ROWS($O$4:$O40))),"")</f>
        <v/>
      </c>
      <c r="S40" s="2" t="str">
        <f t="array" ref="S40">IFERROR(INDEX($K$4:$K$499,SMALL(IF($N$4:$N$499=R$3,ROW($K$4:$K$499)-ROW($K$4)+1),ROWS($K$4:$K40))),"")</f>
        <v/>
      </c>
      <c r="T40" s="6" t="str">
        <f t="array" ref="T40">IFERROR(INDEX($O$4:$O$499,SMALL(IF($N$4:$N$499=T$3,ROW($O$4:$O$499)-ROW($O$4)+1),ROWS($O$4:$O40))),"")</f>
        <v/>
      </c>
      <c r="U40" s="2" t="str">
        <f t="array" ref="U40">IFERROR(INDEX($K$4:$K$499,SMALL(IF($N$4:$N$499=T$3,ROW($K$4:$K$499)-ROW($K$4)+1),ROWS($K$4:$K40))),"")</f>
        <v/>
      </c>
      <c r="V40" s="6" t="str">
        <f t="array" ref="V40">IFERROR(INDEX($O$4:$O$499,SMALL(IF($N$4:$N$499=V$3,ROW($O$4:$O$499)-ROW($O$4)+1),ROWS($O$4:$O40))),"")</f>
        <v/>
      </c>
      <c r="W40" s="2" t="str">
        <f t="array" ref="W40">IFERROR(INDEX($K$4:$K$499,SMALL(IF($N$4:$N$499=V$3,ROW($K$4:$K$499)-ROW($K$4)+1),ROWS($K$4:$K40))),"")</f>
        <v/>
      </c>
      <c r="X40" s="6" t="str">
        <f t="array" ref="X40">IFERROR(INDEX($O$4:$O$499,SMALL(IF($N$4:$N$499=X$3,ROW($O$4:$O$499)-ROW($O$4)+1),ROWS($O$4:$O40))),"")</f>
        <v/>
      </c>
      <c r="Y40" s="2" t="str">
        <f t="array" ref="Y40">IFERROR(INDEX($K$4:$K$499,SMALL(IF($N$4:$N$499=X$3,ROW($K$4:$K$499)-ROW($K$4)+1),ROWS($K$4:$K40))),"")</f>
        <v/>
      </c>
      <c r="Z40" s="6" t="str">
        <f t="array" ref="Z40">IFERROR(INDEX($O$4:$O$499,SMALL(IF($N$4:$N$499=Z$3,ROW($O$4:$O$499)-ROW($O$4)+1),ROWS($O$4:$O40))),"")</f>
        <v/>
      </c>
      <c r="AA40" s="2" t="str">
        <f t="array" ref="AA40">IFERROR(INDEX($K$4:$K$499,SMALL(IF($N$4:$N$499=Z$3,ROW($K$4:$K$499)-ROW($K$4)+1),ROWS($K$4:$K40))),"")</f>
        <v/>
      </c>
      <c r="AB40" s="6" t="str">
        <f t="array" ref="AB40">IFERROR(INDEX($O$4:$O$499,SMALL(IF($N$4:$N$499=AB$3,ROW($O$4:$O$499)-ROW($O$4)+1),ROWS($O$4:$O40))),"")</f>
        <v/>
      </c>
      <c r="AC40" s="2" t="str">
        <f t="array" ref="AC40">IFERROR(INDEX($K$4:$K$499,SMALL(IF($N$4:$N$499=AB$3,ROW($K$4:$K$499)-ROW($K$4)+1),ROWS($K$4:$K40))),"")</f>
        <v/>
      </c>
      <c r="AD40" s="6" t="str">
        <f t="array" ref="AD40">IFERROR(INDEX($O$4:$O$499,SMALL(IF($N$4:$N$499=AD$3,ROW($O$4:$O$499)-ROW($O$4)+1),ROWS($O$4:$O40))),"")</f>
        <v/>
      </c>
      <c r="AE40" s="2" t="str">
        <f t="array" ref="AE40">IFERROR(INDEX($K$4:$K$499,SMALL(IF($N$4:$N$499=AD$3,ROW($K$4:$K$499)-ROW($K$4)+1),ROWS($K$4:$K40))),"")</f>
        <v/>
      </c>
      <c r="AF40" s="6" t="str">
        <f t="array" ref="AF40">IFERROR(INDEX($O$4:$O$499,SMALL(IF($N$4:$N$499=AF$3,ROW($O$4:$O$499)-ROW($O$4)+1),ROWS($O$4:$O40))),"")</f>
        <v/>
      </c>
      <c r="AG40" s="2" t="str">
        <f t="array" ref="AG40">IFERROR(INDEX($K$4:$K$499,SMALL(IF($N$4:$N$499=AF$3,ROW($K$4:$K$499)-ROW($K$4)+1),ROWS($K$4:$K40))),"")</f>
        <v/>
      </c>
      <c r="AH40" s="6" t="str">
        <f t="array" ref="AH40">IFERROR(INDEX($O$4:$O$499,SMALL(IF($N$4:$N$499=AH$3,ROW($O$4:$O$499)-ROW($O$4)+1),ROWS($O$4:$O40))),"")</f>
        <v/>
      </c>
      <c r="AI40" s="2" t="str">
        <f t="array" ref="AI40">IFERROR(INDEX($K$4:$K$499,SMALL(IF($N$4:$N$499=AH$3,ROW($K$4:$K$499)-ROW($K$4)+1),ROWS($K$4:$K40))),"")</f>
        <v/>
      </c>
      <c r="AJ40" s="2"/>
      <c r="AK40" s="2"/>
      <c r="AL40" s="2"/>
      <c r="AM40" s="2"/>
      <c r="AN40" s="2"/>
      <c r="AO40" s="2"/>
      <c r="AP40" s="2"/>
      <c r="AQ40" s="2"/>
      <c r="AR40" s="2"/>
    </row>
    <row r="41" spans="1:44" x14ac:dyDescent="0.25">
      <c r="A41" s="2">
        <f>IF(ISBLANK(Colony!B63),"",Colony!B63)</f>
        <v>42708</v>
      </c>
      <c r="B41" t="str">
        <f>IF(ISBLANK(Colony!C63),"",Colony!C63)</f>
        <v/>
      </c>
      <c r="C41" t="str">
        <f>IF(ISBLANK(Colony!D63),"",Colony!D63)</f>
        <v>2</v>
      </c>
      <c r="D41" s="1" t="str">
        <f>IF(ISBLANK(Colony!E63),"",Colony!E63)</f>
        <v>-</v>
      </c>
      <c r="E41" s="1" t="str">
        <f>IF(ISBLANK(Colony!F63),"",Colony!F63)</f>
        <v>AH0589</v>
      </c>
      <c r="F41" s="1" t="str">
        <f>IF(ISBLANK(Colony!G63),"",Colony!G63)</f>
        <v>AH0594</v>
      </c>
      <c r="G41" s="1">
        <f>IF(ISBLANK(Colony!H63),"",Colony!H63)</f>
        <v>351</v>
      </c>
      <c r="H41" s="1" t="str">
        <f>IF(ISBLANK(Colony!I63),"",Colony!I63)</f>
        <v>Jinho</v>
      </c>
      <c r="I41" t="str">
        <f t="array" ref="I41">_xlfn.IFNA(INDEX($A$4:$A$499&amp;$E$4:$E$499, MATCH(0, COUNTIF(I$3:I40, $A$4:$A$499&amp;$E$4:$E$499), 0)),"")</f>
        <v/>
      </c>
      <c r="J41" t="str">
        <f t="array" ref="J41">_xlfn.IFNA( MATCH(0, COUNTIF(I$3:I40, $A$4:$A$499&amp;$E$4:$E$499), 0),"")</f>
        <v/>
      </c>
      <c r="K41" s="2" t="str">
        <f t="array" ref="K41">IFERROR(INDEX($A$4:$A$499, J41),"")</f>
        <v/>
      </c>
      <c r="L41" t="str">
        <f t="array" ref="L41">IFERROR(INDEX($G$4:$G$499, J41),"")</f>
        <v/>
      </c>
      <c r="M41" t="str">
        <f t="array" ref="M41">IF(AND(J42&gt;99999,J41&lt;99999),O41- (SUM(--(NOT(ISBLANK(INDEX(Colony!$H$26:$H$499, J41):INDEX(Colony!$H$26:$H$499, COUNT($A$4:$A$499))))))), IFERROR(O41-(SUM(--(NOT(ISBLANK(INDEX(Colony!$H$26:$H$499, J41):INDEX(Colony!$H$26:$H$499, J42-1)))))),""))</f>
        <v/>
      </c>
      <c r="N41" t="str">
        <f t="array" ref="N41">IFERROR(INDEX($E$4:$E$499,J41),"")</f>
        <v/>
      </c>
      <c r="O41" t="str">
        <f t="array" ref="O41">IFERROR(IF(NOT(J41+100&gt;J42),COUNT($A$4:$A$499)+1-J41,IFERROR(J42-J41,"")),"")</f>
        <v/>
      </c>
      <c r="P41" s="6" t="str">
        <f t="array" ref="P41">IFERROR(INDEX($O$4:$O$499,SMALL(IF($N$4:$N$499=P$3,ROW($O$4:$O$499)-ROW($O$4)+1),ROWS($O$4:$O41))),"")</f>
        <v/>
      </c>
      <c r="Q41" s="2" t="str">
        <f t="array" ref="Q41">IFERROR(INDEX($K$4:$K$499,SMALL(IF($N$4:$N$499=P$3,ROW($K$4:$K$499)-ROW($K$4)+1),ROWS($K$4:$K41))),"")</f>
        <v/>
      </c>
      <c r="R41" s="6" t="str">
        <f t="array" ref="R41">IFERROR(INDEX($O$4:$O$499,SMALL(IF($N$4:$N$499=R$3,ROW($O$4:$O$499)-ROW($O$4)+1),ROWS($O$4:$O41))),"")</f>
        <v/>
      </c>
      <c r="S41" s="2" t="str">
        <f t="array" ref="S41">IFERROR(INDEX($K$4:$K$499,SMALL(IF($N$4:$N$499=R$3,ROW($K$4:$K$499)-ROW($K$4)+1),ROWS($K$4:$K41))),"")</f>
        <v/>
      </c>
      <c r="T41" s="6" t="str">
        <f t="array" ref="T41">IFERROR(INDEX($O$4:$O$499,SMALL(IF($N$4:$N$499=T$3,ROW($O$4:$O$499)-ROW($O$4)+1),ROWS($O$4:$O41))),"")</f>
        <v/>
      </c>
      <c r="U41" s="2" t="str">
        <f t="array" ref="U41">IFERROR(INDEX($K$4:$K$499,SMALL(IF($N$4:$N$499=T$3,ROW($K$4:$K$499)-ROW($K$4)+1),ROWS($K$4:$K41))),"")</f>
        <v/>
      </c>
      <c r="V41" s="6" t="str">
        <f t="array" ref="V41">IFERROR(INDEX($O$4:$O$499,SMALL(IF($N$4:$N$499=V$3,ROW($O$4:$O$499)-ROW($O$4)+1),ROWS($O$4:$O41))),"")</f>
        <v/>
      </c>
      <c r="W41" s="2" t="str">
        <f t="array" ref="W41">IFERROR(INDEX($K$4:$K$499,SMALL(IF($N$4:$N$499=V$3,ROW($K$4:$K$499)-ROW($K$4)+1),ROWS($K$4:$K41))),"")</f>
        <v/>
      </c>
      <c r="X41" s="6" t="str">
        <f t="array" ref="X41">IFERROR(INDEX($O$4:$O$499,SMALL(IF($N$4:$N$499=X$3,ROW($O$4:$O$499)-ROW($O$4)+1),ROWS($O$4:$O41))),"")</f>
        <v/>
      </c>
      <c r="Y41" s="2" t="str">
        <f t="array" ref="Y41">IFERROR(INDEX($K$4:$K$499,SMALL(IF($N$4:$N$499=X$3,ROW($K$4:$K$499)-ROW($K$4)+1),ROWS($K$4:$K41))),"")</f>
        <v/>
      </c>
      <c r="Z41" s="6" t="str">
        <f t="array" ref="Z41">IFERROR(INDEX($O$4:$O$499,SMALL(IF($N$4:$N$499=Z$3,ROW($O$4:$O$499)-ROW($O$4)+1),ROWS($O$4:$O41))),"")</f>
        <v/>
      </c>
      <c r="AA41" s="2" t="str">
        <f t="array" ref="AA41">IFERROR(INDEX($K$4:$K$499,SMALL(IF($N$4:$N$499=Z$3,ROW($K$4:$K$499)-ROW($K$4)+1),ROWS($K$4:$K41))),"")</f>
        <v/>
      </c>
      <c r="AB41" s="6" t="str">
        <f t="array" ref="AB41">IFERROR(INDEX($O$4:$O$499,SMALL(IF($N$4:$N$499=AB$3,ROW($O$4:$O$499)-ROW($O$4)+1),ROWS($O$4:$O41))),"")</f>
        <v/>
      </c>
      <c r="AC41" s="2" t="str">
        <f t="array" ref="AC41">IFERROR(INDEX($K$4:$K$499,SMALL(IF($N$4:$N$499=AB$3,ROW($K$4:$K$499)-ROW($K$4)+1),ROWS($K$4:$K41))),"")</f>
        <v/>
      </c>
      <c r="AD41" s="6" t="str">
        <f t="array" ref="AD41">IFERROR(INDEX($O$4:$O$499,SMALL(IF($N$4:$N$499=AD$3,ROW($O$4:$O$499)-ROW($O$4)+1),ROWS($O$4:$O41))),"")</f>
        <v/>
      </c>
      <c r="AE41" s="2" t="str">
        <f t="array" ref="AE41">IFERROR(INDEX($K$4:$K$499,SMALL(IF($N$4:$N$499=AD$3,ROW($K$4:$K$499)-ROW($K$4)+1),ROWS($K$4:$K41))),"")</f>
        <v/>
      </c>
      <c r="AF41" s="6" t="str">
        <f t="array" ref="AF41">IFERROR(INDEX($O$4:$O$499,SMALL(IF($N$4:$N$499=AF$3,ROW($O$4:$O$499)-ROW($O$4)+1),ROWS($O$4:$O41))),"")</f>
        <v/>
      </c>
      <c r="AG41" s="2" t="str">
        <f t="array" ref="AG41">IFERROR(INDEX($K$4:$K$499,SMALL(IF($N$4:$N$499=AF$3,ROW($K$4:$K$499)-ROW($K$4)+1),ROWS($K$4:$K41))),"")</f>
        <v/>
      </c>
      <c r="AH41" s="6" t="str">
        <f t="array" ref="AH41">IFERROR(INDEX($O$4:$O$499,SMALL(IF($N$4:$N$499=AH$3,ROW($O$4:$O$499)-ROW($O$4)+1),ROWS($O$4:$O41))),"")</f>
        <v/>
      </c>
      <c r="AI41" s="2" t="str">
        <f t="array" ref="AI41">IFERROR(INDEX($K$4:$K$499,SMALL(IF($N$4:$N$499=AH$3,ROW($K$4:$K$499)-ROW($K$4)+1),ROWS($K$4:$K41))),"")</f>
        <v/>
      </c>
      <c r="AJ41" s="2"/>
      <c r="AK41" s="2"/>
      <c r="AL41" s="2"/>
      <c r="AM41" s="2"/>
      <c r="AN41" s="2"/>
      <c r="AO41" s="2"/>
      <c r="AP41" s="2"/>
      <c r="AQ41" s="2"/>
      <c r="AR41" s="2"/>
    </row>
    <row r="42" spans="1:44" x14ac:dyDescent="0.25">
      <c r="A42" s="2">
        <f>IF(ISBLANK(Colony!B64),"",Colony!B64)</f>
        <v>42708</v>
      </c>
      <c r="B42" t="str">
        <f>IF(ISBLANK(Colony!C64),"",Colony!C64)</f>
        <v/>
      </c>
      <c r="C42" t="str">
        <f>IF(ISBLANK(Colony!D64),"",Colony!D64)</f>
        <v>3(2 holes)</v>
      </c>
      <c r="D42" s="1" t="str">
        <f>IF(ISBLANK(Colony!E64),"",Colony!E64)</f>
        <v>+</v>
      </c>
      <c r="E42" s="1" t="str">
        <f>IF(ISBLANK(Colony!F64),"",Colony!F64)</f>
        <v>AH0589</v>
      </c>
      <c r="F42" s="1" t="str">
        <f>IF(ISBLANK(Colony!G64),"",Colony!G64)</f>
        <v>AH0594</v>
      </c>
      <c r="G42" s="1">
        <f>IF(ISBLANK(Colony!H64),"",Colony!H64)</f>
        <v>351</v>
      </c>
      <c r="H42" s="1" t="str">
        <f>IF(ISBLANK(Colony!I64),"",Colony!I64)</f>
        <v>phil</v>
      </c>
      <c r="I42" t="str">
        <f t="array" ref="I42">_xlfn.IFNA(INDEX($A$4:$A$499&amp;$E$4:$E$499, MATCH(0, COUNTIF(I$3:I41, $A$4:$A$499&amp;$E$4:$E$499), 0)),"")</f>
        <v/>
      </c>
      <c r="J42" t="str">
        <f t="array" ref="J42">_xlfn.IFNA( MATCH(0, COUNTIF(I$3:I41, $A$4:$A$499&amp;$E$4:$E$499), 0),"")</f>
        <v/>
      </c>
      <c r="K42" s="2" t="str">
        <f t="array" ref="K42">IFERROR(INDEX($A$4:$A$499, J42),"")</f>
        <v/>
      </c>
      <c r="L42" t="str">
        <f t="array" ref="L42">IFERROR(INDEX($G$4:$G$499, J42),"")</f>
        <v/>
      </c>
      <c r="M42" t="str">
        <f t="array" ref="M42">IF(AND(J43&gt;99999,J42&lt;99999),O42- (SUM(--(NOT(ISBLANK(INDEX(Colony!$H$26:$H$499, J42):INDEX(Colony!$H$26:$H$499, COUNT($A$4:$A$499))))))), IFERROR(O42-(SUM(--(NOT(ISBLANK(INDEX(Colony!$H$26:$H$499, J42):INDEX(Colony!$H$26:$H$499, J43-1)))))),""))</f>
        <v/>
      </c>
      <c r="N42" t="str">
        <f t="array" ref="N42">IFERROR(INDEX($E$4:$E$499,J42),"")</f>
        <v/>
      </c>
      <c r="O42" t="str">
        <f t="array" ref="O42">IFERROR(IF(NOT(J42+100&gt;J43),COUNT($A$4:$A$499)+1-J42,IFERROR(J43-J42,"")),"")</f>
        <v/>
      </c>
      <c r="P42" s="6" t="str">
        <f t="array" ref="P42">IFERROR(INDEX($O$4:$O$499,SMALL(IF($N$4:$N$499=P$3,ROW($O$4:$O$499)-ROW($O$4)+1),ROWS($O$4:$O42))),"")</f>
        <v/>
      </c>
      <c r="Q42" s="2" t="str">
        <f t="array" ref="Q42">IFERROR(INDEX($K$4:$K$499,SMALL(IF($N$4:$N$499=P$3,ROW($K$4:$K$499)-ROW($K$4)+1),ROWS($K$4:$K42))),"")</f>
        <v/>
      </c>
      <c r="R42" s="6" t="str">
        <f t="array" ref="R42">IFERROR(INDEX($O$4:$O$499,SMALL(IF($N$4:$N$499=R$3,ROW($O$4:$O$499)-ROW($O$4)+1),ROWS($O$4:$O42))),"")</f>
        <v/>
      </c>
      <c r="S42" s="2" t="str">
        <f t="array" ref="S42">IFERROR(INDEX($K$4:$K$499,SMALL(IF($N$4:$N$499=R$3,ROW($K$4:$K$499)-ROW($K$4)+1),ROWS($K$4:$K42))),"")</f>
        <v/>
      </c>
      <c r="T42" s="6" t="str">
        <f t="array" ref="T42">IFERROR(INDEX($O$4:$O$499,SMALL(IF($N$4:$N$499=T$3,ROW($O$4:$O$499)-ROW($O$4)+1),ROWS($O$4:$O42))),"")</f>
        <v/>
      </c>
      <c r="U42" s="2" t="str">
        <f t="array" ref="U42">IFERROR(INDEX($K$4:$K$499,SMALL(IF($N$4:$N$499=T$3,ROW($K$4:$K$499)-ROW($K$4)+1),ROWS($K$4:$K42))),"")</f>
        <v/>
      </c>
      <c r="V42" s="6" t="str">
        <f t="array" ref="V42">IFERROR(INDEX($O$4:$O$499,SMALL(IF($N$4:$N$499=V$3,ROW($O$4:$O$499)-ROW($O$4)+1),ROWS($O$4:$O42))),"")</f>
        <v/>
      </c>
      <c r="W42" s="2" t="str">
        <f t="array" ref="W42">IFERROR(INDEX($K$4:$K$499,SMALL(IF($N$4:$N$499=V$3,ROW($K$4:$K$499)-ROW($K$4)+1),ROWS($K$4:$K42))),"")</f>
        <v/>
      </c>
      <c r="X42" s="6" t="str">
        <f t="array" ref="X42">IFERROR(INDEX($O$4:$O$499,SMALL(IF($N$4:$N$499=X$3,ROW($O$4:$O$499)-ROW($O$4)+1),ROWS($O$4:$O42))),"")</f>
        <v/>
      </c>
      <c r="Y42" s="2" t="str">
        <f t="array" ref="Y42">IFERROR(INDEX($K$4:$K$499,SMALL(IF($N$4:$N$499=X$3,ROW($K$4:$K$499)-ROW($K$4)+1),ROWS($K$4:$K42))),"")</f>
        <v/>
      </c>
      <c r="Z42" s="6" t="str">
        <f t="array" ref="Z42">IFERROR(INDEX($O$4:$O$499,SMALL(IF($N$4:$N$499=Z$3,ROW($O$4:$O$499)-ROW($O$4)+1),ROWS($O$4:$O42))),"")</f>
        <v/>
      </c>
      <c r="AA42" s="2" t="str">
        <f t="array" ref="AA42">IFERROR(INDEX($K$4:$K$499,SMALL(IF($N$4:$N$499=Z$3,ROW($K$4:$K$499)-ROW($K$4)+1),ROWS($K$4:$K42))),"")</f>
        <v/>
      </c>
      <c r="AB42" s="6" t="str">
        <f t="array" ref="AB42">IFERROR(INDEX($O$4:$O$499,SMALL(IF($N$4:$N$499=AB$3,ROW($O$4:$O$499)-ROW($O$4)+1),ROWS($O$4:$O42))),"")</f>
        <v/>
      </c>
      <c r="AC42" s="2" t="str">
        <f t="array" ref="AC42">IFERROR(INDEX($K$4:$K$499,SMALL(IF($N$4:$N$499=AB$3,ROW($K$4:$K$499)-ROW($K$4)+1),ROWS($K$4:$K42))),"")</f>
        <v/>
      </c>
      <c r="AD42" s="6" t="str">
        <f t="array" ref="AD42">IFERROR(INDEX($O$4:$O$499,SMALL(IF($N$4:$N$499=AD$3,ROW($O$4:$O$499)-ROW($O$4)+1),ROWS($O$4:$O42))),"")</f>
        <v/>
      </c>
      <c r="AE42" s="2" t="str">
        <f t="array" ref="AE42">IFERROR(INDEX($K$4:$K$499,SMALL(IF($N$4:$N$499=AD$3,ROW($K$4:$K$499)-ROW($K$4)+1),ROWS($K$4:$K42))),"")</f>
        <v/>
      </c>
      <c r="AF42" s="6" t="str">
        <f t="array" ref="AF42">IFERROR(INDEX($O$4:$O$499,SMALL(IF($N$4:$N$499=AF$3,ROW($O$4:$O$499)-ROW($O$4)+1),ROWS($O$4:$O42))),"")</f>
        <v/>
      </c>
      <c r="AG42" s="2" t="str">
        <f t="array" ref="AG42">IFERROR(INDEX($K$4:$K$499,SMALL(IF($N$4:$N$499=AF$3,ROW($K$4:$K$499)-ROW($K$4)+1),ROWS($K$4:$K42))),"")</f>
        <v/>
      </c>
      <c r="AH42" s="6" t="str">
        <f t="array" ref="AH42">IFERROR(INDEX($O$4:$O$499,SMALL(IF($N$4:$N$499=AH$3,ROW($O$4:$O$499)-ROW($O$4)+1),ROWS($O$4:$O42))),"")</f>
        <v/>
      </c>
      <c r="AI42" s="2" t="str">
        <f t="array" ref="AI42">IFERROR(INDEX($K$4:$K$499,SMALL(IF($N$4:$N$499=AH$3,ROW($K$4:$K$499)-ROW($K$4)+1),ROWS($K$4:$K42))),"")</f>
        <v/>
      </c>
      <c r="AJ42" s="2"/>
      <c r="AK42" s="2"/>
      <c r="AL42" s="2"/>
      <c r="AM42" s="2"/>
      <c r="AN42" s="2"/>
      <c r="AO42" s="2"/>
      <c r="AP42" s="2"/>
      <c r="AQ42" s="2"/>
      <c r="AR42" s="2"/>
    </row>
    <row r="43" spans="1:44" x14ac:dyDescent="0.25">
      <c r="A43" s="2">
        <f>IF(ISBLANK(Colony!B65),"",Colony!B65)</f>
        <v>42708</v>
      </c>
      <c r="B43" t="str">
        <f>IF(ISBLANK(Colony!C65),"",Colony!C65)</f>
        <v/>
      </c>
      <c r="C43" t="str">
        <f>IF(ISBLANK(Colony!D65),"",Colony!D65)</f>
        <v>4</v>
      </c>
      <c r="D43" s="1" t="str">
        <f>IF(ISBLANK(Colony!E65),"",Colony!E65)</f>
        <v>+</v>
      </c>
      <c r="E43" s="1" t="str">
        <f>IF(ISBLANK(Colony!F65),"",Colony!F65)</f>
        <v>AH0589</v>
      </c>
      <c r="F43" s="1" t="str">
        <f>IF(ISBLANK(Colony!G65),"",Colony!G65)</f>
        <v>AH0594</v>
      </c>
      <c r="G43" s="1">
        <f>IF(ISBLANK(Colony!H65),"",Colony!H65)</f>
        <v>351</v>
      </c>
      <c r="H43" s="1" t="str">
        <f>IF(ISBLANK(Colony!I65),"",Colony!I65)</f>
        <v>Phil</v>
      </c>
      <c r="I43" t="str">
        <f t="array" ref="I43">_xlfn.IFNA(INDEX($A$4:$A$499&amp;$E$4:$E$499, MATCH(0, COUNTIF(I$3:I42, $A$4:$A$499&amp;$E$4:$E$499), 0)),"")</f>
        <v/>
      </c>
      <c r="J43" t="str">
        <f t="array" ref="J43">_xlfn.IFNA( MATCH(0, COUNTIF(I$3:I42, $A$4:$A$499&amp;$E$4:$E$499), 0),"")</f>
        <v/>
      </c>
      <c r="K43" s="2" t="str">
        <f t="array" ref="K43">IFERROR(INDEX($A$4:$A$499, J43),"")</f>
        <v/>
      </c>
      <c r="L43" t="str">
        <f t="array" ref="L43">IFERROR(INDEX($G$4:$G$499, J43),"")</f>
        <v/>
      </c>
      <c r="M43" t="str">
        <f t="array" ref="M43">IF(AND(J44&gt;99999,J43&lt;99999),O43- (SUM(--(NOT(ISBLANK(INDEX(Colony!$H$26:$H$499, J43):INDEX(Colony!$H$26:$H$499, COUNT($A$4:$A$499))))))), IFERROR(O43-(SUM(--(NOT(ISBLANK(INDEX(Colony!$H$26:$H$499, J43):INDEX(Colony!$H$26:$H$499, J44-1)))))),""))</f>
        <v/>
      </c>
      <c r="N43" t="str">
        <f t="array" ref="N43">IFERROR(INDEX($E$4:$E$499,J43),"")</f>
        <v/>
      </c>
      <c r="O43" t="str">
        <f t="array" ref="O43">IFERROR(IF(NOT(J43+100&gt;J44),COUNT($A$4:$A$499)+1-J43,IFERROR(J44-J43,"")),"")</f>
        <v/>
      </c>
      <c r="P43" s="6" t="str">
        <f t="array" ref="P43">IFERROR(INDEX($O$4:$O$499,SMALL(IF($N$4:$N$499=P$3,ROW($O$4:$O$499)-ROW($O$4)+1),ROWS($O$4:$O43))),"")</f>
        <v/>
      </c>
      <c r="Q43" s="2" t="str">
        <f t="array" ref="Q43">IFERROR(INDEX($K$4:$K$499,SMALL(IF($N$4:$N$499=P$3,ROW($K$4:$K$499)-ROW($K$4)+1),ROWS($K$4:$K43))),"")</f>
        <v/>
      </c>
      <c r="R43" s="6" t="str">
        <f t="array" ref="R43">IFERROR(INDEX($O$4:$O$499,SMALL(IF($N$4:$N$499=R$3,ROW($O$4:$O$499)-ROW($O$4)+1),ROWS($O$4:$O43))),"")</f>
        <v/>
      </c>
      <c r="S43" s="2" t="str">
        <f t="array" ref="S43">IFERROR(INDEX($K$4:$K$499,SMALL(IF($N$4:$N$499=R$3,ROW($K$4:$K$499)-ROW($K$4)+1),ROWS($K$4:$K43))),"")</f>
        <v/>
      </c>
      <c r="T43" s="6" t="str">
        <f t="array" ref="T43">IFERROR(INDEX($O$4:$O$499,SMALL(IF($N$4:$N$499=T$3,ROW($O$4:$O$499)-ROW($O$4)+1),ROWS($O$4:$O43))),"")</f>
        <v/>
      </c>
      <c r="U43" s="2" t="str">
        <f t="array" ref="U43">IFERROR(INDEX($K$4:$K$499,SMALL(IF($N$4:$N$499=T$3,ROW($K$4:$K$499)-ROW($K$4)+1),ROWS($K$4:$K43))),"")</f>
        <v/>
      </c>
      <c r="V43" s="6" t="str">
        <f t="array" ref="V43">IFERROR(INDEX($O$4:$O$499,SMALL(IF($N$4:$N$499=V$3,ROW($O$4:$O$499)-ROW($O$4)+1),ROWS($O$4:$O43))),"")</f>
        <v/>
      </c>
      <c r="W43" s="2" t="str">
        <f t="array" ref="W43">IFERROR(INDEX($K$4:$K$499,SMALL(IF($N$4:$N$499=V$3,ROW($K$4:$K$499)-ROW($K$4)+1),ROWS($K$4:$K43))),"")</f>
        <v/>
      </c>
      <c r="X43" s="6" t="str">
        <f t="array" ref="X43">IFERROR(INDEX($O$4:$O$499,SMALL(IF($N$4:$N$499=X$3,ROW($O$4:$O$499)-ROW($O$4)+1),ROWS($O$4:$O43))),"")</f>
        <v/>
      </c>
      <c r="Y43" s="2" t="str">
        <f t="array" ref="Y43">IFERROR(INDEX($K$4:$K$499,SMALL(IF($N$4:$N$499=X$3,ROW($K$4:$K$499)-ROW($K$4)+1),ROWS($K$4:$K43))),"")</f>
        <v/>
      </c>
      <c r="Z43" s="6" t="str">
        <f t="array" ref="Z43">IFERROR(INDEX($O$4:$O$499,SMALL(IF($N$4:$N$499=Z$3,ROW($O$4:$O$499)-ROW($O$4)+1),ROWS($O$4:$O43))),"")</f>
        <v/>
      </c>
      <c r="AA43" s="2" t="str">
        <f t="array" ref="AA43">IFERROR(INDEX($K$4:$K$499,SMALL(IF($N$4:$N$499=Z$3,ROW($K$4:$K$499)-ROW($K$4)+1),ROWS($K$4:$K43))),"")</f>
        <v/>
      </c>
      <c r="AB43" s="6" t="str">
        <f t="array" ref="AB43">IFERROR(INDEX($O$4:$O$499,SMALL(IF($N$4:$N$499=AB$3,ROW($O$4:$O$499)-ROW($O$4)+1),ROWS($O$4:$O43))),"")</f>
        <v/>
      </c>
      <c r="AC43" s="2" t="str">
        <f t="array" ref="AC43">IFERROR(INDEX($K$4:$K$499,SMALL(IF($N$4:$N$499=AB$3,ROW($K$4:$K$499)-ROW($K$4)+1),ROWS($K$4:$K43))),"")</f>
        <v/>
      </c>
      <c r="AD43" s="6" t="str">
        <f t="array" ref="AD43">IFERROR(INDEX($O$4:$O$499,SMALL(IF($N$4:$N$499=AD$3,ROW($O$4:$O$499)-ROW($O$4)+1),ROWS($O$4:$O43))),"")</f>
        <v/>
      </c>
      <c r="AE43" s="2" t="str">
        <f t="array" ref="AE43">IFERROR(INDEX($K$4:$K$499,SMALL(IF($N$4:$N$499=AD$3,ROW($K$4:$K$499)-ROW($K$4)+1),ROWS($K$4:$K43))),"")</f>
        <v/>
      </c>
      <c r="AF43" s="6" t="str">
        <f t="array" ref="AF43">IFERROR(INDEX($O$4:$O$499,SMALL(IF($N$4:$N$499=AF$3,ROW($O$4:$O$499)-ROW($O$4)+1),ROWS($O$4:$O43))),"")</f>
        <v/>
      </c>
      <c r="AG43" s="2" t="str">
        <f t="array" ref="AG43">IFERROR(INDEX($K$4:$K$499,SMALL(IF($N$4:$N$499=AF$3,ROW($K$4:$K$499)-ROW($K$4)+1),ROWS($K$4:$K43))),"")</f>
        <v/>
      </c>
      <c r="AH43" s="6" t="str">
        <f t="array" ref="AH43">IFERROR(INDEX($O$4:$O$499,SMALL(IF($N$4:$N$499=AH$3,ROW($O$4:$O$499)-ROW($O$4)+1),ROWS($O$4:$O43))),"")</f>
        <v/>
      </c>
      <c r="AI43" s="2" t="str">
        <f t="array" ref="AI43">IFERROR(INDEX($K$4:$K$499,SMALL(IF($N$4:$N$499=AH$3,ROW($K$4:$K$499)-ROW($K$4)+1),ROWS($K$4:$K43))),"")</f>
        <v/>
      </c>
      <c r="AJ43" s="2"/>
      <c r="AK43" s="2"/>
      <c r="AL43" s="2"/>
      <c r="AM43" s="2"/>
      <c r="AN43" s="2"/>
      <c r="AO43" s="2"/>
      <c r="AP43" s="2"/>
      <c r="AQ43" s="2"/>
      <c r="AR43" s="2"/>
    </row>
    <row r="44" spans="1:44" x14ac:dyDescent="0.25">
      <c r="A44" s="2">
        <f>IF(ISBLANK(Colony!B66),"",Colony!B66)</f>
        <v>42708</v>
      </c>
      <c r="B44" t="str">
        <f>IF(ISBLANK(Colony!C66),"",Colony!C66)</f>
        <v/>
      </c>
      <c r="C44" t="str">
        <f>IF(ISBLANK(Colony!D66),"",Colony!D66)</f>
        <v xml:space="preserve">5 (hanging) </v>
      </c>
      <c r="D44" s="1" t="str">
        <f>IF(ISBLANK(Colony!E66),"",Colony!E66)</f>
        <v>+</v>
      </c>
      <c r="E44" s="1" t="str">
        <f>IF(ISBLANK(Colony!F66),"",Colony!F66)</f>
        <v>AH0589</v>
      </c>
      <c r="F44" s="1" t="str">
        <f>IF(ISBLANK(Colony!G66),"",Colony!G66)</f>
        <v>AH0594</v>
      </c>
      <c r="G44" s="1">
        <f>IF(ISBLANK(Colony!H66),"",Colony!H66)</f>
        <v>351</v>
      </c>
      <c r="H44" s="1" t="str">
        <f>IF(ISBLANK(Colony!I66),"",Colony!I66)</f>
        <v>Phil</v>
      </c>
      <c r="I44" t="str">
        <f t="array" ref="I44">_xlfn.IFNA(INDEX($A$4:$A$499&amp;$E$4:$E$499, MATCH(0, COUNTIF(I$3:I43, $A$4:$A$499&amp;$E$4:$E$499), 0)),"")</f>
        <v/>
      </c>
      <c r="J44" t="str">
        <f t="array" ref="J44">_xlfn.IFNA( MATCH(0, COUNTIF(I$3:I43, $A$4:$A$499&amp;$E$4:$E$499), 0),"")</f>
        <v/>
      </c>
      <c r="K44" s="2" t="str">
        <f t="array" ref="K44">IFERROR(INDEX($A$4:$A$499, J44),"")</f>
        <v/>
      </c>
      <c r="L44" t="str">
        <f t="array" ref="L44">IFERROR(INDEX($G$4:$G$499, J44),"")</f>
        <v/>
      </c>
      <c r="M44" t="str">
        <f t="array" ref="M44">IF(AND(J45&gt;99999,J44&lt;99999),O44- (SUM(--(NOT(ISBLANK(INDEX(Colony!$H$26:$H$499, J44):INDEX(Colony!$H$26:$H$499, COUNT($A$4:$A$499))))))), IFERROR(O44-(SUM(--(NOT(ISBLANK(INDEX(Colony!$H$26:$H$499, J44):INDEX(Colony!$H$26:$H$499, J45-1)))))),""))</f>
        <v/>
      </c>
      <c r="N44" t="str">
        <f t="array" ref="N44">IFERROR(INDEX($E$4:$E$499,J44),"")</f>
        <v/>
      </c>
      <c r="O44" t="str">
        <f t="array" ref="O44">IFERROR(IF(NOT(J44+100&gt;J45),COUNT($A$4:$A$499)+1-J44,IFERROR(J45-J44,"")),"")</f>
        <v/>
      </c>
      <c r="P44" s="6" t="str">
        <f t="array" ref="P44">IFERROR(INDEX($O$4:$O$499,SMALL(IF($N$4:$N$499=P$3,ROW($O$4:$O$499)-ROW($O$4)+1),ROWS($O$4:$O44))),"")</f>
        <v/>
      </c>
      <c r="Q44" s="2" t="str">
        <f t="array" ref="Q44">IFERROR(INDEX($K$4:$K$499,SMALL(IF($N$4:$N$499=P$3,ROW($K$4:$K$499)-ROW($K$4)+1),ROWS($K$4:$K44))),"")</f>
        <v/>
      </c>
      <c r="R44" s="6" t="str">
        <f t="array" ref="R44">IFERROR(INDEX($O$4:$O$499,SMALL(IF($N$4:$N$499=R$3,ROW($O$4:$O$499)-ROW($O$4)+1),ROWS($O$4:$O44))),"")</f>
        <v/>
      </c>
      <c r="S44" s="2" t="str">
        <f t="array" ref="S44">IFERROR(INDEX($K$4:$K$499,SMALL(IF($N$4:$N$499=R$3,ROW($K$4:$K$499)-ROW($K$4)+1),ROWS($K$4:$K44))),"")</f>
        <v/>
      </c>
      <c r="T44" s="6" t="str">
        <f t="array" ref="T44">IFERROR(INDEX($O$4:$O$499,SMALL(IF($N$4:$N$499=T$3,ROW($O$4:$O$499)-ROW($O$4)+1),ROWS($O$4:$O44))),"")</f>
        <v/>
      </c>
      <c r="U44" s="2" t="str">
        <f t="array" ref="U44">IFERROR(INDEX($K$4:$K$499,SMALL(IF($N$4:$N$499=T$3,ROW($K$4:$K$499)-ROW($K$4)+1),ROWS($K$4:$K44))),"")</f>
        <v/>
      </c>
      <c r="V44" s="6" t="str">
        <f t="array" ref="V44">IFERROR(INDEX($O$4:$O$499,SMALL(IF($N$4:$N$499=V$3,ROW($O$4:$O$499)-ROW($O$4)+1),ROWS($O$4:$O44))),"")</f>
        <v/>
      </c>
      <c r="W44" s="2" t="str">
        <f t="array" ref="W44">IFERROR(INDEX($K$4:$K$499,SMALL(IF($N$4:$N$499=V$3,ROW($K$4:$K$499)-ROW($K$4)+1),ROWS($K$4:$K44))),"")</f>
        <v/>
      </c>
      <c r="X44" s="6" t="str">
        <f t="array" ref="X44">IFERROR(INDEX($O$4:$O$499,SMALL(IF($N$4:$N$499=X$3,ROW($O$4:$O$499)-ROW($O$4)+1),ROWS($O$4:$O44))),"")</f>
        <v/>
      </c>
      <c r="Y44" s="2" t="str">
        <f t="array" ref="Y44">IFERROR(INDEX($K$4:$K$499,SMALL(IF($N$4:$N$499=X$3,ROW($K$4:$K$499)-ROW($K$4)+1),ROWS($K$4:$K44))),"")</f>
        <v/>
      </c>
      <c r="Z44" s="6" t="str">
        <f t="array" ref="Z44">IFERROR(INDEX($O$4:$O$499,SMALL(IF($N$4:$N$499=Z$3,ROW($O$4:$O$499)-ROW($O$4)+1),ROWS($O$4:$O44))),"")</f>
        <v/>
      </c>
      <c r="AA44" s="2" t="str">
        <f t="array" ref="AA44">IFERROR(INDEX($K$4:$K$499,SMALL(IF($N$4:$N$499=Z$3,ROW($K$4:$K$499)-ROW($K$4)+1),ROWS($K$4:$K44))),"")</f>
        <v/>
      </c>
      <c r="AB44" s="6" t="str">
        <f t="array" ref="AB44">IFERROR(INDEX($O$4:$O$499,SMALL(IF($N$4:$N$499=AB$3,ROW($O$4:$O$499)-ROW($O$4)+1),ROWS($O$4:$O44))),"")</f>
        <v/>
      </c>
      <c r="AC44" s="2" t="str">
        <f t="array" ref="AC44">IFERROR(INDEX($K$4:$K$499,SMALL(IF($N$4:$N$499=AB$3,ROW($K$4:$K$499)-ROW($K$4)+1),ROWS($K$4:$K44))),"")</f>
        <v/>
      </c>
      <c r="AD44" s="6" t="str">
        <f t="array" ref="AD44">IFERROR(INDEX($O$4:$O$499,SMALL(IF($N$4:$N$499=AD$3,ROW($O$4:$O$499)-ROW($O$4)+1),ROWS($O$4:$O44))),"")</f>
        <v/>
      </c>
      <c r="AE44" s="2" t="str">
        <f t="array" ref="AE44">IFERROR(INDEX($K$4:$K$499,SMALL(IF($N$4:$N$499=AD$3,ROW($K$4:$K$499)-ROW($K$4)+1),ROWS($K$4:$K44))),"")</f>
        <v/>
      </c>
      <c r="AF44" s="6" t="str">
        <f t="array" ref="AF44">IFERROR(INDEX($O$4:$O$499,SMALL(IF($N$4:$N$499=AF$3,ROW($O$4:$O$499)-ROW($O$4)+1),ROWS($O$4:$O44))),"")</f>
        <v/>
      </c>
      <c r="AG44" s="2" t="str">
        <f t="array" ref="AG44">IFERROR(INDEX($K$4:$K$499,SMALL(IF($N$4:$N$499=AF$3,ROW($K$4:$K$499)-ROW($K$4)+1),ROWS($K$4:$K44))),"")</f>
        <v/>
      </c>
      <c r="AH44" s="6" t="str">
        <f t="array" ref="AH44">IFERROR(INDEX($O$4:$O$499,SMALL(IF($N$4:$N$499=AH$3,ROW($O$4:$O$499)-ROW($O$4)+1),ROWS($O$4:$O44))),"")</f>
        <v/>
      </c>
      <c r="AI44" s="2" t="str">
        <f t="array" ref="AI44">IFERROR(INDEX($K$4:$K$499,SMALL(IF($N$4:$N$499=AH$3,ROW($K$4:$K$499)-ROW($K$4)+1),ROWS($K$4:$K44))),"")</f>
        <v/>
      </c>
      <c r="AJ44" s="2"/>
      <c r="AK44" s="2"/>
      <c r="AL44" s="2"/>
      <c r="AM44" s="2"/>
      <c r="AN44" s="2"/>
      <c r="AO44" s="2"/>
      <c r="AP44" s="2"/>
      <c r="AQ44" s="2"/>
      <c r="AR44" s="2"/>
    </row>
    <row r="45" spans="1:44" x14ac:dyDescent="0.25">
      <c r="A45" s="2">
        <f>IF(ISBLANK(Colony!B67),"",Colony!B67)</f>
        <v>42708</v>
      </c>
      <c r="B45" t="str">
        <f>IF(ISBLANK(Colony!C67),"",Colony!C67)</f>
        <v/>
      </c>
      <c r="C45" t="str">
        <f>IF(ISBLANK(Colony!D67),"",Colony!D67)</f>
        <v>1</v>
      </c>
      <c r="D45" s="1" t="str">
        <f>IF(ISBLANK(Colony!E67),"",Colony!E67)</f>
        <v>-</v>
      </c>
      <c r="E45" s="1" t="str">
        <f>IF(ISBLANK(Colony!F67),"",Colony!F67)</f>
        <v>AH0589</v>
      </c>
      <c r="F45" s="1" t="str">
        <f>IF(ISBLANK(Colony!G67),"",Colony!G67)</f>
        <v>AH0594</v>
      </c>
      <c r="G45" s="1">
        <f>IF(ISBLANK(Colony!H67),"",Colony!H67)</f>
        <v>341</v>
      </c>
      <c r="H45" s="1" t="str">
        <f>IF(ISBLANK(Colony!I67),"",Colony!I67)</f>
        <v>lily</v>
      </c>
      <c r="I45" t="str">
        <f t="array" ref="I45">_xlfn.IFNA(INDEX($A$4:$A$499&amp;$E$4:$E$499, MATCH(0, COUNTIF(I$3:I44, $A$4:$A$499&amp;$E$4:$E$499), 0)),"")</f>
        <v/>
      </c>
      <c r="J45" t="str">
        <f t="array" ref="J45">_xlfn.IFNA( MATCH(0, COUNTIF(I$3:I44, $A$4:$A$499&amp;$E$4:$E$499), 0),"")</f>
        <v/>
      </c>
      <c r="K45" s="2" t="str">
        <f t="array" ref="K45">IFERROR(INDEX($A$4:$A$499, J45),"")</f>
        <v/>
      </c>
      <c r="L45" t="str">
        <f t="array" ref="L45">IFERROR(INDEX($G$4:$G$499, J45),"")</f>
        <v/>
      </c>
      <c r="M45" t="str">
        <f t="array" ref="M45">IF(AND(J46&gt;99999,J45&lt;99999),O45- (SUM(--(NOT(ISBLANK(INDEX(Colony!$H$26:$H$499, J45):INDEX(Colony!$H$26:$H$499, COUNT($A$4:$A$499))))))), IFERROR(O45-(SUM(--(NOT(ISBLANK(INDEX(Colony!$H$26:$H$499, J45):INDEX(Colony!$H$26:$H$499, J46-1)))))),""))</f>
        <v/>
      </c>
      <c r="N45" t="str">
        <f t="array" ref="N45">IFERROR(INDEX($E$4:$E$499,J45),"")</f>
        <v/>
      </c>
      <c r="O45" t="str">
        <f t="array" ref="O45">IFERROR(IF(NOT(J45+100&gt;J46),COUNT($A$4:$A$499)+1-J45,IFERROR(J46-J45,"")),"")</f>
        <v/>
      </c>
      <c r="P45" s="6" t="str">
        <f t="array" ref="P45">IFERROR(INDEX($O$4:$O$499,SMALL(IF($N$4:$N$499=P$3,ROW($O$4:$O$499)-ROW($O$4)+1),ROWS($O$4:$O45))),"")</f>
        <v/>
      </c>
      <c r="Q45" s="2" t="str">
        <f t="array" ref="Q45">IFERROR(INDEX($K$4:$K$499,SMALL(IF($N$4:$N$499=P$3,ROW($K$4:$K$499)-ROW($K$4)+1),ROWS($K$4:$K45))),"")</f>
        <v/>
      </c>
      <c r="R45" s="6" t="str">
        <f t="array" ref="R45">IFERROR(INDEX($O$4:$O$499,SMALL(IF($N$4:$N$499=R$3,ROW($O$4:$O$499)-ROW($O$4)+1),ROWS($O$4:$O45))),"")</f>
        <v/>
      </c>
      <c r="S45" s="2" t="str">
        <f t="array" ref="S45">IFERROR(INDEX($K$4:$K$499,SMALL(IF($N$4:$N$499=R$3,ROW($K$4:$K$499)-ROW($K$4)+1),ROWS($K$4:$K45))),"")</f>
        <v/>
      </c>
      <c r="T45" s="6" t="str">
        <f t="array" ref="T45">IFERROR(INDEX($O$4:$O$499,SMALL(IF($N$4:$N$499=T$3,ROW($O$4:$O$499)-ROW($O$4)+1),ROWS($O$4:$O45))),"")</f>
        <v/>
      </c>
      <c r="U45" s="2" t="str">
        <f t="array" ref="U45">IFERROR(INDEX($K$4:$K$499,SMALL(IF($N$4:$N$499=T$3,ROW($K$4:$K$499)-ROW($K$4)+1),ROWS($K$4:$K45))),"")</f>
        <v/>
      </c>
      <c r="V45" s="6" t="str">
        <f t="array" ref="V45">IFERROR(INDEX($O$4:$O$499,SMALL(IF($N$4:$N$499=V$3,ROW($O$4:$O$499)-ROW($O$4)+1),ROWS($O$4:$O45))),"")</f>
        <v/>
      </c>
      <c r="W45" s="2" t="str">
        <f t="array" ref="W45">IFERROR(INDEX($K$4:$K$499,SMALL(IF($N$4:$N$499=V$3,ROW($K$4:$K$499)-ROW($K$4)+1),ROWS($K$4:$K45))),"")</f>
        <v/>
      </c>
      <c r="X45" s="6" t="str">
        <f t="array" ref="X45">IFERROR(INDEX($O$4:$O$499,SMALL(IF($N$4:$N$499=X$3,ROW($O$4:$O$499)-ROW($O$4)+1),ROWS($O$4:$O45))),"")</f>
        <v/>
      </c>
      <c r="Y45" s="2" t="str">
        <f t="array" ref="Y45">IFERROR(INDEX($K$4:$K$499,SMALL(IF($N$4:$N$499=X$3,ROW($K$4:$K$499)-ROW($K$4)+1),ROWS($K$4:$K45))),"")</f>
        <v/>
      </c>
      <c r="Z45" s="6" t="str">
        <f t="array" ref="Z45">IFERROR(INDEX($O$4:$O$499,SMALL(IF($N$4:$N$499=Z$3,ROW($O$4:$O$499)-ROW($O$4)+1),ROWS($O$4:$O45))),"")</f>
        <v/>
      </c>
      <c r="AA45" s="2" t="str">
        <f t="array" ref="AA45">IFERROR(INDEX($K$4:$K$499,SMALL(IF($N$4:$N$499=Z$3,ROW($K$4:$K$499)-ROW($K$4)+1),ROWS($K$4:$K45))),"")</f>
        <v/>
      </c>
      <c r="AB45" s="6" t="str">
        <f t="array" ref="AB45">IFERROR(INDEX($O$4:$O$499,SMALL(IF($N$4:$N$499=AB$3,ROW($O$4:$O$499)-ROW($O$4)+1),ROWS($O$4:$O45))),"")</f>
        <v/>
      </c>
      <c r="AC45" s="2" t="str">
        <f t="array" ref="AC45">IFERROR(INDEX($K$4:$K$499,SMALL(IF($N$4:$N$499=AB$3,ROW($K$4:$K$499)-ROW($K$4)+1),ROWS($K$4:$K45))),"")</f>
        <v/>
      </c>
      <c r="AD45" s="6" t="str">
        <f t="array" ref="AD45">IFERROR(INDEX($O$4:$O$499,SMALL(IF($N$4:$N$499=AD$3,ROW($O$4:$O$499)-ROW($O$4)+1),ROWS($O$4:$O45))),"")</f>
        <v/>
      </c>
      <c r="AE45" s="2" t="str">
        <f t="array" ref="AE45">IFERROR(INDEX($K$4:$K$499,SMALL(IF($N$4:$N$499=AD$3,ROW($K$4:$K$499)-ROW($K$4)+1),ROWS($K$4:$K45))),"")</f>
        <v/>
      </c>
      <c r="AF45" s="6" t="str">
        <f t="array" ref="AF45">IFERROR(INDEX($O$4:$O$499,SMALL(IF($N$4:$N$499=AF$3,ROW($O$4:$O$499)-ROW($O$4)+1),ROWS($O$4:$O45))),"")</f>
        <v/>
      </c>
      <c r="AG45" s="2" t="str">
        <f t="array" ref="AG45">IFERROR(INDEX($K$4:$K$499,SMALL(IF($N$4:$N$499=AF$3,ROW($K$4:$K$499)-ROW($K$4)+1),ROWS($K$4:$K45))),"")</f>
        <v/>
      </c>
      <c r="AH45" s="6" t="str">
        <f t="array" ref="AH45">IFERROR(INDEX($O$4:$O$499,SMALL(IF($N$4:$N$499=AH$3,ROW($O$4:$O$499)-ROW($O$4)+1),ROWS($O$4:$O45))),"")</f>
        <v/>
      </c>
      <c r="AI45" s="2" t="str">
        <f t="array" ref="AI45">IFERROR(INDEX($K$4:$K$499,SMALL(IF($N$4:$N$499=AH$3,ROW($K$4:$K$499)-ROW($K$4)+1),ROWS($K$4:$K45))),"")</f>
        <v/>
      </c>
      <c r="AJ45" s="2"/>
      <c r="AK45" s="2"/>
      <c r="AL45" s="2"/>
      <c r="AM45" s="2"/>
      <c r="AN45" s="2"/>
      <c r="AO45" s="2"/>
      <c r="AP45" s="2"/>
      <c r="AQ45" s="2"/>
      <c r="AR45" s="2"/>
    </row>
    <row r="46" spans="1:44" x14ac:dyDescent="0.25">
      <c r="A46" s="2">
        <f>IF(ISBLANK(Colony!B68),"",Colony!B68)</f>
        <v>42708</v>
      </c>
      <c r="B46" t="str">
        <f>IF(ISBLANK(Colony!C68),"",Colony!C68)</f>
        <v/>
      </c>
      <c r="C46" t="str">
        <f>IF(ISBLANK(Colony!D68),"",Colony!D68)</f>
        <v>2</v>
      </c>
      <c r="D46" s="1" t="str">
        <f>IF(ISBLANK(Colony!E68),"",Colony!E68)</f>
        <v>-</v>
      </c>
      <c r="E46" s="1" t="str">
        <f>IF(ISBLANK(Colony!F68),"",Colony!F68)</f>
        <v>AH0589</v>
      </c>
      <c r="F46" s="1" t="str">
        <f>IF(ISBLANK(Colony!G68),"",Colony!G68)</f>
        <v>AH0594</v>
      </c>
      <c r="G46" s="1">
        <f>IF(ISBLANK(Colony!H68),"",Colony!H68)</f>
        <v>341</v>
      </c>
      <c r="H46" s="1" t="str">
        <f>IF(ISBLANK(Colony!I68),"",Colony!I68)</f>
        <v>lily</v>
      </c>
      <c r="I46" t="str">
        <f t="array" ref="I46">_xlfn.IFNA(INDEX($A$4:$A$499&amp;$E$4:$E$499, MATCH(0, COUNTIF(I$3:I45, $A$4:$A$499&amp;$E$4:$E$499), 0)),"")</f>
        <v/>
      </c>
      <c r="J46" t="str">
        <f t="array" ref="J46">_xlfn.IFNA( MATCH(0, COUNTIF(I$3:I45, $A$4:$A$499&amp;$E$4:$E$499), 0),"")</f>
        <v/>
      </c>
      <c r="K46" s="2" t="str">
        <f t="array" ref="K46">IFERROR(INDEX($A$4:$A$499, J46),"")</f>
        <v/>
      </c>
      <c r="L46" t="str">
        <f t="array" ref="L46">IFERROR(INDEX($G$4:$G$499, J46),"")</f>
        <v/>
      </c>
      <c r="M46" t="str">
        <f t="array" ref="M46">IF(AND(J47&gt;99999,J46&lt;99999),O46- (SUM(--(NOT(ISBLANK(INDEX(Colony!$H$26:$H$499, J46):INDEX(Colony!$H$26:$H$499, COUNT($A$4:$A$499))))))), IFERROR(O46-(SUM(--(NOT(ISBLANK(INDEX(Colony!$H$26:$H$499, J46):INDEX(Colony!$H$26:$H$499, J47-1)))))),""))</f>
        <v/>
      </c>
      <c r="N46" t="str">
        <f t="array" ref="N46">IFERROR(INDEX($E$4:$E$499,J46),"")</f>
        <v/>
      </c>
      <c r="O46" t="str">
        <f t="array" ref="O46">IFERROR(IF(NOT(J46+100&gt;J47),COUNT($A$4:$A$499)+1-J46,IFERROR(J47-J46,"")),"")</f>
        <v/>
      </c>
      <c r="P46" s="6" t="str">
        <f t="array" ref="P46">IFERROR(INDEX($O$4:$O$499,SMALL(IF($N$4:$N$499=P$3,ROW($O$4:$O$499)-ROW($O$4)+1),ROWS($O$4:$O46))),"")</f>
        <v/>
      </c>
      <c r="Q46" s="2" t="str">
        <f t="array" ref="Q46">IFERROR(INDEX($K$4:$K$499,SMALL(IF($N$4:$N$499=P$3,ROW($K$4:$K$499)-ROW($K$4)+1),ROWS($K$4:$K46))),"")</f>
        <v/>
      </c>
      <c r="R46" s="6" t="str">
        <f t="array" ref="R46">IFERROR(INDEX($O$4:$O$499,SMALL(IF($N$4:$N$499=R$3,ROW($O$4:$O$499)-ROW($O$4)+1),ROWS($O$4:$O46))),"")</f>
        <v/>
      </c>
      <c r="S46" s="2" t="str">
        <f t="array" ref="S46">IFERROR(INDEX($K$4:$K$499,SMALL(IF($N$4:$N$499=R$3,ROW($K$4:$K$499)-ROW($K$4)+1),ROWS($K$4:$K46))),"")</f>
        <v/>
      </c>
      <c r="T46" s="6" t="str">
        <f t="array" ref="T46">IFERROR(INDEX($O$4:$O$499,SMALL(IF($N$4:$N$499=T$3,ROW($O$4:$O$499)-ROW($O$4)+1),ROWS($O$4:$O46))),"")</f>
        <v/>
      </c>
      <c r="U46" s="2" t="str">
        <f t="array" ref="U46">IFERROR(INDEX($K$4:$K$499,SMALL(IF($N$4:$N$499=T$3,ROW($K$4:$K$499)-ROW($K$4)+1),ROWS($K$4:$K46))),"")</f>
        <v/>
      </c>
      <c r="V46" s="6" t="str">
        <f t="array" ref="V46">IFERROR(INDEX($O$4:$O$499,SMALL(IF($N$4:$N$499=V$3,ROW($O$4:$O$499)-ROW($O$4)+1),ROWS($O$4:$O46))),"")</f>
        <v/>
      </c>
      <c r="W46" s="2" t="str">
        <f t="array" ref="W46">IFERROR(INDEX($K$4:$K$499,SMALL(IF($N$4:$N$499=V$3,ROW($K$4:$K$499)-ROW($K$4)+1),ROWS($K$4:$K46))),"")</f>
        <v/>
      </c>
      <c r="X46" s="6" t="str">
        <f t="array" ref="X46">IFERROR(INDEX($O$4:$O$499,SMALL(IF($N$4:$N$499=X$3,ROW($O$4:$O$499)-ROW($O$4)+1),ROWS($O$4:$O46))),"")</f>
        <v/>
      </c>
      <c r="Y46" s="2" t="str">
        <f t="array" ref="Y46">IFERROR(INDEX($K$4:$K$499,SMALL(IF($N$4:$N$499=X$3,ROW($K$4:$K$499)-ROW($K$4)+1),ROWS($K$4:$K46))),"")</f>
        <v/>
      </c>
      <c r="Z46" s="6" t="str">
        <f t="array" ref="Z46">IFERROR(INDEX($O$4:$O$499,SMALL(IF($N$4:$N$499=Z$3,ROW($O$4:$O$499)-ROW($O$4)+1),ROWS($O$4:$O46))),"")</f>
        <v/>
      </c>
      <c r="AA46" s="2" t="str">
        <f t="array" ref="AA46">IFERROR(INDEX($K$4:$K$499,SMALL(IF($N$4:$N$499=Z$3,ROW($K$4:$K$499)-ROW($K$4)+1),ROWS($K$4:$K46))),"")</f>
        <v/>
      </c>
      <c r="AB46" s="6" t="str">
        <f t="array" ref="AB46">IFERROR(INDEX($O$4:$O$499,SMALL(IF($N$4:$N$499=AB$3,ROW($O$4:$O$499)-ROW($O$4)+1),ROWS($O$4:$O46))),"")</f>
        <v/>
      </c>
      <c r="AC46" s="2" t="str">
        <f t="array" ref="AC46">IFERROR(INDEX($K$4:$K$499,SMALL(IF($N$4:$N$499=AB$3,ROW($K$4:$K$499)-ROW($K$4)+1),ROWS($K$4:$K46))),"")</f>
        <v/>
      </c>
      <c r="AD46" s="6" t="str">
        <f t="array" ref="AD46">IFERROR(INDEX($O$4:$O$499,SMALL(IF($N$4:$N$499=AD$3,ROW($O$4:$O$499)-ROW($O$4)+1),ROWS($O$4:$O46))),"")</f>
        <v/>
      </c>
      <c r="AE46" s="2" t="str">
        <f t="array" ref="AE46">IFERROR(INDEX($K$4:$K$499,SMALL(IF($N$4:$N$499=AD$3,ROW($K$4:$K$499)-ROW($K$4)+1),ROWS($K$4:$K46))),"")</f>
        <v/>
      </c>
      <c r="AF46" s="6" t="str">
        <f t="array" ref="AF46">IFERROR(INDEX($O$4:$O$499,SMALL(IF($N$4:$N$499=AF$3,ROW($O$4:$O$499)-ROW($O$4)+1),ROWS($O$4:$O46))),"")</f>
        <v/>
      </c>
      <c r="AG46" s="2" t="str">
        <f t="array" ref="AG46">IFERROR(INDEX($K$4:$K$499,SMALL(IF($N$4:$N$499=AF$3,ROW($K$4:$K$499)-ROW($K$4)+1),ROWS($K$4:$K46))),"")</f>
        <v/>
      </c>
      <c r="AH46" s="6" t="str">
        <f t="array" ref="AH46">IFERROR(INDEX($O$4:$O$499,SMALL(IF($N$4:$N$499=AH$3,ROW($O$4:$O$499)-ROW($O$4)+1),ROWS($O$4:$O46))),"")</f>
        <v/>
      </c>
      <c r="AI46" s="2" t="str">
        <f t="array" ref="AI46">IFERROR(INDEX($K$4:$K$499,SMALL(IF($N$4:$N$499=AH$3,ROW($K$4:$K$499)-ROW($K$4)+1),ROWS($K$4:$K46))),"")</f>
        <v/>
      </c>
      <c r="AJ46" s="2"/>
      <c r="AK46" s="2"/>
      <c r="AL46" s="2"/>
      <c r="AM46" s="2"/>
      <c r="AN46" s="2"/>
      <c r="AO46" s="2"/>
      <c r="AP46" s="2"/>
      <c r="AQ46" s="2"/>
      <c r="AR46" s="2"/>
    </row>
    <row r="47" spans="1:44" x14ac:dyDescent="0.25">
      <c r="A47" s="2">
        <f>IF(ISBLANK(Colony!B69),"",Colony!B69)</f>
        <v>42708</v>
      </c>
      <c r="B47" t="str">
        <f>IF(ISBLANK(Colony!C69),"",Colony!C69)</f>
        <v/>
      </c>
      <c r="C47" t="str">
        <f>IF(ISBLANK(Colony!D69),"",Colony!D69)</f>
        <v>3</v>
      </c>
      <c r="D47" s="1" t="str">
        <f>IF(ISBLANK(Colony!E69),"",Colony!E69)</f>
        <v>+</v>
      </c>
      <c r="E47" s="1" t="str">
        <f>IF(ISBLANK(Colony!F69),"",Colony!F69)</f>
        <v>AH0589</v>
      </c>
      <c r="F47" s="1" t="str">
        <f>IF(ISBLANK(Colony!G69),"",Colony!G69)</f>
        <v>AH0594</v>
      </c>
      <c r="G47" s="1">
        <f>IF(ISBLANK(Colony!H69),"",Colony!H69)</f>
        <v>341</v>
      </c>
      <c r="H47" s="1" t="str">
        <f>IF(ISBLANK(Colony!I69),"",Colony!I69)</f>
        <v>Phil</v>
      </c>
      <c r="I47" t="str">
        <f t="array" ref="I47">_xlfn.IFNA(INDEX($A$4:$A$499&amp;$E$4:$E$499, MATCH(0, COUNTIF(I$3:I46, $A$4:$A$499&amp;$E$4:$E$499), 0)),"")</f>
        <v/>
      </c>
      <c r="J47" t="str">
        <f t="array" ref="J47">_xlfn.IFNA( MATCH(0, COUNTIF(I$3:I46, $A$4:$A$499&amp;$E$4:$E$499), 0),"")</f>
        <v/>
      </c>
      <c r="K47" s="2" t="str">
        <f t="array" ref="K47">IFERROR(INDEX($A$4:$A$499, J47),"")</f>
        <v/>
      </c>
      <c r="L47" t="str">
        <f t="array" ref="L47">IFERROR(INDEX($G$4:$G$499, J47),"")</f>
        <v/>
      </c>
      <c r="M47" t="str">
        <f t="array" ref="M47">IF(AND(J48&gt;99999,J47&lt;99999),O47- (SUM(--(NOT(ISBLANK(INDEX(Colony!$H$26:$H$499, J47):INDEX(Colony!$H$26:$H$499, COUNT($A$4:$A$499))))))), IFERROR(O47-(SUM(--(NOT(ISBLANK(INDEX(Colony!$H$26:$H$499, J47):INDEX(Colony!$H$26:$H$499, J48-1)))))),""))</f>
        <v/>
      </c>
      <c r="N47" t="str">
        <f t="array" ref="N47">IFERROR(INDEX($E$4:$E$499,J47),"")</f>
        <v/>
      </c>
      <c r="O47" t="str">
        <f t="array" ref="O47">IFERROR(IF(NOT(J47+100&gt;J48),COUNT($A$4:$A$499)+1-J47,IFERROR(J48-J47,"")),"")</f>
        <v/>
      </c>
      <c r="P47" s="6" t="str">
        <f t="array" ref="P47">IFERROR(INDEX($O$4:$O$499,SMALL(IF($N$4:$N$499=P$3,ROW($O$4:$O$499)-ROW($O$4)+1),ROWS($O$4:$O47))),"")</f>
        <v/>
      </c>
      <c r="Q47" s="2" t="str">
        <f t="array" ref="Q47">IFERROR(INDEX($K$4:$K$499,SMALL(IF($N$4:$N$499=P$3,ROW($K$4:$K$499)-ROW($K$4)+1),ROWS($K$4:$K47))),"")</f>
        <v/>
      </c>
      <c r="R47" s="6" t="str">
        <f t="array" ref="R47">IFERROR(INDEX($O$4:$O$499,SMALL(IF($N$4:$N$499=R$3,ROW($O$4:$O$499)-ROW($O$4)+1),ROWS($O$4:$O47))),"")</f>
        <v/>
      </c>
      <c r="S47" s="2" t="str">
        <f t="array" ref="S47">IFERROR(INDEX($K$4:$K$499,SMALL(IF($N$4:$N$499=R$3,ROW($K$4:$K$499)-ROW($K$4)+1),ROWS($K$4:$K47))),"")</f>
        <v/>
      </c>
      <c r="T47" s="6" t="str">
        <f t="array" ref="T47">IFERROR(INDEX($O$4:$O$499,SMALL(IF($N$4:$N$499=T$3,ROW($O$4:$O$499)-ROW($O$4)+1),ROWS($O$4:$O47))),"")</f>
        <v/>
      </c>
      <c r="U47" s="2" t="str">
        <f t="array" ref="U47">IFERROR(INDEX($K$4:$K$499,SMALL(IF($N$4:$N$499=T$3,ROW($K$4:$K$499)-ROW($K$4)+1),ROWS($K$4:$K47))),"")</f>
        <v/>
      </c>
      <c r="V47" s="6" t="str">
        <f t="array" ref="V47">IFERROR(INDEX($O$4:$O$499,SMALL(IF($N$4:$N$499=V$3,ROW($O$4:$O$499)-ROW($O$4)+1),ROWS($O$4:$O47))),"")</f>
        <v/>
      </c>
      <c r="W47" s="2" t="str">
        <f t="array" ref="W47">IFERROR(INDEX($K$4:$K$499,SMALL(IF($N$4:$N$499=V$3,ROW($K$4:$K$499)-ROW($K$4)+1),ROWS($K$4:$K47))),"")</f>
        <v/>
      </c>
      <c r="X47" s="6" t="str">
        <f t="array" ref="X47">IFERROR(INDEX($O$4:$O$499,SMALL(IF($N$4:$N$499=X$3,ROW($O$4:$O$499)-ROW($O$4)+1),ROWS($O$4:$O47))),"")</f>
        <v/>
      </c>
      <c r="Y47" s="2" t="str">
        <f t="array" ref="Y47">IFERROR(INDEX($K$4:$K$499,SMALL(IF($N$4:$N$499=X$3,ROW($K$4:$K$499)-ROW($K$4)+1),ROWS($K$4:$K47))),"")</f>
        <v/>
      </c>
      <c r="Z47" s="6" t="str">
        <f t="array" ref="Z47">IFERROR(INDEX($O$4:$O$499,SMALL(IF($N$4:$N$499=Z$3,ROW($O$4:$O$499)-ROW($O$4)+1),ROWS($O$4:$O47))),"")</f>
        <v/>
      </c>
      <c r="AA47" s="2" t="str">
        <f t="array" ref="AA47">IFERROR(INDEX($K$4:$K$499,SMALL(IF($N$4:$N$499=Z$3,ROW($K$4:$K$499)-ROW($K$4)+1),ROWS($K$4:$K47))),"")</f>
        <v/>
      </c>
      <c r="AB47" s="6" t="str">
        <f t="array" ref="AB47">IFERROR(INDEX($O$4:$O$499,SMALL(IF($N$4:$N$499=AB$3,ROW($O$4:$O$499)-ROW($O$4)+1),ROWS($O$4:$O47))),"")</f>
        <v/>
      </c>
      <c r="AC47" s="2" t="str">
        <f t="array" ref="AC47">IFERROR(INDEX($K$4:$K$499,SMALL(IF($N$4:$N$499=AB$3,ROW($K$4:$K$499)-ROW($K$4)+1),ROWS($K$4:$K47))),"")</f>
        <v/>
      </c>
      <c r="AD47" s="6" t="str">
        <f t="array" ref="AD47">IFERROR(INDEX($O$4:$O$499,SMALL(IF($N$4:$N$499=AD$3,ROW($O$4:$O$499)-ROW($O$4)+1),ROWS($O$4:$O47))),"")</f>
        <v/>
      </c>
      <c r="AE47" s="2" t="str">
        <f t="array" ref="AE47">IFERROR(INDEX($K$4:$K$499,SMALL(IF($N$4:$N$499=AD$3,ROW($K$4:$K$499)-ROW($K$4)+1),ROWS($K$4:$K47))),"")</f>
        <v/>
      </c>
      <c r="AF47" s="6" t="str">
        <f t="array" ref="AF47">IFERROR(INDEX($O$4:$O$499,SMALL(IF($N$4:$N$499=AF$3,ROW($O$4:$O$499)-ROW($O$4)+1),ROWS($O$4:$O47))),"")</f>
        <v/>
      </c>
      <c r="AG47" s="2" t="str">
        <f t="array" ref="AG47">IFERROR(INDEX($K$4:$K$499,SMALL(IF($N$4:$N$499=AF$3,ROW($K$4:$K$499)-ROW($K$4)+1),ROWS($K$4:$K47))),"")</f>
        <v/>
      </c>
      <c r="AH47" s="6" t="str">
        <f t="array" ref="AH47">IFERROR(INDEX($O$4:$O$499,SMALL(IF($N$4:$N$499=AH$3,ROW($O$4:$O$499)-ROW($O$4)+1),ROWS($O$4:$O47))),"")</f>
        <v/>
      </c>
      <c r="AI47" s="2" t="str">
        <f t="array" ref="AI47">IFERROR(INDEX($K$4:$K$499,SMALL(IF($N$4:$N$499=AH$3,ROW($K$4:$K$499)-ROW($K$4)+1),ROWS($K$4:$K47))),"")</f>
        <v/>
      </c>
      <c r="AJ47" s="2"/>
      <c r="AK47" s="2"/>
      <c r="AL47" s="2"/>
      <c r="AM47" s="2"/>
      <c r="AN47" s="2"/>
      <c r="AO47" s="2"/>
      <c r="AP47" s="2"/>
      <c r="AQ47" s="2"/>
      <c r="AR47" s="2"/>
    </row>
    <row r="48" spans="1:44" x14ac:dyDescent="0.25">
      <c r="A48" s="2">
        <f>IF(ISBLANK(Colony!B70),"",Colony!B70)</f>
        <v>42708</v>
      </c>
      <c r="B48" t="str">
        <f>IF(ISBLANK(Colony!C70),"",Colony!C70)</f>
        <v/>
      </c>
      <c r="C48" t="str">
        <f>IF(ISBLANK(Colony!D70),"",Colony!D70)</f>
        <v>4</v>
      </c>
      <c r="D48" s="1" t="str">
        <f>IF(ISBLANK(Colony!E70),"",Colony!E70)</f>
        <v>-</v>
      </c>
      <c r="E48" s="1" t="str">
        <f>IF(ISBLANK(Colony!F70),"",Colony!F70)</f>
        <v>AH0589</v>
      </c>
      <c r="F48" s="1" t="str">
        <f>IF(ISBLANK(Colony!G70),"",Colony!G70)</f>
        <v>AH0594</v>
      </c>
      <c r="G48" s="1">
        <f>IF(ISBLANK(Colony!H70),"",Colony!H70)</f>
        <v>341</v>
      </c>
      <c r="H48" s="1" t="str">
        <f>IF(ISBLANK(Colony!I70),"",Colony!I70)</f>
        <v>lily</v>
      </c>
      <c r="I48" t="str">
        <f t="array" ref="I48">_xlfn.IFNA(INDEX($A$4:$A$499&amp;$E$4:$E$499, MATCH(0, COUNTIF(I$3:I47, $A$4:$A$499&amp;$E$4:$E$499), 0)),"")</f>
        <v/>
      </c>
      <c r="J48" t="str">
        <f t="array" ref="J48">_xlfn.IFNA( MATCH(0, COUNTIF(I$3:I47, $A$4:$A$499&amp;$E$4:$E$499), 0),"")</f>
        <v/>
      </c>
      <c r="K48" s="2" t="str">
        <f t="array" ref="K48">IFERROR(INDEX($A$4:$A$499, J48),"")</f>
        <v/>
      </c>
      <c r="L48" t="str">
        <f t="array" ref="L48">IFERROR(INDEX($G$4:$G$499, J48),"")</f>
        <v/>
      </c>
      <c r="M48" t="str">
        <f t="array" ref="M48">IF(AND(J49&gt;99999,J48&lt;99999),O48- (SUM(--(NOT(ISBLANK(INDEX(Colony!$H$26:$H$499, J48):INDEX(Colony!$H$26:$H$499, COUNT($A$4:$A$499))))))), IFERROR(O48-(SUM(--(NOT(ISBLANK(INDEX(Colony!$H$26:$H$499, J48):INDEX(Colony!$H$26:$H$499, J49-1)))))),""))</f>
        <v/>
      </c>
      <c r="N48" t="str">
        <f t="array" ref="N48">IFERROR(INDEX($E$4:$E$499,J48),"")</f>
        <v/>
      </c>
      <c r="O48" t="str">
        <f t="array" ref="O48">IFERROR(IF(NOT(J48+100&gt;J49),COUNT($A$4:$A$499)+1-J48,IFERROR(J49-J48,"")),"")</f>
        <v/>
      </c>
      <c r="P48" s="6" t="str">
        <f t="array" ref="P48">IFERROR(INDEX($O$4:$O$499,SMALL(IF($N$4:$N$499=P$3,ROW($O$4:$O$499)-ROW($O$4)+1),ROWS($O$4:$O48))),"")</f>
        <v/>
      </c>
      <c r="Q48" s="2" t="str">
        <f t="array" ref="Q48">IFERROR(INDEX($K$4:$K$499,SMALL(IF($N$4:$N$499=P$3,ROW($K$4:$K$499)-ROW($K$4)+1),ROWS($K$4:$K48))),"")</f>
        <v/>
      </c>
      <c r="R48" s="6" t="str">
        <f t="array" ref="R48">IFERROR(INDEX($O$4:$O$499,SMALL(IF($N$4:$N$499=R$3,ROW($O$4:$O$499)-ROW($O$4)+1),ROWS($O$4:$O48))),"")</f>
        <v/>
      </c>
      <c r="S48" s="2" t="str">
        <f t="array" ref="S48">IFERROR(INDEX($K$4:$K$499,SMALL(IF($N$4:$N$499=R$3,ROW($K$4:$K$499)-ROW($K$4)+1),ROWS($K$4:$K48))),"")</f>
        <v/>
      </c>
      <c r="T48" s="6" t="str">
        <f t="array" ref="T48">IFERROR(INDEX($O$4:$O$499,SMALL(IF($N$4:$N$499=T$3,ROW($O$4:$O$499)-ROW($O$4)+1),ROWS($O$4:$O48))),"")</f>
        <v/>
      </c>
      <c r="U48" s="2" t="str">
        <f t="array" ref="U48">IFERROR(INDEX($K$4:$K$499,SMALL(IF($N$4:$N$499=T$3,ROW($K$4:$K$499)-ROW($K$4)+1),ROWS($K$4:$K48))),"")</f>
        <v/>
      </c>
      <c r="V48" s="6" t="str">
        <f t="array" ref="V48">IFERROR(INDEX($O$4:$O$499,SMALL(IF($N$4:$N$499=V$3,ROW($O$4:$O$499)-ROW($O$4)+1),ROWS($O$4:$O48))),"")</f>
        <v/>
      </c>
      <c r="W48" s="2" t="str">
        <f t="array" ref="W48">IFERROR(INDEX($K$4:$K$499,SMALL(IF($N$4:$N$499=V$3,ROW($K$4:$K$499)-ROW($K$4)+1),ROWS($K$4:$K48))),"")</f>
        <v/>
      </c>
      <c r="X48" s="6" t="str">
        <f t="array" ref="X48">IFERROR(INDEX($O$4:$O$499,SMALL(IF($N$4:$N$499=X$3,ROW($O$4:$O$499)-ROW($O$4)+1),ROWS($O$4:$O48))),"")</f>
        <v/>
      </c>
      <c r="Y48" s="2" t="str">
        <f t="array" ref="Y48">IFERROR(INDEX($K$4:$K$499,SMALL(IF($N$4:$N$499=X$3,ROW($K$4:$K$499)-ROW($K$4)+1),ROWS($K$4:$K48))),"")</f>
        <v/>
      </c>
      <c r="Z48" s="6" t="str">
        <f t="array" ref="Z48">IFERROR(INDEX($O$4:$O$499,SMALL(IF($N$4:$N$499=Z$3,ROW($O$4:$O$499)-ROW($O$4)+1),ROWS($O$4:$O48))),"")</f>
        <v/>
      </c>
      <c r="AA48" s="2" t="str">
        <f t="array" ref="AA48">IFERROR(INDEX($K$4:$K$499,SMALL(IF($N$4:$N$499=Z$3,ROW($K$4:$K$499)-ROW($K$4)+1),ROWS($K$4:$K48))),"")</f>
        <v/>
      </c>
      <c r="AB48" s="6" t="str">
        <f t="array" ref="AB48">IFERROR(INDEX($O$4:$O$499,SMALL(IF($N$4:$N$499=AB$3,ROW($O$4:$O$499)-ROW($O$4)+1),ROWS($O$4:$O48))),"")</f>
        <v/>
      </c>
      <c r="AC48" s="2" t="str">
        <f t="array" ref="AC48">IFERROR(INDEX($K$4:$K$499,SMALL(IF($N$4:$N$499=AB$3,ROW($K$4:$K$499)-ROW($K$4)+1),ROWS($K$4:$K48))),"")</f>
        <v/>
      </c>
      <c r="AD48" s="6" t="str">
        <f t="array" ref="AD48">IFERROR(INDEX($O$4:$O$499,SMALL(IF($N$4:$N$499=AD$3,ROW($O$4:$O$499)-ROW($O$4)+1),ROWS($O$4:$O48))),"")</f>
        <v/>
      </c>
      <c r="AE48" s="2" t="str">
        <f t="array" ref="AE48">IFERROR(INDEX($K$4:$K$499,SMALL(IF($N$4:$N$499=AD$3,ROW($K$4:$K$499)-ROW($K$4)+1),ROWS($K$4:$K48))),"")</f>
        <v/>
      </c>
      <c r="AF48" s="6" t="str">
        <f t="array" ref="AF48">IFERROR(INDEX($O$4:$O$499,SMALL(IF($N$4:$N$499=AF$3,ROW($O$4:$O$499)-ROW($O$4)+1),ROWS($O$4:$O48))),"")</f>
        <v/>
      </c>
      <c r="AG48" s="2" t="str">
        <f t="array" ref="AG48">IFERROR(INDEX($K$4:$K$499,SMALL(IF($N$4:$N$499=AF$3,ROW($K$4:$K$499)-ROW($K$4)+1),ROWS($K$4:$K48))),"")</f>
        <v/>
      </c>
      <c r="AH48" s="6" t="str">
        <f t="array" ref="AH48">IFERROR(INDEX($O$4:$O$499,SMALL(IF($N$4:$N$499=AH$3,ROW($O$4:$O$499)-ROW($O$4)+1),ROWS($O$4:$O48))),"")</f>
        <v/>
      </c>
      <c r="AI48" s="2" t="str">
        <f t="array" ref="AI48">IFERROR(INDEX($K$4:$K$499,SMALL(IF($N$4:$N$499=AH$3,ROW($K$4:$K$499)-ROW($K$4)+1),ROWS($K$4:$K48))),"")</f>
        <v/>
      </c>
      <c r="AJ48" s="2"/>
      <c r="AK48" s="2"/>
      <c r="AL48" s="2"/>
      <c r="AM48" s="2"/>
      <c r="AN48" s="2"/>
      <c r="AO48" s="2"/>
      <c r="AP48" s="2"/>
      <c r="AQ48" s="2"/>
      <c r="AR48" s="2"/>
    </row>
    <row r="49" spans="1:44" x14ac:dyDescent="0.25">
      <c r="A49" s="2">
        <f>IF(ISBLANK(Colony!B71),"",Colony!B71)</f>
        <v>42713</v>
      </c>
      <c r="B49">
        <f>IF(ISBLANK(Colony!C71),"",Colony!C71)</f>
        <v>2</v>
      </c>
      <c r="C49" t="str">
        <f>IF(ISBLANK(Colony!D71),"",Colony!D71)</f>
        <v>1</v>
      </c>
      <c r="D49" s="1" t="str">
        <f>IF(ISBLANK(Colony!E71),"",Colony!E71)</f>
        <v>+</v>
      </c>
      <c r="E49" s="1" t="str">
        <f>IF(ISBLANK(Colony!F71),"",Colony!F71)</f>
        <v>AH0590</v>
      </c>
      <c r="F49" s="1" t="str">
        <f>IF(ISBLANK(Colony!G71),"",Colony!G71)</f>
        <v>AH0594</v>
      </c>
      <c r="G49" s="1">
        <f>IF(ISBLANK(Colony!H71),"",Colony!H71)</f>
        <v>331</v>
      </c>
      <c r="H49" s="1" t="str">
        <f>IF(ISBLANK(Colony!I71),"",Colony!I71)</f>
        <v xml:space="preserve">MISSING </v>
      </c>
      <c r="I49" t="str">
        <f t="array" ref="I49">_xlfn.IFNA(INDEX($A$4:$A$499&amp;$E$4:$E$499, MATCH(0, COUNTIF(I$3:I48, $A$4:$A$499&amp;$E$4:$E$499), 0)),"")</f>
        <v/>
      </c>
      <c r="J49" t="str">
        <f t="array" ref="J49">_xlfn.IFNA( MATCH(0, COUNTIF(I$3:I48, $A$4:$A$499&amp;$E$4:$E$499), 0),"")</f>
        <v/>
      </c>
      <c r="K49" s="2" t="str">
        <f t="array" ref="K49">IFERROR(INDEX($A$4:$A$499, J49),"")</f>
        <v/>
      </c>
      <c r="L49" t="str">
        <f t="array" ref="L49">IFERROR(INDEX($G$4:$G$499, J49),"")</f>
        <v/>
      </c>
      <c r="M49" t="str">
        <f t="array" ref="M49">IF(AND(J50&gt;99999,J49&lt;99999),O49- (SUM(--(NOT(ISBLANK(INDEX(Colony!$H$26:$H$499, J49):INDEX(Colony!$H$26:$H$499, COUNT($A$4:$A$499))))))), IFERROR(O49-(SUM(--(NOT(ISBLANK(INDEX(Colony!$H$26:$H$499, J49):INDEX(Colony!$H$26:$H$499, J50-1)))))),""))</f>
        <v/>
      </c>
      <c r="N49" t="str">
        <f t="array" ref="N49">IFERROR(INDEX($E$4:$E$499,J49),"")</f>
        <v/>
      </c>
      <c r="O49" t="str">
        <f t="array" ref="O49">IFERROR(IF(NOT(J49+100&gt;J50),COUNT($A$4:$A$499)+1-J49,IFERROR(J50-J49,"")),"")</f>
        <v/>
      </c>
      <c r="P49" s="6" t="str">
        <f t="array" ref="P49">IFERROR(INDEX($O$4:$O$499,SMALL(IF($N$4:$N$499=P$3,ROW($O$4:$O$499)-ROW($O$4)+1),ROWS($O$4:$O49))),"")</f>
        <v/>
      </c>
      <c r="Q49" s="2" t="str">
        <f t="array" ref="Q49">IFERROR(INDEX($K$4:$K$499,SMALL(IF($N$4:$N$499=P$3,ROW($K$4:$K$499)-ROW($K$4)+1),ROWS($K$4:$K49))),"")</f>
        <v/>
      </c>
      <c r="R49" s="6" t="str">
        <f t="array" ref="R49">IFERROR(INDEX($O$4:$O$499,SMALL(IF($N$4:$N$499=R$3,ROW($O$4:$O$499)-ROW($O$4)+1),ROWS($O$4:$O49))),"")</f>
        <v/>
      </c>
      <c r="S49" s="2" t="str">
        <f t="array" ref="S49">IFERROR(INDEX($K$4:$K$499,SMALL(IF($N$4:$N$499=R$3,ROW($K$4:$K$499)-ROW($K$4)+1),ROWS($K$4:$K49))),"")</f>
        <v/>
      </c>
      <c r="T49" s="6" t="str">
        <f t="array" ref="T49">IFERROR(INDEX($O$4:$O$499,SMALL(IF($N$4:$N$499=T$3,ROW($O$4:$O$499)-ROW($O$4)+1),ROWS($O$4:$O49))),"")</f>
        <v/>
      </c>
      <c r="U49" s="2" t="str">
        <f t="array" ref="U49">IFERROR(INDEX($K$4:$K$499,SMALL(IF($N$4:$N$499=T$3,ROW($K$4:$K$499)-ROW($K$4)+1),ROWS($K$4:$K49))),"")</f>
        <v/>
      </c>
      <c r="V49" s="6" t="str">
        <f t="array" ref="V49">IFERROR(INDEX($O$4:$O$499,SMALL(IF($N$4:$N$499=V$3,ROW($O$4:$O$499)-ROW($O$4)+1),ROWS($O$4:$O49))),"")</f>
        <v/>
      </c>
      <c r="W49" s="2" t="str">
        <f t="array" ref="W49">IFERROR(INDEX($K$4:$K$499,SMALL(IF($N$4:$N$499=V$3,ROW($K$4:$K$499)-ROW($K$4)+1),ROWS($K$4:$K49))),"")</f>
        <v/>
      </c>
      <c r="X49" s="6" t="str">
        <f t="array" ref="X49">IFERROR(INDEX($O$4:$O$499,SMALL(IF($N$4:$N$499=X$3,ROW($O$4:$O$499)-ROW($O$4)+1),ROWS($O$4:$O49))),"")</f>
        <v/>
      </c>
      <c r="Y49" s="2" t="str">
        <f t="array" ref="Y49">IFERROR(INDEX($K$4:$K$499,SMALL(IF($N$4:$N$499=X$3,ROW($K$4:$K$499)-ROW($K$4)+1),ROWS($K$4:$K49))),"")</f>
        <v/>
      </c>
      <c r="Z49" s="6" t="str">
        <f t="array" ref="Z49">IFERROR(INDEX($O$4:$O$499,SMALL(IF($N$4:$N$499=Z$3,ROW($O$4:$O$499)-ROW($O$4)+1),ROWS($O$4:$O49))),"")</f>
        <v/>
      </c>
      <c r="AA49" s="2" t="str">
        <f t="array" ref="AA49">IFERROR(INDEX($K$4:$K$499,SMALL(IF($N$4:$N$499=Z$3,ROW($K$4:$K$499)-ROW($K$4)+1),ROWS($K$4:$K49))),"")</f>
        <v/>
      </c>
      <c r="AB49" s="6" t="str">
        <f t="array" ref="AB49">IFERROR(INDEX($O$4:$O$499,SMALL(IF($N$4:$N$499=AB$3,ROW($O$4:$O$499)-ROW($O$4)+1),ROWS($O$4:$O49))),"")</f>
        <v/>
      </c>
      <c r="AC49" s="2" t="str">
        <f t="array" ref="AC49">IFERROR(INDEX($K$4:$K$499,SMALL(IF($N$4:$N$499=AB$3,ROW($K$4:$K$499)-ROW($K$4)+1),ROWS($K$4:$K49))),"")</f>
        <v/>
      </c>
      <c r="AD49" s="6" t="str">
        <f t="array" ref="AD49">IFERROR(INDEX($O$4:$O$499,SMALL(IF($N$4:$N$499=AD$3,ROW($O$4:$O$499)-ROW($O$4)+1),ROWS($O$4:$O49))),"")</f>
        <v/>
      </c>
      <c r="AE49" s="2" t="str">
        <f t="array" ref="AE49">IFERROR(INDEX($K$4:$K$499,SMALL(IF($N$4:$N$499=AD$3,ROW($K$4:$K$499)-ROW($K$4)+1),ROWS($K$4:$K49))),"")</f>
        <v/>
      </c>
      <c r="AF49" s="6" t="str">
        <f t="array" ref="AF49">IFERROR(INDEX($O$4:$O$499,SMALL(IF($N$4:$N$499=AF$3,ROW($O$4:$O$499)-ROW($O$4)+1),ROWS($O$4:$O49))),"")</f>
        <v/>
      </c>
      <c r="AG49" s="2" t="str">
        <f t="array" ref="AG49">IFERROR(INDEX($K$4:$K$499,SMALL(IF($N$4:$N$499=AF$3,ROW($K$4:$K$499)-ROW($K$4)+1),ROWS($K$4:$K49))),"")</f>
        <v/>
      </c>
      <c r="AH49" s="6" t="str">
        <f t="array" ref="AH49">IFERROR(INDEX($O$4:$O$499,SMALL(IF($N$4:$N$499=AH$3,ROW($O$4:$O$499)-ROW($O$4)+1),ROWS($O$4:$O49))),"")</f>
        <v/>
      </c>
      <c r="AI49" s="2" t="str">
        <f t="array" ref="AI49">IFERROR(INDEX($K$4:$K$499,SMALL(IF($N$4:$N$499=AH$3,ROW($K$4:$K$499)-ROW($K$4)+1),ROWS($K$4:$K49))),"")</f>
        <v/>
      </c>
      <c r="AJ49" s="2"/>
      <c r="AK49" s="2"/>
      <c r="AL49" s="2"/>
      <c r="AM49" s="2"/>
      <c r="AN49" s="2"/>
      <c r="AO49" s="2"/>
      <c r="AP49" s="2"/>
      <c r="AQ49" s="2"/>
      <c r="AR49" s="2"/>
    </row>
    <row r="50" spans="1:44" x14ac:dyDescent="0.25">
      <c r="A50" s="2">
        <f>IF(ISBLANK(Colony!B72),"",Colony!B72)</f>
        <v>42713</v>
      </c>
      <c r="B50" t="str">
        <f>IF(ISBLANK(Colony!C72),"",Colony!C72)</f>
        <v/>
      </c>
      <c r="C50" t="str">
        <f>IF(ISBLANK(Colony!D72),"",Colony!D72)</f>
        <v>2/3</v>
      </c>
      <c r="D50" s="1" t="str">
        <f>IF(ISBLANK(Colony!E72),"",Colony!E72)</f>
        <v>+</v>
      </c>
      <c r="E50" s="1" t="str">
        <f>IF(ISBLANK(Colony!F72),"",Colony!F72)</f>
        <v>AH0590</v>
      </c>
      <c r="F50" s="1" t="str">
        <f>IF(ISBLANK(Colony!G72),"",Colony!G72)</f>
        <v>AH0594</v>
      </c>
      <c r="G50" s="1">
        <f>IF(ISBLANK(Colony!H72),"",Colony!H72)</f>
        <v>331</v>
      </c>
      <c r="H50" s="1" t="str">
        <f>IF(ISBLANK(Colony!I72),"",Colony!I72)</f>
        <v xml:space="preserve">MISSING </v>
      </c>
      <c r="I50" t="str">
        <f t="array" ref="I50">_xlfn.IFNA(INDEX($A$4:$A$499&amp;$E$4:$E$499, MATCH(0, COUNTIF(I$3:I49, $A$4:$A$499&amp;$E$4:$E$499), 0)),"")</f>
        <v/>
      </c>
      <c r="J50" t="str">
        <f t="array" ref="J50">_xlfn.IFNA( MATCH(0, COUNTIF(I$3:I49, $A$4:$A$499&amp;$E$4:$E$499), 0),"")</f>
        <v/>
      </c>
      <c r="K50" s="2" t="str">
        <f t="array" ref="K50">IFERROR(INDEX($A$4:$A$499, J50),"")</f>
        <v/>
      </c>
      <c r="L50" t="str">
        <f t="array" ref="L50">IFERROR(INDEX($G$4:$G$499, J50),"")</f>
        <v/>
      </c>
      <c r="M50" t="str">
        <f t="array" ref="M50">IF(AND(J51&gt;99999,J50&lt;99999),O50- (SUM(--(NOT(ISBLANK(INDEX(Colony!$H$26:$H$499, J50):INDEX(Colony!$H$26:$H$499, COUNT($A$4:$A$499))))))), IFERROR(O50-(SUM(--(NOT(ISBLANK(INDEX(Colony!$H$26:$H$499, J50):INDEX(Colony!$H$26:$H$499, J51-1)))))),""))</f>
        <v/>
      </c>
      <c r="N50" t="str">
        <f t="array" ref="N50">IFERROR(INDEX($E$4:$E$499,J50),"")</f>
        <v/>
      </c>
      <c r="O50" t="str">
        <f t="array" ref="O50">IFERROR(IF(NOT(J50+100&gt;J51),COUNT($A$4:$A$499)+1-J50,IFERROR(J51-J50,"")),"")</f>
        <v/>
      </c>
      <c r="P50" s="6" t="str">
        <f t="array" ref="P50">IFERROR(INDEX($O$4:$O$499,SMALL(IF($N$4:$N$499=P$3,ROW($O$4:$O$499)-ROW($O$4)+1),ROWS($O$4:$O50))),"")</f>
        <v/>
      </c>
      <c r="Q50" s="2" t="str">
        <f t="array" ref="Q50">IFERROR(INDEX($K$4:$K$499,SMALL(IF($N$4:$N$499=P$3,ROW($K$4:$K$499)-ROW($K$4)+1),ROWS($K$4:$K50))),"")</f>
        <v/>
      </c>
      <c r="R50" s="6" t="str">
        <f t="array" ref="R50">IFERROR(INDEX($O$4:$O$499,SMALL(IF($N$4:$N$499=R$3,ROW($O$4:$O$499)-ROW($O$4)+1),ROWS($O$4:$O50))),"")</f>
        <v/>
      </c>
      <c r="S50" s="2" t="str">
        <f t="array" ref="S50">IFERROR(INDEX($K$4:$K$499,SMALL(IF($N$4:$N$499=R$3,ROW($K$4:$K$499)-ROW($K$4)+1),ROWS($K$4:$K50))),"")</f>
        <v/>
      </c>
      <c r="T50" s="6" t="str">
        <f t="array" ref="T50">IFERROR(INDEX($O$4:$O$499,SMALL(IF($N$4:$N$499=T$3,ROW($O$4:$O$499)-ROW($O$4)+1),ROWS($O$4:$O50))),"")</f>
        <v/>
      </c>
      <c r="U50" s="2" t="str">
        <f t="array" ref="U50">IFERROR(INDEX($K$4:$K$499,SMALL(IF($N$4:$N$499=T$3,ROW($K$4:$K$499)-ROW($K$4)+1),ROWS($K$4:$K50))),"")</f>
        <v/>
      </c>
      <c r="V50" s="6" t="str">
        <f t="array" ref="V50">IFERROR(INDEX($O$4:$O$499,SMALL(IF($N$4:$N$499=V$3,ROW($O$4:$O$499)-ROW($O$4)+1),ROWS($O$4:$O50))),"")</f>
        <v/>
      </c>
      <c r="W50" s="2" t="str">
        <f t="array" ref="W50">IFERROR(INDEX($K$4:$K$499,SMALL(IF($N$4:$N$499=V$3,ROW($K$4:$K$499)-ROW($K$4)+1),ROWS($K$4:$K50))),"")</f>
        <v/>
      </c>
      <c r="X50" s="6" t="str">
        <f t="array" ref="X50">IFERROR(INDEX($O$4:$O$499,SMALL(IF($N$4:$N$499=X$3,ROW($O$4:$O$499)-ROW($O$4)+1),ROWS($O$4:$O50))),"")</f>
        <v/>
      </c>
      <c r="Y50" s="2" t="str">
        <f t="array" ref="Y50">IFERROR(INDEX($K$4:$K$499,SMALL(IF($N$4:$N$499=X$3,ROW($K$4:$K$499)-ROW($K$4)+1),ROWS($K$4:$K50))),"")</f>
        <v/>
      </c>
      <c r="Z50" s="6" t="str">
        <f t="array" ref="Z50">IFERROR(INDEX($O$4:$O$499,SMALL(IF($N$4:$N$499=Z$3,ROW($O$4:$O$499)-ROW($O$4)+1),ROWS($O$4:$O50))),"")</f>
        <v/>
      </c>
      <c r="AA50" s="2" t="str">
        <f t="array" ref="AA50">IFERROR(INDEX($K$4:$K$499,SMALL(IF($N$4:$N$499=Z$3,ROW($K$4:$K$499)-ROW($K$4)+1),ROWS($K$4:$K50))),"")</f>
        <v/>
      </c>
      <c r="AB50" s="6" t="str">
        <f t="array" ref="AB50">IFERROR(INDEX($O$4:$O$499,SMALL(IF($N$4:$N$499=AB$3,ROW($O$4:$O$499)-ROW($O$4)+1),ROWS($O$4:$O50))),"")</f>
        <v/>
      </c>
      <c r="AC50" s="2" t="str">
        <f t="array" ref="AC50">IFERROR(INDEX($K$4:$K$499,SMALL(IF($N$4:$N$499=AB$3,ROW($K$4:$K$499)-ROW($K$4)+1),ROWS($K$4:$K50))),"")</f>
        <v/>
      </c>
      <c r="AD50" s="6" t="str">
        <f t="array" ref="AD50">IFERROR(INDEX($O$4:$O$499,SMALL(IF($N$4:$N$499=AD$3,ROW($O$4:$O$499)-ROW($O$4)+1),ROWS($O$4:$O50))),"")</f>
        <v/>
      </c>
      <c r="AE50" s="2" t="str">
        <f t="array" ref="AE50">IFERROR(INDEX($K$4:$K$499,SMALL(IF($N$4:$N$499=AD$3,ROW($K$4:$K$499)-ROW($K$4)+1),ROWS($K$4:$K50))),"")</f>
        <v/>
      </c>
      <c r="AF50" s="6" t="str">
        <f t="array" ref="AF50">IFERROR(INDEX($O$4:$O$499,SMALL(IF($N$4:$N$499=AF$3,ROW($O$4:$O$499)-ROW($O$4)+1),ROWS($O$4:$O50))),"")</f>
        <v/>
      </c>
      <c r="AG50" s="2" t="str">
        <f t="array" ref="AG50">IFERROR(INDEX($K$4:$K$499,SMALL(IF($N$4:$N$499=AF$3,ROW($K$4:$K$499)-ROW($K$4)+1),ROWS($K$4:$K50))),"")</f>
        <v/>
      </c>
      <c r="AH50" s="6" t="str">
        <f t="array" ref="AH50">IFERROR(INDEX($O$4:$O$499,SMALL(IF($N$4:$N$499=AH$3,ROW($O$4:$O$499)-ROW($O$4)+1),ROWS($O$4:$O50))),"")</f>
        <v/>
      </c>
      <c r="AI50" s="2" t="str">
        <f t="array" ref="AI50">IFERROR(INDEX($K$4:$K$499,SMALL(IF($N$4:$N$499=AH$3,ROW($K$4:$K$499)-ROW($K$4)+1),ROWS($K$4:$K50))),"")</f>
        <v/>
      </c>
      <c r="AJ50" s="2"/>
      <c r="AK50" s="2"/>
      <c r="AL50" s="2"/>
      <c r="AM50" s="2"/>
      <c r="AN50" s="2"/>
      <c r="AO50" s="2"/>
      <c r="AP50" s="2"/>
      <c r="AQ50" s="2"/>
      <c r="AR50" s="2"/>
    </row>
    <row r="51" spans="1:44" x14ac:dyDescent="0.25">
      <c r="A51" s="2">
        <f>IF(ISBLANK(Colony!B73),"",Colony!B73)</f>
        <v>42735</v>
      </c>
      <c r="B51">
        <f>IF(ISBLANK(Colony!C73),"",Colony!C73)</f>
        <v>4</v>
      </c>
      <c r="C51" t="str">
        <f>IF(ISBLANK(Colony!D73),"",Colony!D73)</f>
        <v>1</v>
      </c>
      <c r="D51" s="1" t="str">
        <f>IF(ISBLANK(Colony!E73),"",Colony!E73)</f>
        <v>+</v>
      </c>
      <c r="E51" s="1" t="str">
        <f>IF(ISBLANK(Colony!F73),"",Colony!F73)</f>
        <v>AH0591</v>
      </c>
      <c r="F51" s="1" t="str">
        <f>IF(ISBLANK(Colony!G73),"",Colony!G73)</f>
        <v>AH0592</v>
      </c>
      <c r="G51" s="1">
        <f>IF(ISBLANK(Colony!H73),"",Colony!H73)</f>
        <v>377</v>
      </c>
      <c r="H51" s="1" t="str">
        <f>IF(ISBLANK(Colony!I73),"",Colony!I73)</f>
        <v/>
      </c>
      <c r="I51" t="str">
        <f t="array" ref="I51">_xlfn.IFNA(INDEX($A$4:$A$499&amp;$E$4:$E$499, MATCH(0, COUNTIF(I$3:I50, $A$4:$A$499&amp;$E$4:$E$499), 0)),"")</f>
        <v/>
      </c>
      <c r="J51" t="str">
        <f t="array" ref="J51">_xlfn.IFNA( MATCH(0, COUNTIF(I$3:I50, $A$4:$A$499&amp;$E$4:$E$499), 0),"")</f>
        <v/>
      </c>
      <c r="K51" s="2" t="str">
        <f t="array" ref="K51">IFERROR(INDEX($A$4:$A$499, J51),"")</f>
        <v/>
      </c>
      <c r="L51" t="str">
        <f t="array" ref="L51">IFERROR(INDEX($G$4:$G$499, J51),"")</f>
        <v/>
      </c>
      <c r="M51" t="str">
        <f t="array" ref="M51">IF(AND(J52&gt;99999,J51&lt;99999),O51- (SUM(--(NOT(ISBLANK(INDEX(Colony!$H$26:$H$499, J51):INDEX(Colony!$H$26:$H$499, COUNT($A$4:$A$499))))))), IFERROR(O51-(SUM(--(NOT(ISBLANK(INDEX(Colony!$H$26:$H$499, J51):INDEX(Colony!$H$26:$H$499, J52-1)))))),""))</f>
        <v/>
      </c>
      <c r="N51" t="str">
        <f t="array" ref="N51">IFERROR(INDEX($E$4:$E$499,J51),"")</f>
        <v/>
      </c>
      <c r="O51" t="str">
        <f t="array" ref="O51">IFERROR(IF(NOT(J51+100&gt;J52),COUNT($A$4:$A$499)+1-J51,IFERROR(J52-J51,"")),"")</f>
        <v/>
      </c>
      <c r="P51" s="6" t="str">
        <f t="array" ref="P51">IFERROR(INDEX($O$4:$O$499,SMALL(IF($N$4:$N$499=P$3,ROW($O$4:$O$499)-ROW($O$4)+1),ROWS($O$4:$O51))),"")</f>
        <v/>
      </c>
      <c r="Q51" s="2" t="str">
        <f t="array" ref="Q51">IFERROR(INDEX($K$4:$K$499,SMALL(IF($N$4:$N$499=P$3,ROW($K$4:$K$499)-ROW($K$4)+1),ROWS($K$4:$K51))),"")</f>
        <v/>
      </c>
      <c r="R51" s="6" t="str">
        <f t="array" ref="R51">IFERROR(INDEX($O$4:$O$499,SMALL(IF($N$4:$N$499=R$3,ROW($O$4:$O$499)-ROW($O$4)+1),ROWS($O$4:$O51))),"")</f>
        <v/>
      </c>
      <c r="S51" s="2" t="str">
        <f t="array" ref="S51">IFERROR(INDEX($K$4:$K$499,SMALL(IF($N$4:$N$499=R$3,ROW($K$4:$K$499)-ROW($K$4)+1),ROWS($K$4:$K51))),"")</f>
        <v/>
      </c>
      <c r="T51" s="6" t="str">
        <f t="array" ref="T51">IFERROR(INDEX($O$4:$O$499,SMALL(IF($N$4:$N$499=T$3,ROW($O$4:$O$499)-ROW($O$4)+1),ROWS($O$4:$O51))),"")</f>
        <v/>
      </c>
      <c r="U51" s="2" t="str">
        <f t="array" ref="U51">IFERROR(INDEX($K$4:$K$499,SMALL(IF($N$4:$N$499=T$3,ROW($K$4:$K$499)-ROW($K$4)+1),ROWS($K$4:$K51))),"")</f>
        <v/>
      </c>
      <c r="V51" s="6" t="str">
        <f t="array" ref="V51">IFERROR(INDEX($O$4:$O$499,SMALL(IF($N$4:$N$499=V$3,ROW($O$4:$O$499)-ROW($O$4)+1),ROWS($O$4:$O51))),"")</f>
        <v/>
      </c>
      <c r="W51" s="2" t="str">
        <f t="array" ref="W51">IFERROR(INDEX($K$4:$K$499,SMALL(IF($N$4:$N$499=V$3,ROW($K$4:$K$499)-ROW($K$4)+1),ROWS($K$4:$K51))),"")</f>
        <v/>
      </c>
      <c r="X51" s="6" t="str">
        <f t="array" ref="X51">IFERROR(INDEX($O$4:$O$499,SMALL(IF($N$4:$N$499=X$3,ROW($O$4:$O$499)-ROW($O$4)+1),ROWS($O$4:$O51))),"")</f>
        <v/>
      </c>
      <c r="Y51" s="2" t="str">
        <f t="array" ref="Y51">IFERROR(INDEX($K$4:$K$499,SMALL(IF($N$4:$N$499=X$3,ROW($K$4:$K$499)-ROW($K$4)+1),ROWS($K$4:$K51))),"")</f>
        <v/>
      </c>
      <c r="Z51" s="6" t="str">
        <f t="array" ref="Z51">IFERROR(INDEX($O$4:$O$499,SMALL(IF($N$4:$N$499=Z$3,ROW($O$4:$O$499)-ROW($O$4)+1),ROWS($O$4:$O51))),"")</f>
        <v/>
      </c>
      <c r="AA51" s="2" t="str">
        <f t="array" ref="AA51">IFERROR(INDEX($K$4:$K$499,SMALL(IF($N$4:$N$499=Z$3,ROW($K$4:$K$499)-ROW($K$4)+1),ROWS($K$4:$K51))),"")</f>
        <v/>
      </c>
      <c r="AB51" s="6" t="str">
        <f t="array" ref="AB51">IFERROR(INDEX($O$4:$O$499,SMALL(IF($N$4:$N$499=AB$3,ROW($O$4:$O$499)-ROW($O$4)+1),ROWS($O$4:$O51))),"")</f>
        <v/>
      </c>
      <c r="AC51" s="2" t="str">
        <f t="array" ref="AC51">IFERROR(INDEX($K$4:$K$499,SMALL(IF($N$4:$N$499=AB$3,ROW($K$4:$K$499)-ROW($K$4)+1),ROWS($K$4:$K51))),"")</f>
        <v/>
      </c>
      <c r="AD51" s="6" t="str">
        <f t="array" ref="AD51">IFERROR(INDEX($O$4:$O$499,SMALL(IF($N$4:$N$499=AD$3,ROW($O$4:$O$499)-ROW($O$4)+1),ROWS($O$4:$O51))),"")</f>
        <v/>
      </c>
      <c r="AE51" s="2" t="str">
        <f t="array" ref="AE51">IFERROR(INDEX($K$4:$K$499,SMALL(IF($N$4:$N$499=AD$3,ROW($K$4:$K$499)-ROW($K$4)+1),ROWS($K$4:$K51))),"")</f>
        <v/>
      </c>
      <c r="AF51" s="6" t="str">
        <f t="array" ref="AF51">IFERROR(INDEX($O$4:$O$499,SMALL(IF($N$4:$N$499=AF$3,ROW($O$4:$O$499)-ROW($O$4)+1),ROWS($O$4:$O51))),"")</f>
        <v/>
      </c>
      <c r="AG51" s="2" t="str">
        <f t="array" ref="AG51">IFERROR(INDEX($K$4:$K$499,SMALL(IF($N$4:$N$499=AF$3,ROW($K$4:$K$499)-ROW($K$4)+1),ROWS($K$4:$K51))),"")</f>
        <v/>
      </c>
      <c r="AH51" s="6" t="str">
        <f t="array" ref="AH51">IFERROR(INDEX($O$4:$O$499,SMALL(IF($N$4:$N$499=AH$3,ROW($O$4:$O$499)-ROW($O$4)+1),ROWS($O$4:$O51))),"")</f>
        <v/>
      </c>
      <c r="AI51" s="2" t="str">
        <f t="array" ref="AI51">IFERROR(INDEX($K$4:$K$499,SMALL(IF($N$4:$N$499=AH$3,ROW($K$4:$K$499)-ROW($K$4)+1),ROWS($K$4:$K51))),"")</f>
        <v/>
      </c>
      <c r="AJ51" s="2"/>
      <c r="AK51" s="2"/>
      <c r="AL51" s="2"/>
      <c r="AM51" s="2"/>
      <c r="AN51" s="2"/>
      <c r="AO51" s="2"/>
      <c r="AP51" s="2"/>
      <c r="AQ51" s="2"/>
      <c r="AR51" s="2"/>
    </row>
    <row r="52" spans="1:44" x14ac:dyDescent="0.25">
      <c r="A52" s="2">
        <f>IF(ISBLANK(Colony!B74),"",Colony!B74)</f>
        <v>42735</v>
      </c>
      <c r="B52" t="str">
        <f>IF(ISBLANK(Colony!C74),"",Colony!C74)</f>
        <v/>
      </c>
      <c r="C52" t="str">
        <f>IF(ISBLANK(Colony!D74),"",Colony!D74)</f>
        <v>2</v>
      </c>
      <c r="D52" s="1" t="str">
        <f>IF(ISBLANK(Colony!E74),"",Colony!E74)</f>
        <v>-</v>
      </c>
      <c r="E52" s="1" t="str">
        <f>IF(ISBLANK(Colony!F74),"",Colony!F74)</f>
        <v>AH0591</v>
      </c>
      <c r="F52" s="1" t="str">
        <f>IF(ISBLANK(Colony!G74),"",Colony!G74)</f>
        <v>AH0592</v>
      </c>
      <c r="G52" s="1">
        <f>IF(ISBLANK(Colony!H74),"",Colony!H74)</f>
        <v>377</v>
      </c>
      <c r="H52" s="1" t="str">
        <f>IF(ISBLANK(Colony!I74),"",Colony!I74)</f>
        <v>Jinho</v>
      </c>
      <c r="I52" t="str">
        <f t="array" ref="I52">_xlfn.IFNA(INDEX($A$4:$A$499&amp;$E$4:$E$499, MATCH(0, COUNTIF(I$3:I51, $A$4:$A$499&amp;$E$4:$E$499), 0)),"")</f>
        <v/>
      </c>
      <c r="J52" t="str">
        <f t="array" ref="J52">_xlfn.IFNA( MATCH(0, COUNTIF(I$3:I51, $A$4:$A$499&amp;$E$4:$E$499), 0),"")</f>
        <v/>
      </c>
      <c r="K52" s="2" t="str">
        <f t="array" ref="K52">IFERROR(INDEX($A$4:$A$499, J52),"")</f>
        <v/>
      </c>
      <c r="L52" t="str">
        <f t="array" ref="L52">IFERROR(INDEX($G$4:$G$499, J52),"")</f>
        <v/>
      </c>
      <c r="M52" t="str">
        <f t="array" ref="M52">IF(AND(J53&gt;99999,J52&lt;99999),O52- (SUM(--(NOT(ISBLANK(INDEX(Colony!$H$26:$H$499, J52):INDEX(Colony!$H$26:$H$499, COUNT($A$4:$A$499))))))), IFERROR(O52-(SUM(--(NOT(ISBLANK(INDEX(Colony!$H$26:$H$499, J52):INDEX(Colony!$H$26:$H$499, J53-1)))))),""))</f>
        <v/>
      </c>
      <c r="N52" t="str">
        <f t="array" ref="N52">IFERROR(INDEX($E$4:$E$499,J52),"")</f>
        <v/>
      </c>
      <c r="O52" t="str">
        <f t="array" ref="O52">IFERROR(IF(NOT(J52+100&gt;J53),COUNT($A$4:$A$499)+1-J52,IFERROR(J53-J52,"")),"")</f>
        <v/>
      </c>
      <c r="P52" s="6" t="str">
        <f t="array" ref="P52">IFERROR(INDEX($O$4:$O$499,SMALL(IF($N$4:$N$499=P$3,ROW($O$4:$O$499)-ROW($O$4)+1),ROWS($O$4:$O52))),"")</f>
        <v/>
      </c>
      <c r="Q52" s="2" t="str">
        <f t="array" ref="Q52">IFERROR(INDEX($K$4:$K$499,SMALL(IF($N$4:$N$499=P$3,ROW($K$4:$K$499)-ROW($K$4)+1),ROWS($K$4:$K52))),"")</f>
        <v/>
      </c>
      <c r="R52" s="6" t="str">
        <f t="array" ref="R52">IFERROR(INDEX($O$4:$O$499,SMALL(IF($N$4:$N$499=R$3,ROW($O$4:$O$499)-ROW($O$4)+1),ROWS($O$4:$O52))),"")</f>
        <v/>
      </c>
      <c r="S52" s="2" t="str">
        <f t="array" ref="S52">IFERROR(INDEX($K$4:$K$499,SMALL(IF($N$4:$N$499=R$3,ROW($K$4:$K$499)-ROW($K$4)+1),ROWS($K$4:$K52))),"")</f>
        <v/>
      </c>
      <c r="T52" s="6" t="str">
        <f t="array" ref="T52">IFERROR(INDEX($O$4:$O$499,SMALL(IF($N$4:$N$499=T$3,ROW($O$4:$O$499)-ROW($O$4)+1),ROWS($O$4:$O52))),"")</f>
        <v/>
      </c>
      <c r="U52" s="2" t="str">
        <f t="array" ref="U52">IFERROR(INDEX($K$4:$K$499,SMALL(IF($N$4:$N$499=T$3,ROW($K$4:$K$499)-ROW($K$4)+1),ROWS($K$4:$K52))),"")</f>
        <v/>
      </c>
      <c r="V52" s="6" t="str">
        <f t="array" ref="V52">IFERROR(INDEX($O$4:$O$499,SMALL(IF($N$4:$N$499=V$3,ROW($O$4:$O$499)-ROW($O$4)+1),ROWS($O$4:$O52))),"")</f>
        <v/>
      </c>
      <c r="W52" s="2" t="str">
        <f t="array" ref="W52">IFERROR(INDEX($K$4:$K$499,SMALL(IF($N$4:$N$499=V$3,ROW($K$4:$K$499)-ROW($K$4)+1),ROWS($K$4:$K52))),"")</f>
        <v/>
      </c>
      <c r="X52" s="6" t="str">
        <f t="array" ref="X52">IFERROR(INDEX($O$4:$O$499,SMALL(IF($N$4:$N$499=X$3,ROW($O$4:$O$499)-ROW($O$4)+1),ROWS($O$4:$O52))),"")</f>
        <v/>
      </c>
      <c r="Y52" s="2" t="str">
        <f t="array" ref="Y52">IFERROR(INDEX($K$4:$K$499,SMALL(IF($N$4:$N$499=X$3,ROW($K$4:$K$499)-ROW($K$4)+1),ROWS($K$4:$K52))),"")</f>
        <v/>
      </c>
      <c r="Z52" s="6" t="str">
        <f t="array" ref="Z52">IFERROR(INDEX($O$4:$O$499,SMALL(IF($N$4:$N$499=Z$3,ROW($O$4:$O$499)-ROW($O$4)+1),ROWS($O$4:$O52))),"")</f>
        <v/>
      </c>
      <c r="AA52" s="2" t="str">
        <f t="array" ref="AA52">IFERROR(INDEX($K$4:$K$499,SMALL(IF($N$4:$N$499=Z$3,ROW($K$4:$K$499)-ROW($K$4)+1),ROWS($K$4:$K52))),"")</f>
        <v/>
      </c>
      <c r="AB52" s="6" t="str">
        <f t="array" ref="AB52">IFERROR(INDEX($O$4:$O$499,SMALL(IF($N$4:$N$499=AB$3,ROW($O$4:$O$499)-ROW($O$4)+1),ROWS($O$4:$O52))),"")</f>
        <v/>
      </c>
      <c r="AC52" s="2" t="str">
        <f t="array" ref="AC52">IFERROR(INDEX($K$4:$K$499,SMALL(IF($N$4:$N$499=AB$3,ROW($K$4:$K$499)-ROW($K$4)+1),ROWS($K$4:$K52))),"")</f>
        <v/>
      </c>
      <c r="AD52" s="6" t="str">
        <f t="array" ref="AD52">IFERROR(INDEX($O$4:$O$499,SMALL(IF($N$4:$N$499=AD$3,ROW($O$4:$O$499)-ROW($O$4)+1),ROWS($O$4:$O52))),"")</f>
        <v/>
      </c>
      <c r="AE52" s="2" t="str">
        <f t="array" ref="AE52">IFERROR(INDEX($K$4:$K$499,SMALL(IF($N$4:$N$499=AD$3,ROW($K$4:$K$499)-ROW($K$4)+1),ROWS($K$4:$K52))),"")</f>
        <v/>
      </c>
      <c r="AF52" s="6" t="str">
        <f t="array" ref="AF52">IFERROR(INDEX($O$4:$O$499,SMALL(IF($N$4:$N$499=AF$3,ROW($O$4:$O$499)-ROW($O$4)+1),ROWS($O$4:$O52))),"")</f>
        <v/>
      </c>
      <c r="AG52" s="2" t="str">
        <f t="array" ref="AG52">IFERROR(INDEX($K$4:$K$499,SMALL(IF($N$4:$N$499=AF$3,ROW($K$4:$K$499)-ROW($K$4)+1),ROWS($K$4:$K52))),"")</f>
        <v/>
      </c>
      <c r="AH52" s="6" t="str">
        <f t="array" ref="AH52">IFERROR(INDEX($O$4:$O$499,SMALL(IF($N$4:$N$499=AH$3,ROW($O$4:$O$499)-ROW($O$4)+1),ROWS($O$4:$O52))),"")</f>
        <v/>
      </c>
      <c r="AI52" s="2" t="str">
        <f t="array" ref="AI52">IFERROR(INDEX($K$4:$K$499,SMALL(IF($N$4:$N$499=AH$3,ROW($K$4:$K$499)-ROW($K$4)+1),ROWS($K$4:$K52))),"")</f>
        <v/>
      </c>
      <c r="AJ52" s="2"/>
      <c r="AK52" s="2"/>
      <c r="AL52" s="2"/>
      <c r="AM52" s="2"/>
      <c r="AN52" s="2"/>
      <c r="AO52" s="2"/>
      <c r="AP52" s="2"/>
      <c r="AQ52" s="2"/>
      <c r="AR52" s="2"/>
    </row>
    <row r="53" spans="1:44" x14ac:dyDescent="0.25">
      <c r="A53" s="2">
        <f>IF(ISBLANK(Colony!B75),"",Colony!B75)</f>
        <v>42735</v>
      </c>
      <c r="B53" t="str">
        <f>IF(ISBLANK(Colony!C75),"",Colony!C75)</f>
        <v/>
      </c>
      <c r="C53" t="str">
        <f>IF(ISBLANK(Colony!D75),"",Colony!D75)</f>
        <v>1</v>
      </c>
      <c r="D53" s="1" t="str">
        <f>IF(ISBLANK(Colony!E75),"",Colony!E75)</f>
        <v>-</v>
      </c>
      <c r="E53" s="1" t="str">
        <f>IF(ISBLANK(Colony!F75),"",Colony!F75)</f>
        <v>AH0591</v>
      </c>
      <c r="F53" s="1" t="str">
        <f>IF(ISBLANK(Colony!G75),"",Colony!G75)</f>
        <v>AH0592</v>
      </c>
      <c r="G53" s="1">
        <f>IF(ISBLANK(Colony!H75),"",Colony!H75)</f>
        <v>359</v>
      </c>
      <c r="H53" s="1" t="str">
        <f>IF(ISBLANK(Colony!I75),"",Colony!I75)</f>
        <v>Lily</v>
      </c>
      <c r="I53" t="str">
        <f t="array" ref="I53">_xlfn.IFNA(INDEX($A$4:$A$499&amp;$E$4:$E$499, MATCH(0, COUNTIF(I$3:I52, $A$4:$A$499&amp;$E$4:$E$499), 0)),"")</f>
        <v/>
      </c>
      <c r="J53" t="str">
        <f t="array" ref="J53">_xlfn.IFNA( MATCH(0, COUNTIF(I$3:I52, $A$4:$A$499&amp;$E$4:$E$499), 0),"")</f>
        <v/>
      </c>
      <c r="K53" s="2" t="str">
        <f t="array" ref="K53">IFERROR(INDEX($A$4:$A$499, J53),"")</f>
        <v/>
      </c>
      <c r="L53" t="str">
        <f t="array" ref="L53">IFERROR(INDEX($G$4:$G$499, J53),"")</f>
        <v/>
      </c>
      <c r="M53" t="str">
        <f t="array" ref="M53">IF(AND(J54&gt;99999,J53&lt;99999),O53- (SUM(--(NOT(ISBLANK(INDEX(Colony!$H$26:$H$499, J53):INDEX(Colony!$H$26:$H$499, COUNT($A$4:$A$499))))))), IFERROR(O53-(SUM(--(NOT(ISBLANK(INDEX(Colony!$H$26:$H$499, J53):INDEX(Colony!$H$26:$H$499, J54-1)))))),""))</f>
        <v/>
      </c>
      <c r="N53" t="str">
        <f t="array" ref="N53">IFERROR(INDEX($E$4:$E$499,J53),"")</f>
        <v/>
      </c>
      <c r="O53" t="str">
        <f t="array" ref="O53">IFERROR(IF(NOT(J53+100&gt;J54),COUNT($A$4:$A$499)+1-J53,IFERROR(J54-J53,"")),"")</f>
        <v/>
      </c>
      <c r="P53" s="6" t="str">
        <f t="array" ref="P53">IFERROR(INDEX($O$4:$O$499,SMALL(IF($N$4:$N$499=P$3,ROW($O$4:$O$499)-ROW($O$4)+1),ROWS($O$4:$O53))),"")</f>
        <v/>
      </c>
      <c r="Q53" s="2" t="str">
        <f t="array" ref="Q53">IFERROR(INDEX($K$4:$K$499,SMALL(IF($N$4:$N$499=P$3,ROW($K$4:$K$499)-ROW($K$4)+1),ROWS($K$4:$K53))),"")</f>
        <v/>
      </c>
      <c r="R53" s="6" t="str">
        <f t="array" ref="R53">IFERROR(INDEX($O$4:$O$499,SMALL(IF($N$4:$N$499=R$3,ROW($O$4:$O$499)-ROW($O$4)+1),ROWS($O$4:$O53))),"")</f>
        <v/>
      </c>
      <c r="S53" s="2" t="str">
        <f t="array" ref="S53">IFERROR(INDEX($K$4:$K$499,SMALL(IF($N$4:$N$499=R$3,ROW($K$4:$K$499)-ROW($K$4)+1),ROWS($K$4:$K53))),"")</f>
        <v/>
      </c>
      <c r="T53" s="6" t="str">
        <f t="array" ref="T53">IFERROR(INDEX($O$4:$O$499,SMALL(IF($N$4:$N$499=T$3,ROW($O$4:$O$499)-ROW($O$4)+1),ROWS($O$4:$O53))),"")</f>
        <v/>
      </c>
      <c r="U53" s="2" t="str">
        <f t="array" ref="U53">IFERROR(INDEX($K$4:$K$499,SMALL(IF($N$4:$N$499=T$3,ROW($K$4:$K$499)-ROW($K$4)+1),ROWS($K$4:$K53))),"")</f>
        <v/>
      </c>
      <c r="V53" s="6" t="str">
        <f t="array" ref="V53">IFERROR(INDEX($O$4:$O$499,SMALL(IF($N$4:$N$499=V$3,ROW($O$4:$O$499)-ROW($O$4)+1),ROWS($O$4:$O53))),"")</f>
        <v/>
      </c>
      <c r="W53" s="2" t="str">
        <f t="array" ref="W53">IFERROR(INDEX($K$4:$K$499,SMALL(IF($N$4:$N$499=V$3,ROW($K$4:$K$499)-ROW($K$4)+1),ROWS($K$4:$K53))),"")</f>
        <v/>
      </c>
      <c r="X53" s="6" t="str">
        <f t="array" ref="X53">IFERROR(INDEX($O$4:$O$499,SMALL(IF($N$4:$N$499=X$3,ROW($O$4:$O$499)-ROW($O$4)+1),ROWS($O$4:$O53))),"")</f>
        <v/>
      </c>
      <c r="Y53" s="2" t="str">
        <f t="array" ref="Y53">IFERROR(INDEX($K$4:$K$499,SMALL(IF($N$4:$N$499=X$3,ROW($K$4:$K$499)-ROW($K$4)+1),ROWS($K$4:$K53))),"")</f>
        <v/>
      </c>
      <c r="Z53" s="6" t="str">
        <f t="array" ref="Z53">IFERROR(INDEX($O$4:$O$499,SMALL(IF($N$4:$N$499=Z$3,ROW($O$4:$O$499)-ROW($O$4)+1),ROWS($O$4:$O53))),"")</f>
        <v/>
      </c>
      <c r="AA53" s="2" t="str">
        <f t="array" ref="AA53">IFERROR(INDEX($K$4:$K$499,SMALL(IF($N$4:$N$499=Z$3,ROW($K$4:$K$499)-ROW($K$4)+1),ROWS($K$4:$K53))),"")</f>
        <v/>
      </c>
      <c r="AB53" s="6" t="str">
        <f t="array" ref="AB53">IFERROR(INDEX($O$4:$O$499,SMALL(IF($N$4:$N$499=AB$3,ROW($O$4:$O$499)-ROW($O$4)+1),ROWS($O$4:$O53))),"")</f>
        <v/>
      </c>
      <c r="AC53" s="2" t="str">
        <f t="array" ref="AC53">IFERROR(INDEX($K$4:$K$499,SMALL(IF($N$4:$N$499=AB$3,ROW($K$4:$K$499)-ROW($K$4)+1),ROWS($K$4:$K53))),"")</f>
        <v/>
      </c>
      <c r="AD53" s="6" t="str">
        <f t="array" ref="AD53">IFERROR(INDEX($O$4:$O$499,SMALL(IF($N$4:$N$499=AD$3,ROW($O$4:$O$499)-ROW($O$4)+1),ROWS($O$4:$O53))),"")</f>
        <v/>
      </c>
      <c r="AE53" s="2" t="str">
        <f t="array" ref="AE53">IFERROR(INDEX($K$4:$K$499,SMALL(IF($N$4:$N$499=AD$3,ROW($K$4:$K$499)-ROW($K$4)+1),ROWS($K$4:$K53))),"")</f>
        <v/>
      </c>
      <c r="AF53" s="6" t="str">
        <f t="array" ref="AF53">IFERROR(INDEX($O$4:$O$499,SMALL(IF($N$4:$N$499=AF$3,ROW($O$4:$O$499)-ROW($O$4)+1),ROWS($O$4:$O53))),"")</f>
        <v/>
      </c>
      <c r="AG53" s="2" t="str">
        <f t="array" ref="AG53">IFERROR(INDEX($K$4:$K$499,SMALL(IF($N$4:$N$499=AF$3,ROW($K$4:$K$499)-ROW($K$4)+1),ROWS($K$4:$K53))),"")</f>
        <v/>
      </c>
      <c r="AH53" s="6" t="str">
        <f t="array" ref="AH53">IFERROR(INDEX($O$4:$O$499,SMALL(IF($N$4:$N$499=AH$3,ROW($O$4:$O$499)-ROW($O$4)+1),ROWS($O$4:$O53))),"")</f>
        <v/>
      </c>
      <c r="AI53" s="2" t="str">
        <f t="array" ref="AI53">IFERROR(INDEX($K$4:$K$499,SMALL(IF($N$4:$N$499=AH$3,ROW($K$4:$K$499)-ROW($K$4)+1),ROWS($K$4:$K53))),"")</f>
        <v/>
      </c>
      <c r="AJ53" s="2"/>
      <c r="AK53" s="2"/>
      <c r="AL53" s="2"/>
      <c r="AM53" s="2"/>
      <c r="AN53" s="2"/>
      <c r="AO53" s="2"/>
      <c r="AP53" s="2"/>
      <c r="AQ53" s="2"/>
      <c r="AR53" s="2"/>
    </row>
    <row r="54" spans="1:44" x14ac:dyDescent="0.25">
      <c r="A54" s="2">
        <f>IF(ISBLANK(Colony!B76),"",Colony!B76)</f>
        <v>42735</v>
      </c>
      <c r="B54" t="str">
        <f>IF(ISBLANK(Colony!C76),"",Colony!C76)</f>
        <v/>
      </c>
      <c r="C54" t="str">
        <f>IF(ISBLANK(Colony!D76),"",Colony!D76)</f>
        <v>2 rip</v>
      </c>
      <c r="D54" s="1" t="str">
        <f>IF(ISBLANK(Colony!E76),"",Colony!E76)</f>
        <v>-</v>
      </c>
      <c r="E54" s="1" t="str">
        <f>IF(ISBLANK(Colony!F76),"",Colony!F76)</f>
        <v>AH0591</v>
      </c>
      <c r="F54" s="1" t="str">
        <f>IF(ISBLANK(Colony!G76),"",Colony!G76)</f>
        <v>AH0592</v>
      </c>
      <c r="G54" s="1">
        <f>IF(ISBLANK(Colony!H76),"",Colony!H76)</f>
        <v>359</v>
      </c>
      <c r="H54" s="1" t="str">
        <f>IF(ISBLANK(Colony!I76),"",Colony!I76)</f>
        <v>Lily</v>
      </c>
      <c r="I54" t="str">
        <f t="array" ref="I54">_xlfn.IFNA(INDEX($A$4:$A$499&amp;$E$4:$E$499, MATCH(0, COUNTIF(I$3:I53, $A$4:$A$499&amp;$E$4:$E$499), 0)),"")</f>
        <v/>
      </c>
      <c r="J54" t="str">
        <f t="array" ref="J54">_xlfn.IFNA( MATCH(0, COUNTIF(I$3:I53, $A$4:$A$499&amp;$E$4:$E$499), 0),"")</f>
        <v/>
      </c>
      <c r="K54" s="2" t="str">
        <f t="array" ref="K54">IFERROR(INDEX($A$4:$A$499, J54),"")</f>
        <v/>
      </c>
      <c r="L54" t="str">
        <f t="array" ref="L54">IFERROR(INDEX($G$4:$G$499, J54),"")</f>
        <v/>
      </c>
      <c r="M54" t="str">
        <f t="array" ref="M54">IF(AND(J55&gt;99999,J54&lt;99999),O54- (SUM(--(NOT(ISBLANK(INDEX(Colony!$H$26:$H$499, J54):INDEX(Colony!$H$26:$H$499, COUNT($A$4:$A$499))))))), IFERROR(O54-(SUM(--(NOT(ISBLANK(INDEX(Colony!$H$26:$H$499, J54):INDEX(Colony!$H$26:$H$499, J55-1)))))),""))</f>
        <v/>
      </c>
      <c r="N54" t="str">
        <f t="array" ref="N54">IFERROR(INDEX($E$4:$E$499,J54),"")</f>
        <v/>
      </c>
      <c r="O54" t="str">
        <f t="array" ref="O54">IFERROR(IF(NOT(J54+100&gt;J55),COUNT($A$4:$A$499)+1-J54,IFERROR(J55-J54,"")),"")</f>
        <v/>
      </c>
      <c r="P54" s="6" t="str">
        <f t="array" ref="P54">IFERROR(INDEX($O$4:$O$499,SMALL(IF($N$4:$N$499=P$3,ROW($O$4:$O$499)-ROW($O$4)+1),ROWS($O$4:$O54))),"")</f>
        <v/>
      </c>
      <c r="Q54" s="2" t="str">
        <f t="array" ref="Q54">IFERROR(INDEX($K$4:$K$499,SMALL(IF($N$4:$N$499=P$3,ROW($K$4:$K$499)-ROW($K$4)+1),ROWS($K$4:$K54))),"")</f>
        <v/>
      </c>
      <c r="R54" s="6" t="str">
        <f t="array" ref="R54">IFERROR(INDEX($O$4:$O$499,SMALL(IF($N$4:$N$499=R$3,ROW($O$4:$O$499)-ROW($O$4)+1),ROWS($O$4:$O54))),"")</f>
        <v/>
      </c>
      <c r="S54" s="2" t="str">
        <f t="array" ref="S54">IFERROR(INDEX($K$4:$K$499,SMALL(IF($N$4:$N$499=R$3,ROW($K$4:$K$499)-ROW($K$4)+1),ROWS($K$4:$K54))),"")</f>
        <v/>
      </c>
      <c r="T54" s="6" t="str">
        <f t="array" ref="T54">IFERROR(INDEX($O$4:$O$499,SMALL(IF($N$4:$N$499=T$3,ROW($O$4:$O$499)-ROW($O$4)+1),ROWS($O$4:$O54))),"")</f>
        <v/>
      </c>
      <c r="U54" s="2" t="str">
        <f t="array" ref="U54">IFERROR(INDEX($K$4:$K$499,SMALL(IF($N$4:$N$499=T$3,ROW($K$4:$K$499)-ROW($K$4)+1),ROWS($K$4:$K54))),"")</f>
        <v/>
      </c>
      <c r="V54" s="6" t="str">
        <f t="array" ref="V54">IFERROR(INDEX($O$4:$O$499,SMALL(IF($N$4:$N$499=V$3,ROW($O$4:$O$499)-ROW($O$4)+1),ROWS($O$4:$O54))),"")</f>
        <v/>
      </c>
      <c r="W54" s="2" t="str">
        <f t="array" ref="W54">IFERROR(INDEX($K$4:$K$499,SMALL(IF($N$4:$N$499=V$3,ROW($K$4:$K$499)-ROW($K$4)+1),ROWS($K$4:$K54))),"")</f>
        <v/>
      </c>
      <c r="X54" s="6" t="str">
        <f t="array" ref="X54">IFERROR(INDEX($O$4:$O$499,SMALL(IF($N$4:$N$499=X$3,ROW($O$4:$O$499)-ROW($O$4)+1),ROWS($O$4:$O54))),"")</f>
        <v/>
      </c>
      <c r="Y54" s="2" t="str">
        <f t="array" ref="Y54">IFERROR(INDEX($K$4:$K$499,SMALL(IF($N$4:$N$499=X$3,ROW($K$4:$K$499)-ROW($K$4)+1),ROWS($K$4:$K54))),"")</f>
        <v/>
      </c>
      <c r="Z54" s="6" t="str">
        <f t="array" ref="Z54">IFERROR(INDEX($O$4:$O$499,SMALL(IF($N$4:$N$499=Z$3,ROW($O$4:$O$499)-ROW($O$4)+1),ROWS($O$4:$O54))),"")</f>
        <v/>
      </c>
      <c r="AA54" s="2" t="str">
        <f t="array" ref="AA54">IFERROR(INDEX($K$4:$K$499,SMALL(IF($N$4:$N$499=Z$3,ROW($K$4:$K$499)-ROW($K$4)+1),ROWS($K$4:$K54))),"")</f>
        <v/>
      </c>
      <c r="AB54" s="6" t="str">
        <f t="array" ref="AB54">IFERROR(INDEX($O$4:$O$499,SMALL(IF($N$4:$N$499=AB$3,ROW($O$4:$O$499)-ROW($O$4)+1),ROWS($O$4:$O54))),"")</f>
        <v/>
      </c>
      <c r="AC54" s="2" t="str">
        <f t="array" ref="AC54">IFERROR(INDEX($K$4:$K$499,SMALL(IF($N$4:$N$499=AB$3,ROW($K$4:$K$499)-ROW($K$4)+1),ROWS($K$4:$K54))),"")</f>
        <v/>
      </c>
      <c r="AD54" s="6" t="str">
        <f t="array" ref="AD54">IFERROR(INDEX($O$4:$O$499,SMALL(IF($N$4:$N$499=AD$3,ROW($O$4:$O$499)-ROW($O$4)+1),ROWS($O$4:$O54))),"")</f>
        <v/>
      </c>
      <c r="AE54" s="2" t="str">
        <f t="array" ref="AE54">IFERROR(INDEX($K$4:$K$499,SMALL(IF($N$4:$N$499=AD$3,ROW($K$4:$K$499)-ROW($K$4)+1),ROWS($K$4:$K54))),"")</f>
        <v/>
      </c>
      <c r="AF54" s="6" t="str">
        <f t="array" ref="AF54">IFERROR(INDEX($O$4:$O$499,SMALL(IF($N$4:$N$499=AF$3,ROW($O$4:$O$499)-ROW($O$4)+1),ROWS($O$4:$O54))),"")</f>
        <v/>
      </c>
      <c r="AG54" s="2" t="str">
        <f t="array" ref="AG54">IFERROR(INDEX($K$4:$K$499,SMALL(IF($N$4:$N$499=AF$3,ROW($K$4:$K$499)-ROW($K$4)+1),ROWS($K$4:$K54))),"")</f>
        <v/>
      </c>
      <c r="AH54" s="6" t="str">
        <f t="array" ref="AH54">IFERROR(INDEX($O$4:$O$499,SMALL(IF($N$4:$N$499=AH$3,ROW($O$4:$O$499)-ROW($O$4)+1),ROWS($O$4:$O54))),"")</f>
        <v/>
      </c>
      <c r="AI54" s="2" t="str">
        <f t="array" ref="AI54">IFERROR(INDEX($K$4:$K$499,SMALL(IF($N$4:$N$499=AH$3,ROW($K$4:$K$499)-ROW($K$4)+1),ROWS($K$4:$K54))),"")</f>
        <v/>
      </c>
      <c r="AJ54" s="2"/>
      <c r="AK54" s="2"/>
      <c r="AL54" s="2"/>
      <c r="AM54" s="2"/>
      <c r="AN54" s="2"/>
      <c r="AO54" s="2"/>
      <c r="AP54" s="2"/>
      <c r="AQ54" s="2"/>
      <c r="AR54" s="2"/>
    </row>
    <row r="55" spans="1:44" x14ac:dyDescent="0.25">
      <c r="A55" s="2">
        <f>IF(ISBLANK(Colony!B77),"",Colony!B77)</f>
        <v>42736</v>
      </c>
      <c r="B55">
        <f>IF(ISBLANK(Colony!C77),"",Colony!C77)</f>
        <v>3</v>
      </c>
      <c r="C55" t="str">
        <f>IF(ISBLANK(Colony!D77),"",Colony!D77)</f>
        <v>5</v>
      </c>
      <c r="D55" s="1" t="str">
        <f>IF(ISBLANK(Colony!E77),"",Colony!E77)</f>
        <v>-</v>
      </c>
      <c r="E55" s="1" t="str">
        <f>IF(ISBLANK(Colony!F77),"",Colony!F77)</f>
        <v>AH0588</v>
      </c>
      <c r="F55" s="1" t="str">
        <f>IF(ISBLANK(Colony!G77),"",Colony!G77)</f>
        <v>AH0593</v>
      </c>
      <c r="G55" s="1">
        <f>IF(ISBLANK(Colony!H77),"",Colony!H77)</f>
        <v>377</v>
      </c>
      <c r="H55" s="1" t="str">
        <f>IF(ISBLANK(Colony!I77),"",Colony!I77)</f>
        <v>Jinho</v>
      </c>
      <c r="I55" t="str">
        <f t="array" ref="I55">_xlfn.IFNA(INDEX($A$4:$A$499&amp;$E$4:$E$499, MATCH(0, COUNTIF(I$3:I54, $A$4:$A$499&amp;$E$4:$E$499), 0)),"")</f>
        <v/>
      </c>
      <c r="J55" t="str">
        <f t="array" ref="J55">_xlfn.IFNA( MATCH(0, COUNTIF(I$3:I54, $A$4:$A$499&amp;$E$4:$E$499), 0),"")</f>
        <v/>
      </c>
      <c r="K55" s="2" t="str">
        <f t="array" ref="K55">IFERROR(INDEX($A$4:$A$499, J55),"")</f>
        <v/>
      </c>
      <c r="L55" t="str">
        <f t="array" ref="L55">IFERROR(INDEX($G$4:$G$499, J55),"")</f>
        <v/>
      </c>
      <c r="M55" t="str">
        <f t="array" ref="M55">IF(AND(J56&gt;99999,J55&lt;99999),O55- (SUM(--(NOT(ISBLANK(INDEX(Colony!$H$26:$H$499, J55):INDEX(Colony!$H$26:$H$499, COUNT($A$4:$A$499))))))), IFERROR(O55-(SUM(--(NOT(ISBLANK(INDEX(Colony!$H$26:$H$499, J55):INDEX(Colony!$H$26:$H$499, J56-1)))))),""))</f>
        <v/>
      </c>
      <c r="N55" t="str">
        <f t="array" ref="N55">IFERROR(INDEX($E$4:$E$499,J55),"")</f>
        <v/>
      </c>
      <c r="O55" t="str">
        <f t="array" ref="O55">IFERROR(IF(NOT(J55+100&gt;J56),COUNT($A$4:$A$499)+1-J55,IFERROR(J56-J55,"")),"")</f>
        <v/>
      </c>
      <c r="P55" s="6" t="str">
        <f t="array" ref="P55">IFERROR(INDEX($O$4:$O$499,SMALL(IF($N$4:$N$499=P$3,ROW($O$4:$O$499)-ROW($O$4)+1),ROWS($O$4:$O55))),"")</f>
        <v/>
      </c>
      <c r="Q55" s="2" t="str">
        <f t="array" ref="Q55">IFERROR(INDEX($K$4:$K$499,SMALL(IF($N$4:$N$499=P$3,ROW($K$4:$K$499)-ROW($K$4)+1),ROWS($K$4:$K55))),"")</f>
        <v/>
      </c>
      <c r="R55" s="6" t="str">
        <f t="array" ref="R55">IFERROR(INDEX($O$4:$O$499,SMALL(IF($N$4:$N$499=R$3,ROW($O$4:$O$499)-ROW($O$4)+1),ROWS($O$4:$O55))),"")</f>
        <v/>
      </c>
      <c r="S55" s="2" t="str">
        <f t="array" ref="S55">IFERROR(INDEX($K$4:$K$499,SMALL(IF($N$4:$N$499=R$3,ROW($K$4:$K$499)-ROW($K$4)+1),ROWS($K$4:$K55))),"")</f>
        <v/>
      </c>
      <c r="T55" s="6" t="str">
        <f t="array" ref="T55">IFERROR(INDEX($O$4:$O$499,SMALL(IF($N$4:$N$499=T$3,ROW($O$4:$O$499)-ROW($O$4)+1),ROWS($O$4:$O55))),"")</f>
        <v/>
      </c>
      <c r="U55" s="2" t="str">
        <f t="array" ref="U55">IFERROR(INDEX($K$4:$K$499,SMALL(IF($N$4:$N$499=T$3,ROW($K$4:$K$499)-ROW($K$4)+1),ROWS($K$4:$K55))),"")</f>
        <v/>
      </c>
      <c r="V55" s="6" t="str">
        <f t="array" ref="V55">IFERROR(INDEX($O$4:$O$499,SMALL(IF($N$4:$N$499=V$3,ROW($O$4:$O$499)-ROW($O$4)+1),ROWS($O$4:$O55))),"")</f>
        <v/>
      </c>
      <c r="W55" s="2" t="str">
        <f t="array" ref="W55">IFERROR(INDEX($K$4:$K$499,SMALL(IF($N$4:$N$499=V$3,ROW($K$4:$K$499)-ROW($K$4)+1),ROWS($K$4:$K55))),"")</f>
        <v/>
      </c>
      <c r="X55" s="6" t="str">
        <f t="array" ref="X55">IFERROR(INDEX($O$4:$O$499,SMALL(IF($N$4:$N$499=X$3,ROW($O$4:$O$499)-ROW($O$4)+1),ROWS($O$4:$O55))),"")</f>
        <v/>
      </c>
      <c r="Y55" s="2" t="str">
        <f t="array" ref="Y55">IFERROR(INDEX($K$4:$K$499,SMALL(IF($N$4:$N$499=X$3,ROW($K$4:$K$499)-ROW($K$4)+1),ROWS($K$4:$K55))),"")</f>
        <v/>
      </c>
      <c r="Z55" s="6" t="str">
        <f t="array" ref="Z55">IFERROR(INDEX($O$4:$O$499,SMALL(IF($N$4:$N$499=Z$3,ROW($O$4:$O$499)-ROW($O$4)+1),ROWS($O$4:$O55))),"")</f>
        <v/>
      </c>
      <c r="AA55" s="2" t="str">
        <f t="array" ref="AA55">IFERROR(INDEX($K$4:$K$499,SMALL(IF($N$4:$N$499=Z$3,ROW($K$4:$K$499)-ROW($K$4)+1),ROWS($K$4:$K55))),"")</f>
        <v/>
      </c>
      <c r="AB55" s="6" t="str">
        <f t="array" ref="AB55">IFERROR(INDEX($O$4:$O$499,SMALL(IF($N$4:$N$499=AB$3,ROW($O$4:$O$499)-ROW($O$4)+1),ROWS($O$4:$O55))),"")</f>
        <v/>
      </c>
      <c r="AC55" s="2" t="str">
        <f t="array" ref="AC55">IFERROR(INDEX($K$4:$K$499,SMALL(IF($N$4:$N$499=AB$3,ROW($K$4:$K$499)-ROW($K$4)+1),ROWS($K$4:$K55))),"")</f>
        <v/>
      </c>
      <c r="AD55" s="6" t="str">
        <f t="array" ref="AD55">IFERROR(INDEX($O$4:$O$499,SMALL(IF($N$4:$N$499=AD$3,ROW($O$4:$O$499)-ROW($O$4)+1),ROWS($O$4:$O55))),"")</f>
        <v/>
      </c>
      <c r="AE55" s="2" t="str">
        <f t="array" ref="AE55">IFERROR(INDEX($K$4:$K$499,SMALL(IF($N$4:$N$499=AD$3,ROW($K$4:$K$499)-ROW($K$4)+1),ROWS($K$4:$K55))),"")</f>
        <v/>
      </c>
      <c r="AF55" s="6" t="str">
        <f t="array" ref="AF55">IFERROR(INDEX($O$4:$O$499,SMALL(IF($N$4:$N$499=AF$3,ROW($O$4:$O$499)-ROW($O$4)+1),ROWS($O$4:$O55))),"")</f>
        <v/>
      </c>
      <c r="AG55" s="2" t="str">
        <f t="array" ref="AG55">IFERROR(INDEX($K$4:$K$499,SMALL(IF($N$4:$N$499=AF$3,ROW($K$4:$K$499)-ROW($K$4)+1),ROWS($K$4:$K55))),"")</f>
        <v/>
      </c>
      <c r="AH55" s="6" t="str">
        <f t="array" ref="AH55">IFERROR(INDEX($O$4:$O$499,SMALL(IF($N$4:$N$499=AH$3,ROW($O$4:$O$499)-ROW($O$4)+1),ROWS($O$4:$O55))),"")</f>
        <v/>
      </c>
      <c r="AI55" s="2" t="str">
        <f t="array" ref="AI55">IFERROR(INDEX($K$4:$K$499,SMALL(IF($N$4:$N$499=AH$3,ROW($K$4:$K$499)-ROW($K$4)+1),ROWS($K$4:$K55))),"")</f>
        <v/>
      </c>
      <c r="AJ55" s="2"/>
      <c r="AK55" s="2"/>
      <c r="AL55" s="2"/>
      <c r="AM55" s="2"/>
      <c r="AN55" s="2"/>
      <c r="AO55" s="2"/>
      <c r="AP55" s="2"/>
      <c r="AQ55" s="2"/>
      <c r="AR55" s="2"/>
    </row>
    <row r="56" spans="1:44" x14ac:dyDescent="0.25">
      <c r="A56" s="2">
        <f>IF(ISBLANK(Colony!B78),"",Colony!B78)</f>
        <v>42736</v>
      </c>
      <c r="B56" t="str">
        <f>IF(ISBLANK(Colony!C78),"",Colony!C78)</f>
        <v/>
      </c>
      <c r="C56" t="str">
        <f>IF(ISBLANK(Colony!D78),"",Colony!D78)</f>
        <v>6</v>
      </c>
      <c r="D56" s="1" t="str">
        <f>IF(ISBLANK(Colony!E78),"",Colony!E78)</f>
        <v>-</v>
      </c>
      <c r="E56" s="1" t="str">
        <f>IF(ISBLANK(Colony!F78),"",Colony!F78)</f>
        <v>AH0588</v>
      </c>
      <c r="F56" s="1" t="str">
        <f>IF(ISBLANK(Colony!G78),"",Colony!G78)</f>
        <v>AH0593</v>
      </c>
      <c r="G56" s="1">
        <f>IF(ISBLANK(Colony!H78),"",Colony!H78)</f>
        <v>377</v>
      </c>
      <c r="H56" s="1" t="str">
        <f>IF(ISBLANK(Colony!I78),"",Colony!I78)</f>
        <v>Jinho</v>
      </c>
      <c r="I56" t="str">
        <f t="array" ref="I56">_xlfn.IFNA(INDEX($A$4:$A$499&amp;$E$4:$E$499, MATCH(0, COUNTIF(I$3:I55, $A$4:$A$499&amp;$E$4:$E$499), 0)),"")</f>
        <v/>
      </c>
      <c r="J56" t="str">
        <f t="array" ref="J56">_xlfn.IFNA( MATCH(0, COUNTIF(I$3:I55, $A$4:$A$499&amp;$E$4:$E$499), 0),"")</f>
        <v/>
      </c>
      <c r="K56" s="2" t="str">
        <f t="array" ref="K56">IFERROR(INDEX($A$4:$A$499, J56),"")</f>
        <v/>
      </c>
      <c r="L56" t="str">
        <f t="array" ref="L56">IFERROR(INDEX($G$4:$G$499, J56),"")</f>
        <v/>
      </c>
      <c r="M56" t="str">
        <f t="array" ref="M56">IF(AND(J57&gt;99999,J56&lt;99999),O56- (SUM(--(NOT(ISBLANK(INDEX(Colony!$H$26:$H$499, J56):INDEX(Colony!$H$26:$H$499, COUNT($A$4:$A$499))))))), IFERROR(O56-(SUM(--(NOT(ISBLANK(INDEX(Colony!$H$26:$H$499, J56):INDEX(Colony!$H$26:$H$499, J57-1)))))),""))</f>
        <v/>
      </c>
      <c r="N56" t="str">
        <f t="array" ref="N56">IFERROR(INDEX($E$4:$E$499,J56),"")</f>
        <v/>
      </c>
      <c r="O56" t="str">
        <f t="array" ref="O56">IFERROR(IF(NOT(J56+100&gt;J57),COUNT($A$4:$A$499)+1-J56,IFERROR(J57-J56,"")),"")</f>
        <v/>
      </c>
      <c r="P56" s="6" t="str">
        <f t="array" ref="P56">IFERROR(INDEX($O$4:$O$499,SMALL(IF($N$4:$N$499=P$3,ROW($O$4:$O$499)-ROW($O$4)+1),ROWS($O$4:$O56))),"")</f>
        <v/>
      </c>
      <c r="Q56" s="2" t="str">
        <f t="array" ref="Q56">IFERROR(INDEX($K$4:$K$499,SMALL(IF($N$4:$N$499=P$3,ROW($K$4:$K$499)-ROW($K$4)+1),ROWS($K$4:$K56))),"")</f>
        <v/>
      </c>
      <c r="R56" s="6" t="str">
        <f t="array" ref="R56">IFERROR(INDEX($O$4:$O$499,SMALL(IF($N$4:$N$499=R$3,ROW($O$4:$O$499)-ROW($O$4)+1),ROWS($O$4:$O56))),"")</f>
        <v/>
      </c>
      <c r="S56" s="2" t="str">
        <f t="array" ref="S56">IFERROR(INDEX($K$4:$K$499,SMALL(IF($N$4:$N$499=R$3,ROW($K$4:$K$499)-ROW($K$4)+1),ROWS($K$4:$K56))),"")</f>
        <v/>
      </c>
      <c r="T56" s="6" t="str">
        <f t="array" ref="T56">IFERROR(INDEX($O$4:$O$499,SMALL(IF($N$4:$N$499=T$3,ROW($O$4:$O$499)-ROW($O$4)+1),ROWS($O$4:$O56))),"")</f>
        <v/>
      </c>
      <c r="U56" s="2" t="str">
        <f t="array" ref="U56">IFERROR(INDEX($K$4:$K$499,SMALL(IF($N$4:$N$499=T$3,ROW($K$4:$K$499)-ROW($K$4)+1),ROWS($K$4:$K56))),"")</f>
        <v/>
      </c>
      <c r="V56" s="6" t="str">
        <f t="array" ref="V56">IFERROR(INDEX($O$4:$O$499,SMALL(IF($N$4:$N$499=V$3,ROW($O$4:$O$499)-ROW($O$4)+1),ROWS($O$4:$O56))),"")</f>
        <v/>
      </c>
      <c r="W56" s="2" t="str">
        <f t="array" ref="W56">IFERROR(INDEX($K$4:$K$499,SMALL(IF($N$4:$N$499=V$3,ROW($K$4:$K$499)-ROW($K$4)+1),ROWS($K$4:$K56))),"")</f>
        <v/>
      </c>
      <c r="X56" s="6" t="str">
        <f t="array" ref="X56">IFERROR(INDEX($O$4:$O$499,SMALL(IF($N$4:$N$499=X$3,ROW($O$4:$O$499)-ROW($O$4)+1),ROWS($O$4:$O56))),"")</f>
        <v/>
      </c>
      <c r="Y56" s="2" t="str">
        <f t="array" ref="Y56">IFERROR(INDEX($K$4:$K$499,SMALL(IF($N$4:$N$499=X$3,ROW($K$4:$K$499)-ROW($K$4)+1),ROWS($K$4:$K56))),"")</f>
        <v/>
      </c>
      <c r="Z56" s="6" t="str">
        <f t="array" ref="Z56">IFERROR(INDEX($O$4:$O$499,SMALL(IF($N$4:$N$499=Z$3,ROW($O$4:$O$499)-ROW($O$4)+1),ROWS($O$4:$O56))),"")</f>
        <v/>
      </c>
      <c r="AA56" s="2" t="str">
        <f t="array" ref="AA56">IFERROR(INDEX($K$4:$K$499,SMALL(IF($N$4:$N$499=Z$3,ROW($K$4:$K$499)-ROW($K$4)+1),ROWS($K$4:$K56))),"")</f>
        <v/>
      </c>
      <c r="AB56" s="6" t="str">
        <f t="array" ref="AB56">IFERROR(INDEX($O$4:$O$499,SMALL(IF($N$4:$N$499=AB$3,ROW($O$4:$O$499)-ROW($O$4)+1),ROWS($O$4:$O56))),"")</f>
        <v/>
      </c>
      <c r="AC56" s="2" t="str">
        <f t="array" ref="AC56">IFERROR(INDEX($K$4:$K$499,SMALL(IF($N$4:$N$499=AB$3,ROW($K$4:$K$499)-ROW($K$4)+1),ROWS($K$4:$K56))),"")</f>
        <v/>
      </c>
      <c r="AD56" s="6" t="str">
        <f t="array" ref="AD56">IFERROR(INDEX($O$4:$O$499,SMALL(IF($N$4:$N$499=AD$3,ROW($O$4:$O$499)-ROW($O$4)+1),ROWS($O$4:$O56))),"")</f>
        <v/>
      </c>
      <c r="AE56" s="2" t="str">
        <f t="array" ref="AE56">IFERROR(INDEX($K$4:$K$499,SMALL(IF($N$4:$N$499=AD$3,ROW($K$4:$K$499)-ROW($K$4)+1),ROWS($K$4:$K56))),"")</f>
        <v/>
      </c>
      <c r="AF56" s="6" t="str">
        <f t="array" ref="AF56">IFERROR(INDEX($O$4:$O$499,SMALL(IF($N$4:$N$499=AF$3,ROW($O$4:$O$499)-ROW($O$4)+1),ROWS($O$4:$O56))),"")</f>
        <v/>
      </c>
      <c r="AG56" s="2" t="str">
        <f t="array" ref="AG56">IFERROR(INDEX($K$4:$K$499,SMALL(IF($N$4:$N$499=AF$3,ROW($K$4:$K$499)-ROW($K$4)+1),ROWS($K$4:$K56))),"")</f>
        <v/>
      </c>
      <c r="AH56" s="6" t="str">
        <f t="array" ref="AH56">IFERROR(INDEX($O$4:$O$499,SMALL(IF($N$4:$N$499=AH$3,ROW($O$4:$O$499)-ROW($O$4)+1),ROWS($O$4:$O56))),"")</f>
        <v/>
      </c>
      <c r="AI56" s="2" t="str">
        <f t="array" ref="AI56">IFERROR(INDEX($K$4:$K$499,SMALL(IF($N$4:$N$499=AH$3,ROW($K$4:$K$499)-ROW($K$4)+1),ROWS($K$4:$K56))),"")</f>
        <v/>
      </c>
      <c r="AJ56" s="2"/>
      <c r="AK56" s="2"/>
      <c r="AL56" s="2"/>
      <c r="AM56" s="2"/>
      <c r="AN56" s="2"/>
      <c r="AO56" s="2"/>
      <c r="AP56" s="2"/>
      <c r="AQ56" s="2"/>
      <c r="AR56" s="2"/>
    </row>
    <row r="57" spans="1:44" x14ac:dyDescent="0.25">
      <c r="A57" s="2">
        <f>IF(ISBLANK(Colony!B79),"",Colony!B79)</f>
        <v>42736</v>
      </c>
      <c r="B57" t="str">
        <f>IF(ISBLANK(Colony!C79),"",Colony!C79)</f>
        <v/>
      </c>
      <c r="C57" t="str">
        <f>IF(ISBLANK(Colony!D79),"",Colony!D79)</f>
        <v xml:space="preserve">left ear multiple </v>
      </c>
      <c r="D57" s="1" t="str">
        <f>IF(ISBLANK(Colony!E79),"",Colony!E79)</f>
        <v>+</v>
      </c>
      <c r="E57" s="1" t="str">
        <f>IF(ISBLANK(Colony!F79),"",Colony!F79)</f>
        <v>AH0588</v>
      </c>
      <c r="F57" s="1" t="str">
        <f>IF(ISBLANK(Colony!G79),"",Colony!G79)</f>
        <v>AH0593</v>
      </c>
      <c r="G57" s="1">
        <f>IF(ISBLANK(Colony!H79),"",Colony!H79)</f>
        <v>359</v>
      </c>
      <c r="H57" s="1" t="str">
        <f>IF(ISBLANK(Colony!I79),"",Colony!I79)</f>
        <v/>
      </c>
      <c r="I57" t="str">
        <f t="array" ref="I57">_xlfn.IFNA(INDEX($A$4:$A$499&amp;$E$4:$E$499, MATCH(0, COUNTIF(I$3:I56, $A$4:$A$499&amp;$E$4:$E$499), 0)),"")</f>
        <v/>
      </c>
      <c r="J57" t="str">
        <f t="array" ref="J57">_xlfn.IFNA( MATCH(0, COUNTIF(I$3:I56, $A$4:$A$499&amp;$E$4:$E$499), 0),"")</f>
        <v/>
      </c>
      <c r="K57" s="2" t="str">
        <f t="array" ref="K57">IFERROR(INDEX($A$4:$A$499, J57),"")</f>
        <v/>
      </c>
      <c r="L57" t="str">
        <f t="array" ref="L57">IFERROR(INDEX($G$4:$G$499, J57),"")</f>
        <v/>
      </c>
      <c r="M57" t="str">
        <f t="array" ref="M57">IF(AND(J58&gt;99999,J57&lt;99999),O57- (SUM(--(NOT(ISBLANK(INDEX(Colony!$H$26:$H$499, J57):INDEX(Colony!$H$26:$H$499, COUNT($A$4:$A$499))))))), IFERROR(O57-(SUM(--(NOT(ISBLANK(INDEX(Colony!$H$26:$H$499, J57):INDEX(Colony!$H$26:$H$499, J58-1)))))),""))</f>
        <v/>
      </c>
      <c r="N57" t="str">
        <f t="array" ref="N57">IFERROR(INDEX($E$4:$E$499,J57),"")</f>
        <v/>
      </c>
      <c r="O57" t="str">
        <f t="array" ref="O57">IFERROR(IF(NOT(J57+100&gt;J58),COUNT($A$4:$A$499)+1-J57,IFERROR(J58-J57,"")),"")</f>
        <v/>
      </c>
      <c r="P57" s="6" t="str">
        <f t="array" ref="P57">IFERROR(INDEX($O$4:$O$499,SMALL(IF($N$4:$N$499=P$3,ROW($O$4:$O$499)-ROW($O$4)+1),ROWS($O$4:$O57))),"")</f>
        <v/>
      </c>
      <c r="Q57" s="2" t="str">
        <f t="array" ref="Q57">IFERROR(INDEX($K$4:$K$499,SMALL(IF($N$4:$N$499=P$3,ROW($K$4:$K$499)-ROW($K$4)+1),ROWS($K$4:$K57))),"")</f>
        <v/>
      </c>
      <c r="R57" s="6" t="str">
        <f t="array" ref="R57">IFERROR(INDEX($O$4:$O$499,SMALL(IF($N$4:$N$499=R$3,ROW($O$4:$O$499)-ROW($O$4)+1),ROWS($O$4:$O57))),"")</f>
        <v/>
      </c>
      <c r="S57" s="2" t="str">
        <f t="array" ref="S57">IFERROR(INDEX($K$4:$K$499,SMALL(IF($N$4:$N$499=R$3,ROW($K$4:$K$499)-ROW($K$4)+1),ROWS($K$4:$K57))),"")</f>
        <v/>
      </c>
      <c r="T57" s="6" t="str">
        <f t="array" ref="T57">IFERROR(INDEX($O$4:$O$499,SMALL(IF($N$4:$N$499=T$3,ROW($O$4:$O$499)-ROW($O$4)+1),ROWS($O$4:$O57))),"")</f>
        <v/>
      </c>
      <c r="U57" s="2" t="str">
        <f t="array" ref="U57">IFERROR(INDEX($K$4:$K$499,SMALL(IF($N$4:$N$499=T$3,ROW($K$4:$K$499)-ROW($K$4)+1),ROWS($K$4:$K57))),"")</f>
        <v/>
      </c>
      <c r="V57" s="6" t="str">
        <f t="array" ref="V57">IFERROR(INDEX($O$4:$O$499,SMALL(IF($N$4:$N$499=V$3,ROW($O$4:$O$499)-ROW($O$4)+1),ROWS($O$4:$O57))),"")</f>
        <v/>
      </c>
      <c r="W57" s="2" t="str">
        <f t="array" ref="W57">IFERROR(INDEX($K$4:$K$499,SMALL(IF($N$4:$N$499=V$3,ROW($K$4:$K$499)-ROW($K$4)+1),ROWS($K$4:$K57))),"")</f>
        <v/>
      </c>
      <c r="X57" s="6" t="str">
        <f t="array" ref="X57">IFERROR(INDEX($O$4:$O$499,SMALL(IF($N$4:$N$499=X$3,ROW($O$4:$O$499)-ROW($O$4)+1),ROWS($O$4:$O57))),"")</f>
        <v/>
      </c>
      <c r="Y57" s="2" t="str">
        <f t="array" ref="Y57">IFERROR(INDEX($K$4:$K$499,SMALL(IF($N$4:$N$499=X$3,ROW($K$4:$K$499)-ROW($K$4)+1),ROWS($K$4:$K57))),"")</f>
        <v/>
      </c>
      <c r="Z57" s="6" t="str">
        <f t="array" ref="Z57">IFERROR(INDEX($O$4:$O$499,SMALL(IF($N$4:$N$499=Z$3,ROW($O$4:$O$499)-ROW($O$4)+1),ROWS($O$4:$O57))),"")</f>
        <v/>
      </c>
      <c r="AA57" s="2" t="str">
        <f t="array" ref="AA57">IFERROR(INDEX($K$4:$K$499,SMALL(IF($N$4:$N$499=Z$3,ROW($K$4:$K$499)-ROW($K$4)+1),ROWS($K$4:$K57))),"")</f>
        <v/>
      </c>
      <c r="AB57" s="6" t="str">
        <f t="array" ref="AB57">IFERROR(INDEX($O$4:$O$499,SMALL(IF($N$4:$N$499=AB$3,ROW($O$4:$O$499)-ROW($O$4)+1),ROWS($O$4:$O57))),"")</f>
        <v/>
      </c>
      <c r="AC57" s="2" t="str">
        <f t="array" ref="AC57">IFERROR(INDEX($K$4:$K$499,SMALL(IF($N$4:$N$499=AB$3,ROW($K$4:$K$499)-ROW($K$4)+1),ROWS($K$4:$K57))),"")</f>
        <v/>
      </c>
      <c r="AD57" s="6" t="str">
        <f t="array" ref="AD57">IFERROR(INDEX($O$4:$O$499,SMALL(IF($N$4:$N$499=AD$3,ROW($O$4:$O$499)-ROW($O$4)+1),ROWS($O$4:$O57))),"")</f>
        <v/>
      </c>
      <c r="AE57" s="2" t="str">
        <f t="array" ref="AE57">IFERROR(INDEX($K$4:$K$499,SMALL(IF($N$4:$N$499=AD$3,ROW($K$4:$K$499)-ROW($K$4)+1),ROWS($K$4:$K57))),"")</f>
        <v/>
      </c>
      <c r="AF57" s="6" t="str">
        <f t="array" ref="AF57">IFERROR(INDEX($O$4:$O$499,SMALL(IF($N$4:$N$499=AF$3,ROW($O$4:$O$499)-ROW($O$4)+1),ROWS($O$4:$O57))),"")</f>
        <v/>
      </c>
      <c r="AG57" s="2" t="str">
        <f t="array" ref="AG57">IFERROR(INDEX($K$4:$K$499,SMALL(IF($N$4:$N$499=AF$3,ROW($K$4:$K$499)-ROW($K$4)+1),ROWS($K$4:$K57))),"")</f>
        <v/>
      </c>
      <c r="AH57" s="6" t="str">
        <f t="array" ref="AH57">IFERROR(INDEX($O$4:$O$499,SMALL(IF($N$4:$N$499=AH$3,ROW($O$4:$O$499)-ROW($O$4)+1),ROWS($O$4:$O57))),"")</f>
        <v/>
      </c>
      <c r="AI57" s="2" t="str">
        <f t="array" ref="AI57">IFERROR(INDEX($K$4:$K$499,SMALL(IF($N$4:$N$499=AH$3,ROW($K$4:$K$499)-ROW($K$4)+1),ROWS($K$4:$K57))),"")</f>
        <v/>
      </c>
      <c r="AJ57" s="2"/>
      <c r="AK57" s="2"/>
      <c r="AL57" s="2"/>
      <c r="AM57" s="2"/>
      <c r="AN57" s="2"/>
      <c r="AO57" s="2"/>
      <c r="AP57" s="2"/>
      <c r="AQ57" s="2"/>
      <c r="AR57" s="2"/>
    </row>
    <row r="58" spans="1:44" x14ac:dyDescent="0.25">
      <c r="A58" s="2">
        <f>IF(ISBLANK(Colony!B80),"",Colony!B80)</f>
        <v>42737</v>
      </c>
      <c r="B58">
        <f>IF(ISBLANK(Colony!C80),"",Colony!C80)</f>
        <v>5</v>
      </c>
      <c r="C58" t="str">
        <f>IF(ISBLANK(Colony!D80),"",Colony!D80)</f>
        <v>1</v>
      </c>
      <c r="D58" s="1" t="str">
        <f>IF(ISBLANK(Colony!E80),"",Colony!E80)</f>
        <v>-</v>
      </c>
      <c r="E58" s="1" t="str">
        <f>IF(ISBLANK(Colony!F80),"",Colony!F80)</f>
        <v>AH0590</v>
      </c>
      <c r="F58" s="1" t="str">
        <f>IF(ISBLANK(Colony!G80),"",Colony!G80)</f>
        <v>AH0594</v>
      </c>
      <c r="G58" s="1">
        <f>IF(ISBLANK(Colony!H80),"",Colony!H80)</f>
        <v>321</v>
      </c>
      <c r="H58" s="1" t="str">
        <f>IF(ISBLANK(Colony!I80),"",Colony!I80)</f>
        <v>Jinho</v>
      </c>
      <c r="I58" t="str">
        <f t="array" ref="I58">_xlfn.IFNA(INDEX($A$4:$A$499&amp;$E$4:$E$499, MATCH(0, COUNTIF(I$3:I57, $A$4:$A$499&amp;$E$4:$E$499), 0)),"")</f>
        <v/>
      </c>
      <c r="J58" t="str">
        <f t="array" ref="J58">_xlfn.IFNA( MATCH(0, COUNTIF(I$3:I57, $A$4:$A$499&amp;$E$4:$E$499), 0),"")</f>
        <v/>
      </c>
      <c r="K58" s="2" t="str">
        <f t="array" ref="K58">IFERROR(INDEX($A$4:$A$499, J58),"")</f>
        <v/>
      </c>
      <c r="L58" t="str">
        <f t="array" ref="L58">IFERROR(INDEX($G$4:$G$499, J58),"")</f>
        <v/>
      </c>
      <c r="M58" t="str">
        <f t="array" ref="M58">IF(AND(J59&gt;99999,J58&lt;99999),O58- (SUM(--(NOT(ISBLANK(INDEX(Colony!$H$26:$H$499, J58):INDEX(Colony!$H$26:$H$499, COUNT($A$4:$A$499))))))), IFERROR(O58-(SUM(--(NOT(ISBLANK(INDEX(Colony!$H$26:$H$499, J58):INDEX(Colony!$H$26:$H$499, J59-1)))))),""))</f>
        <v/>
      </c>
      <c r="N58" t="str">
        <f t="array" ref="N58">IFERROR(INDEX($E$4:$E$499,J58),"")</f>
        <v/>
      </c>
      <c r="O58" t="str">
        <f t="array" ref="O58">IFERROR(IF(NOT(J58+100&gt;J59),COUNT($A$4:$A$499)+1-J58,IFERROR(J59-J58,"")),"")</f>
        <v/>
      </c>
      <c r="P58" s="6" t="str">
        <f t="array" ref="P58">IFERROR(INDEX($O$4:$O$499,SMALL(IF($N$4:$N$499=P$3,ROW($O$4:$O$499)-ROW($O$4)+1),ROWS($O$4:$O58))),"")</f>
        <v/>
      </c>
      <c r="Q58" s="2" t="str">
        <f t="array" ref="Q58">IFERROR(INDEX($K$4:$K$499,SMALL(IF($N$4:$N$499=P$3,ROW($K$4:$K$499)-ROW($K$4)+1),ROWS($K$4:$K58))),"")</f>
        <v/>
      </c>
      <c r="R58" s="6" t="str">
        <f t="array" ref="R58">IFERROR(INDEX($O$4:$O$499,SMALL(IF($N$4:$N$499=R$3,ROW($O$4:$O$499)-ROW($O$4)+1),ROWS($O$4:$O58))),"")</f>
        <v/>
      </c>
      <c r="S58" s="2" t="str">
        <f t="array" ref="S58">IFERROR(INDEX($K$4:$K$499,SMALL(IF($N$4:$N$499=R$3,ROW($K$4:$K$499)-ROW($K$4)+1),ROWS($K$4:$K58))),"")</f>
        <v/>
      </c>
      <c r="T58" s="6" t="str">
        <f t="array" ref="T58">IFERROR(INDEX($O$4:$O$499,SMALL(IF($N$4:$N$499=T$3,ROW($O$4:$O$499)-ROW($O$4)+1),ROWS($O$4:$O58))),"")</f>
        <v/>
      </c>
      <c r="U58" s="2" t="str">
        <f t="array" ref="U58">IFERROR(INDEX($K$4:$K$499,SMALL(IF($N$4:$N$499=T$3,ROW($K$4:$K$499)-ROW($K$4)+1),ROWS($K$4:$K58))),"")</f>
        <v/>
      </c>
      <c r="V58" s="6" t="str">
        <f t="array" ref="V58">IFERROR(INDEX($O$4:$O$499,SMALL(IF($N$4:$N$499=V$3,ROW($O$4:$O$499)-ROW($O$4)+1),ROWS($O$4:$O58))),"")</f>
        <v/>
      </c>
      <c r="W58" s="2" t="str">
        <f t="array" ref="W58">IFERROR(INDEX($K$4:$K$499,SMALL(IF($N$4:$N$499=V$3,ROW($K$4:$K$499)-ROW($K$4)+1),ROWS($K$4:$K58))),"")</f>
        <v/>
      </c>
      <c r="X58" s="6" t="str">
        <f t="array" ref="X58">IFERROR(INDEX($O$4:$O$499,SMALL(IF($N$4:$N$499=X$3,ROW($O$4:$O$499)-ROW($O$4)+1),ROWS($O$4:$O58))),"")</f>
        <v/>
      </c>
      <c r="Y58" s="2" t="str">
        <f t="array" ref="Y58">IFERROR(INDEX($K$4:$K$499,SMALL(IF($N$4:$N$499=X$3,ROW($K$4:$K$499)-ROW($K$4)+1),ROWS($K$4:$K58))),"")</f>
        <v/>
      </c>
      <c r="Z58" s="6" t="str">
        <f t="array" ref="Z58">IFERROR(INDEX($O$4:$O$499,SMALL(IF($N$4:$N$499=Z$3,ROW($O$4:$O$499)-ROW($O$4)+1),ROWS($O$4:$O58))),"")</f>
        <v/>
      </c>
      <c r="AA58" s="2" t="str">
        <f t="array" ref="AA58">IFERROR(INDEX($K$4:$K$499,SMALL(IF($N$4:$N$499=Z$3,ROW($K$4:$K$499)-ROW($K$4)+1),ROWS($K$4:$K58))),"")</f>
        <v/>
      </c>
      <c r="AB58" s="6" t="str">
        <f t="array" ref="AB58">IFERROR(INDEX($O$4:$O$499,SMALL(IF($N$4:$N$499=AB$3,ROW($O$4:$O$499)-ROW($O$4)+1),ROWS($O$4:$O58))),"")</f>
        <v/>
      </c>
      <c r="AC58" s="2" t="str">
        <f t="array" ref="AC58">IFERROR(INDEX($K$4:$K$499,SMALL(IF($N$4:$N$499=AB$3,ROW($K$4:$K$499)-ROW($K$4)+1),ROWS($K$4:$K58))),"")</f>
        <v/>
      </c>
      <c r="AD58" s="6" t="str">
        <f t="array" ref="AD58">IFERROR(INDEX($O$4:$O$499,SMALL(IF($N$4:$N$499=AD$3,ROW($O$4:$O$499)-ROW($O$4)+1),ROWS($O$4:$O58))),"")</f>
        <v/>
      </c>
      <c r="AE58" s="2" t="str">
        <f t="array" ref="AE58">IFERROR(INDEX($K$4:$K$499,SMALL(IF($N$4:$N$499=AD$3,ROW($K$4:$K$499)-ROW($K$4)+1),ROWS($K$4:$K58))),"")</f>
        <v/>
      </c>
      <c r="AF58" s="6" t="str">
        <f t="array" ref="AF58">IFERROR(INDEX($O$4:$O$499,SMALL(IF($N$4:$N$499=AF$3,ROW($O$4:$O$499)-ROW($O$4)+1),ROWS($O$4:$O58))),"")</f>
        <v/>
      </c>
      <c r="AG58" s="2" t="str">
        <f t="array" ref="AG58">IFERROR(INDEX($K$4:$K$499,SMALL(IF($N$4:$N$499=AF$3,ROW($K$4:$K$499)-ROW($K$4)+1),ROWS($K$4:$K58))),"")</f>
        <v/>
      </c>
      <c r="AH58" s="6" t="str">
        <f t="array" ref="AH58">IFERROR(INDEX($O$4:$O$499,SMALL(IF($N$4:$N$499=AH$3,ROW($O$4:$O$499)-ROW($O$4)+1),ROWS($O$4:$O58))),"")</f>
        <v/>
      </c>
      <c r="AI58" s="2" t="str">
        <f t="array" ref="AI58">IFERROR(INDEX($K$4:$K$499,SMALL(IF($N$4:$N$499=AH$3,ROW($K$4:$K$499)-ROW($K$4)+1),ROWS($K$4:$K58))),"")</f>
        <v/>
      </c>
      <c r="AJ58" s="2"/>
      <c r="AK58" s="2"/>
      <c r="AL58" s="2"/>
      <c r="AM58" s="2"/>
      <c r="AN58" s="2"/>
      <c r="AO58" s="2"/>
      <c r="AP58" s="2"/>
      <c r="AQ58" s="2"/>
      <c r="AR58" s="2"/>
    </row>
    <row r="59" spans="1:44" x14ac:dyDescent="0.25">
      <c r="A59" s="2">
        <f>IF(ISBLANK(Colony!B81),"",Colony!B81)</f>
        <v>42737</v>
      </c>
      <c r="B59" t="str">
        <f>IF(ISBLANK(Colony!C81),"",Colony!C81)</f>
        <v/>
      </c>
      <c r="C59" t="str">
        <f>IF(ISBLANK(Colony!D81),"",Colony!D81)</f>
        <v>3</v>
      </c>
      <c r="D59" s="1" t="str">
        <f>IF(ISBLANK(Colony!E81),"",Colony!E81)</f>
        <v>-</v>
      </c>
      <c r="E59" s="1" t="str">
        <f>IF(ISBLANK(Colony!F81),"",Colony!F81)</f>
        <v>AH0590</v>
      </c>
      <c r="F59" s="1" t="str">
        <f>IF(ISBLANK(Colony!G81),"",Colony!G81)</f>
        <v>AH0594</v>
      </c>
      <c r="G59" s="1">
        <f>IF(ISBLANK(Colony!H81),"",Colony!H81)</f>
        <v>321</v>
      </c>
      <c r="H59" s="1" t="str">
        <f>IF(ISBLANK(Colony!I81),"",Colony!I81)</f>
        <v>Jinho</v>
      </c>
      <c r="I59" t="str">
        <f t="array" ref="I59">_xlfn.IFNA(INDEX($A$4:$A$499&amp;$E$4:$E$499, MATCH(0, COUNTIF(I$3:I58, $A$4:$A$499&amp;$E$4:$E$499), 0)),"")</f>
        <v/>
      </c>
      <c r="J59" t="str">
        <f t="array" ref="J59">_xlfn.IFNA( MATCH(0, COUNTIF(I$3:I58, $A$4:$A$499&amp;$E$4:$E$499), 0),"")</f>
        <v/>
      </c>
      <c r="K59" s="2" t="str">
        <f t="array" ref="K59">IFERROR(INDEX($A$4:$A$499, J59),"")</f>
        <v/>
      </c>
      <c r="L59" t="str">
        <f t="array" ref="L59">IFERROR(INDEX($G$4:$G$499, J59),"")</f>
        <v/>
      </c>
      <c r="M59" t="str">
        <f t="array" ref="M59">IF(AND(J60&gt;99999,J59&lt;99999),O59- (SUM(--(NOT(ISBLANK(INDEX(Colony!$H$26:$H$499, J59):INDEX(Colony!$H$26:$H$499, COUNT($A$4:$A$499))))))), IFERROR(O59-(SUM(--(NOT(ISBLANK(INDEX(Colony!$H$26:$H$499, J59):INDEX(Colony!$H$26:$H$499, J60-1)))))),""))</f>
        <v/>
      </c>
      <c r="N59" t="str">
        <f t="array" ref="N59">IFERROR(INDEX($E$4:$E$499,J59),"")</f>
        <v/>
      </c>
      <c r="O59" t="str">
        <f t="array" ref="O59">IFERROR(IF(NOT(J59+100&gt;J60),COUNT($A$4:$A$499)+1-J59,IFERROR(J60-J59,"")),"")</f>
        <v/>
      </c>
      <c r="P59" s="6" t="str">
        <f t="array" ref="P59">IFERROR(INDEX($O$4:$O$499,SMALL(IF($N$4:$N$499=P$3,ROW($O$4:$O$499)-ROW($O$4)+1),ROWS($O$4:$O59))),"")</f>
        <v/>
      </c>
      <c r="Q59" s="2" t="str">
        <f t="array" ref="Q59">IFERROR(INDEX($K$4:$K$499,SMALL(IF($N$4:$N$499=P$3,ROW($K$4:$K$499)-ROW($K$4)+1),ROWS($K$4:$K59))),"")</f>
        <v/>
      </c>
      <c r="R59" s="6" t="str">
        <f t="array" ref="R59">IFERROR(INDEX($O$4:$O$499,SMALL(IF($N$4:$N$499=R$3,ROW($O$4:$O$499)-ROW($O$4)+1),ROWS($O$4:$O59))),"")</f>
        <v/>
      </c>
      <c r="S59" s="2" t="str">
        <f t="array" ref="S59">IFERROR(INDEX($K$4:$K$499,SMALL(IF($N$4:$N$499=R$3,ROW($K$4:$K$499)-ROW($K$4)+1),ROWS($K$4:$K59))),"")</f>
        <v/>
      </c>
      <c r="T59" s="6" t="str">
        <f t="array" ref="T59">IFERROR(INDEX($O$4:$O$499,SMALL(IF($N$4:$N$499=T$3,ROW($O$4:$O$499)-ROW($O$4)+1),ROWS($O$4:$O59))),"")</f>
        <v/>
      </c>
      <c r="U59" s="2" t="str">
        <f t="array" ref="U59">IFERROR(INDEX($K$4:$K$499,SMALL(IF($N$4:$N$499=T$3,ROW($K$4:$K$499)-ROW($K$4)+1),ROWS($K$4:$K59))),"")</f>
        <v/>
      </c>
      <c r="V59" s="6" t="str">
        <f t="array" ref="V59">IFERROR(INDEX($O$4:$O$499,SMALL(IF($N$4:$N$499=V$3,ROW($O$4:$O$499)-ROW($O$4)+1),ROWS($O$4:$O59))),"")</f>
        <v/>
      </c>
      <c r="W59" s="2" t="str">
        <f t="array" ref="W59">IFERROR(INDEX($K$4:$K$499,SMALL(IF($N$4:$N$499=V$3,ROW($K$4:$K$499)-ROW($K$4)+1),ROWS($K$4:$K59))),"")</f>
        <v/>
      </c>
      <c r="X59" s="6" t="str">
        <f t="array" ref="X59">IFERROR(INDEX($O$4:$O$499,SMALL(IF($N$4:$N$499=X$3,ROW($O$4:$O$499)-ROW($O$4)+1),ROWS($O$4:$O59))),"")</f>
        <v/>
      </c>
      <c r="Y59" s="2" t="str">
        <f t="array" ref="Y59">IFERROR(INDEX($K$4:$K$499,SMALL(IF($N$4:$N$499=X$3,ROW($K$4:$K$499)-ROW($K$4)+1),ROWS($K$4:$K59))),"")</f>
        <v/>
      </c>
      <c r="Z59" s="6" t="str">
        <f t="array" ref="Z59">IFERROR(INDEX($O$4:$O$499,SMALL(IF($N$4:$N$499=Z$3,ROW($O$4:$O$499)-ROW($O$4)+1),ROWS($O$4:$O59))),"")</f>
        <v/>
      </c>
      <c r="AA59" s="2" t="str">
        <f t="array" ref="AA59">IFERROR(INDEX($K$4:$K$499,SMALL(IF($N$4:$N$499=Z$3,ROW($K$4:$K$499)-ROW($K$4)+1),ROWS($K$4:$K59))),"")</f>
        <v/>
      </c>
      <c r="AB59" s="6" t="str">
        <f t="array" ref="AB59">IFERROR(INDEX($O$4:$O$499,SMALL(IF($N$4:$N$499=AB$3,ROW($O$4:$O$499)-ROW($O$4)+1),ROWS($O$4:$O59))),"")</f>
        <v/>
      </c>
      <c r="AC59" s="2" t="str">
        <f t="array" ref="AC59">IFERROR(INDEX($K$4:$K$499,SMALL(IF($N$4:$N$499=AB$3,ROW($K$4:$K$499)-ROW($K$4)+1),ROWS($K$4:$K59))),"")</f>
        <v/>
      </c>
      <c r="AD59" s="6" t="str">
        <f t="array" ref="AD59">IFERROR(INDEX($O$4:$O$499,SMALL(IF($N$4:$N$499=AD$3,ROW($O$4:$O$499)-ROW($O$4)+1),ROWS($O$4:$O59))),"")</f>
        <v/>
      </c>
      <c r="AE59" s="2" t="str">
        <f t="array" ref="AE59">IFERROR(INDEX($K$4:$K$499,SMALL(IF($N$4:$N$499=AD$3,ROW($K$4:$K$499)-ROW($K$4)+1),ROWS($K$4:$K59))),"")</f>
        <v/>
      </c>
      <c r="AF59" s="6" t="str">
        <f t="array" ref="AF59">IFERROR(INDEX($O$4:$O$499,SMALL(IF($N$4:$N$499=AF$3,ROW($O$4:$O$499)-ROW($O$4)+1),ROWS($O$4:$O59))),"")</f>
        <v/>
      </c>
      <c r="AG59" s="2" t="str">
        <f t="array" ref="AG59">IFERROR(INDEX($K$4:$K$499,SMALL(IF($N$4:$N$499=AF$3,ROW($K$4:$K$499)-ROW($K$4)+1),ROWS($K$4:$K59))),"")</f>
        <v/>
      </c>
      <c r="AH59" s="6" t="str">
        <f t="array" ref="AH59">IFERROR(INDEX($O$4:$O$499,SMALL(IF($N$4:$N$499=AH$3,ROW($O$4:$O$499)-ROW($O$4)+1),ROWS($O$4:$O59))),"")</f>
        <v/>
      </c>
      <c r="AI59" s="2" t="str">
        <f t="array" ref="AI59">IFERROR(INDEX($K$4:$K$499,SMALL(IF($N$4:$N$499=AH$3,ROW($K$4:$K$499)-ROW($K$4)+1),ROWS($K$4:$K59))),"")</f>
        <v/>
      </c>
      <c r="AJ59" s="2"/>
      <c r="AK59" s="2"/>
      <c r="AL59" s="2"/>
      <c r="AM59" s="2"/>
      <c r="AN59" s="2"/>
      <c r="AO59" s="2"/>
      <c r="AP59" s="2"/>
      <c r="AQ59" s="2"/>
      <c r="AR59" s="2"/>
    </row>
    <row r="60" spans="1:44" x14ac:dyDescent="0.25">
      <c r="A60" s="2">
        <f>IF(ISBLANK(Colony!B82),"",Colony!B82)</f>
        <v>42737</v>
      </c>
      <c r="B60" t="str">
        <f>IF(ISBLANK(Colony!C82),"",Colony!C82)</f>
        <v/>
      </c>
      <c r="C60" t="str">
        <f>IF(ISBLANK(Colony!D82),"",Colony!D82)</f>
        <v>1</v>
      </c>
      <c r="D60" s="1" t="str">
        <f>IF(ISBLANK(Colony!E82),"",Colony!E82)</f>
        <v>+</v>
      </c>
      <c r="E60" s="1" t="str">
        <f>IF(ISBLANK(Colony!F82),"",Colony!F82)</f>
        <v>AH0590</v>
      </c>
      <c r="F60" s="1" t="str">
        <f>IF(ISBLANK(Colony!G82),"",Colony!G82)</f>
        <v>AH0594</v>
      </c>
      <c r="G60" s="1">
        <f>IF(ISBLANK(Colony!H82),"",Colony!H82)</f>
        <v>331</v>
      </c>
      <c r="H60" s="1" t="str">
        <f>IF(ISBLANK(Colony!I82),"",Colony!I82)</f>
        <v>Phil</v>
      </c>
      <c r="I60" t="str">
        <f t="array" ref="I60">_xlfn.IFNA(INDEX($A$4:$A$499&amp;$E$4:$E$499, MATCH(0, COUNTIF(I$3:I59, $A$4:$A$499&amp;$E$4:$E$499), 0)),"")</f>
        <v/>
      </c>
      <c r="J60" t="str">
        <f t="array" ref="J60">_xlfn.IFNA( MATCH(0, COUNTIF(I$3:I59, $A$4:$A$499&amp;$E$4:$E$499), 0),"")</f>
        <v/>
      </c>
      <c r="K60" s="2" t="str">
        <f t="array" ref="K60">IFERROR(INDEX($A$4:$A$499, J60),"")</f>
        <v/>
      </c>
      <c r="L60" t="str">
        <f t="array" ref="L60">IFERROR(INDEX($G$4:$G$499, J60),"")</f>
        <v/>
      </c>
      <c r="M60" t="str">
        <f t="array" ref="M60">IF(AND(J61&gt;99999,J60&lt;99999),O60- (SUM(--(NOT(ISBLANK(INDEX(Colony!$H$26:$H$499, J60):INDEX(Colony!$H$26:$H$499, COUNT($A$4:$A$499))))))), IFERROR(O60-(SUM(--(NOT(ISBLANK(INDEX(Colony!$H$26:$H$499, J60):INDEX(Colony!$H$26:$H$499, J61-1)))))),""))</f>
        <v/>
      </c>
      <c r="N60" t="str">
        <f t="array" ref="N60">IFERROR(INDEX($E$4:$E$499,J60),"")</f>
        <v/>
      </c>
      <c r="O60" t="str">
        <f t="array" ref="O60">IFERROR(IF(NOT(J60+100&gt;J61),COUNT($A$4:$A$499)+1-J60,IFERROR(J61-J60,"")),"")</f>
        <v/>
      </c>
      <c r="P60" s="6" t="str">
        <f t="array" ref="P60">IFERROR(INDEX($O$4:$O$499,SMALL(IF($N$4:$N$499=P$3,ROW($O$4:$O$499)-ROW($O$4)+1),ROWS($O$4:$O60))),"")</f>
        <v/>
      </c>
      <c r="Q60" s="2" t="str">
        <f t="array" ref="Q60">IFERROR(INDEX($K$4:$K$499,SMALL(IF($N$4:$N$499=P$3,ROW($K$4:$K$499)-ROW($K$4)+1),ROWS($K$4:$K60))),"")</f>
        <v/>
      </c>
      <c r="R60" s="6" t="str">
        <f t="array" ref="R60">IFERROR(INDEX($O$4:$O$499,SMALL(IF($N$4:$N$499=R$3,ROW($O$4:$O$499)-ROW($O$4)+1),ROWS($O$4:$O60))),"")</f>
        <v/>
      </c>
      <c r="S60" s="2" t="str">
        <f t="array" ref="S60">IFERROR(INDEX($K$4:$K$499,SMALL(IF($N$4:$N$499=R$3,ROW($K$4:$K$499)-ROW($K$4)+1),ROWS($K$4:$K60))),"")</f>
        <v/>
      </c>
      <c r="T60" s="6" t="str">
        <f t="array" ref="T60">IFERROR(INDEX($O$4:$O$499,SMALL(IF($N$4:$N$499=T$3,ROW($O$4:$O$499)-ROW($O$4)+1),ROWS($O$4:$O60))),"")</f>
        <v/>
      </c>
      <c r="U60" s="2" t="str">
        <f t="array" ref="U60">IFERROR(INDEX($K$4:$K$499,SMALL(IF($N$4:$N$499=T$3,ROW($K$4:$K$499)-ROW($K$4)+1),ROWS($K$4:$K60))),"")</f>
        <v/>
      </c>
      <c r="V60" s="6" t="str">
        <f t="array" ref="V60">IFERROR(INDEX($O$4:$O$499,SMALL(IF($N$4:$N$499=V$3,ROW($O$4:$O$499)-ROW($O$4)+1),ROWS($O$4:$O60))),"")</f>
        <v/>
      </c>
      <c r="W60" s="2" t="str">
        <f t="array" ref="W60">IFERROR(INDEX($K$4:$K$499,SMALL(IF($N$4:$N$499=V$3,ROW($K$4:$K$499)-ROW($K$4)+1),ROWS($K$4:$K60))),"")</f>
        <v/>
      </c>
      <c r="X60" s="6" t="str">
        <f t="array" ref="X60">IFERROR(INDEX($O$4:$O$499,SMALL(IF($N$4:$N$499=X$3,ROW($O$4:$O$499)-ROW($O$4)+1),ROWS($O$4:$O60))),"")</f>
        <v/>
      </c>
      <c r="Y60" s="2" t="str">
        <f t="array" ref="Y60">IFERROR(INDEX($K$4:$K$499,SMALL(IF($N$4:$N$499=X$3,ROW($K$4:$K$499)-ROW($K$4)+1),ROWS($K$4:$K60))),"")</f>
        <v/>
      </c>
      <c r="Z60" s="6" t="str">
        <f t="array" ref="Z60">IFERROR(INDEX($O$4:$O$499,SMALL(IF($N$4:$N$499=Z$3,ROW($O$4:$O$499)-ROW($O$4)+1),ROWS($O$4:$O60))),"")</f>
        <v/>
      </c>
      <c r="AA60" s="2" t="str">
        <f t="array" ref="AA60">IFERROR(INDEX($K$4:$K$499,SMALL(IF($N$4:$N$499=Z$3,ROW($K$4:$K$499)-ROW($K$4)+1),ROWS($K$4:$K60))),"")</f>
        <v/>
      </c>
      <c r="AB60" s="6" t="str">
        <f t="array" ref="AB60">IFERROR(INDEX($O$4:$O$499,SMALL(IF($N$4:$N$499=AB$3,ROW($O$4:$O$499)-ROW($O$4)+1),ROWS($O$4:$O60))),"")</f>
        <v/>
      </c>
      <c r="AC60" s="2" t="str">
        <f t="array" ref="AC60">IFERROR(INDEX($K$4:$K$499,SMALL(IF($N$4:$N$499=AB$3,ROW($K$4:$K$499)-ROW($K$4)+1),ROWS($K$4:$K60))),"")</f>
        <v/>
      </c>
      <c r="AD60" s="6" t="str">
        <f t="array" ref="AD60">IFERROR(INDEX($O$4:$O$499,SMALL(IF($N$4:$N$499=AD$3,ROW($O$4:$O$499)-ROW($O$4)+1),ROWS($O$4:$O60))),"")</f>
        <v/>
      </c>
      <c r="AE60" s="2" t="str">
        <f t="array" ref="AE60">IFERROR(INDEX($K$4:$K$499,SMALL(IF($N$4:$N$499=AD$3,ROW($K$4:$K$499)-ROW($K$4)+1),ROWS($K$4:$K60))),"")</f>
        <v/>
      </c>
      <c r="AF60" s="6" t="str">
        <f t="array" ref="AF60">IFERROR(INDEX($O$4:$O$499,SMALL(IF($N$4:$N$499=AF$3,ROW($O$4:$O$499)-ROW($O$4)+1),ROWS($O$4:$O60))),"")</f>
        <v/>
      </c>
      <c r="AG60" s="2" t="str">
        <f t="array" ref="AG60">IFERROR(INDEX($K$4:$K$499,SMALL(IF($N$4:$N$499=AF$3,ROW($K$4:$K$499)-ROW($K$4)+1),ROWS($K$4:$K60))),"")</f>
        <v/>
      </c>
      <c r="AH60" s="6" t="str">
        <f t="array" ref="AH60">IFERROR(INDEX($O$4:$O$499,SMALL(IF($N$4:$N$499=AH$3,ROW($O$4:$O$499)-ROW($O$4)+1),ROWS($O$4:$O60))),"")</f>
        <v/>
      </c>
      <c r="AI60" s="2" t="str">
        <f t="array" ref="AI60">IFERROR(INDEX($K$4:$K$499,SMALL(IF($N$4:$N$499=AH$3,ROW($K$4:$K$499)-ROW($K$4)+1),ROWS($K$4:$K60))),"")</f>
        <v/>
      </c>
      <c r="AJ60" s="2"/>
      <c r="AK60" s="2"/>
      <c r="AL60" s="2"/>
      <c r="AM60" s="2"/>
      <c r="AN60" s="2"/>
      <c r="AO60" s="2"/>
      <c r="AP60" s="2"/>
      <c r="AQ60" s="2"/>
      <c r="AR60" s="2"/>
    </row>
    <row r="61" spans="1:44" x14ac:dyDescent="0.25">
      <c r="A61" s="2">
        <f>IF(ISBLANK(Colony!B83),"",Colony!B83)</f>
        <v>42737</v>
      </c>
      <c r="B61" t="str">
        <f>IF(ISBLANK(Colony!C83),"",Colony!C83)</f>
        <v/>
      </c>
      <c r="C61" t="str">
        <f>IF(ISBLANK(Colony!D83),"",Colony!D83)</f>
        <v>2</v>
      </c>
      <c r="D61" s="1" t="str">
        <f>IF(ISBLANK(Colony!E83),"",Colony!E83)</f>
        <v>-</v>
      </c>
      <c r="E61" s="1" t="str">
        <f>IF(ISBLANK(Colony!F83),"",Colony!F83)</f>
        <v>AH0590</v>
      </c>
      <c r="F61" s="1" t="str">
        <f>IF(ISBLANK(Colony!G83),"",Colony!G83)</f>
        <v>AH0594</v>
      </c>
      <c r="G61" s="1">
        <f>IF(ISBLANK(Colony!H83),"",Colony!H83)</f>
        <v>331</v>
      </c>
      <c r="H61" s="1" t="str">
        <f>IF(ISBLANK(Colony!I83),"",Colony!I83)</f>
        <v>Jinho</v>
      </c>
      <c r="I61" t="str">
        <f t="array" ref="I61">_xlfn.IFNA(INDEX($A$4:$A$499&amp;$E$4:$E$499, MATCH(0, COUNTIF(I$3:I60, $A$4:$A$499&amp;$E$4:$E$499), 0)),"")</f>
        <v/>
      </c>
      <c r="J61" t="str">
        <f t="array" ref="J61">_xlfn.IFNA( MATCH(0, COUNTIF(I$3:I60, $A$4:$A$499&amp;$E$4:$E$499), 0),"")</f>
        <v/>
      </c>
      <c r="K61" s="2" t="str">
        <f t="array" ref="K61">IFERROR(INDEX($A$4:$A$499, J61),"")</f>
        <v/>
      </c>
      <c r="L61" t="str">
        <f t="array" ref="L61">IFERROR(INDEX($G$4:$G$499, J61),"")</f>
        <v/>
      </c>
      <c r="M61" t="str">
        <f t="array" ref="M61">IF(AND(J62&gt;99999,J61&lt;99999),O61- (SUM(--(NOT(ISBLANK(INDEX(Colony!$H$26:$H$499, J61):INDEX(Colony!$H$26:$H$499, COUNT($A$4:$A$499))))))), IFERROR(O61-(SUM(--(NOT(ISBLANK(INDEX(Colony!$H$26:$H$499, J61):INDEX(Colony!$H$26:$H$499, J62-1)))))),""))</f>
        <v/>
      </c>
      <c r="N61" t="str">
        <f t="array" ref="N61">IFERROR(INDEX($E$4:$E$499,J61),"")</f>
        <v/>
      </c>
      <c r="O61" t="str">
        <f t="array" ref="O61">IFERROR(IF(NOT(J61+100&gt;J62),COUNT($A$4:$A$499)+1-J61,IFERROR(J62-J61,"")),"")</f>
        <v/>
      </c>
      <c r="P61" s="6" t="str">
        <f t="array" ref="P61">IFERROR(INDEX($O$4:$O$499,SMALL(IF($N$4:$N$499=P$3,ROW($O$4:$O$499)-ROW($O$4)+1),ROWS($O$4:$O61))),"")</f>
        <v/>
      </c>
      <c r="Q61" s="2" t="str">
        <f t="array" ref="Q61">IFERROR(INDEX($K$4:$K$499,SMALL(IF($N$4:$N$499=P$3,ROW($K$4:$K$499)-ROW($K$4)+1),ROWS($K$4:$K61))),"")</f>
        <v/>
      </c>
      <c r="R61" s="6" t="str">
        <f t="array" ref="R61">IFERROR(INDEX($O$4:$O$499,SMALL(IF($N$4:$N$499=R$3,ROW($O$4:$O$499)-ROW($O$4)+1),ROWS($O$4:$O61))),"")</f>
        <v/>
      </c>
      <c r="S61" s="2" t="str">
        <f t="array" ref="S61">IFERROR(INDEX($K$4:$K$499,SMALL(IF($N$4:$N$499=R$3,ROW($K$4:$K$499)-ROW($K$4)+1),ROWS($K$4:$K61))),"")</f>
        <v/>
      </c>
      <c r="T61" s="6" t="str">
        <f t="array" ref="T61">IFERROR(INDEX($O$4:$O$499,SMALL(IF($N$4:$N$499=T$3,ROW($O$4:$O$499)-ROW($O$4)+1),ROWS($O$4:$O61))),"")</f>
        <v/>
      </c>
      <c r="U61" s="2" t="str">
        <f t="array" ref="U61">IFERROR(INDEX($K$4:$K$499,SMALL(IF($N$4:$N$499=T$3,ROW($K$4:$K$499)-ROW($K$4)+1),ROWS($K$4:$K61))),"")</f>
        <v/>
      </c>
      <c r="V61" s="6" t="str">
        <f t="array" ref="V61">IFERROR(INDEX($O$4:$O$499,SMALL(IF($N$4:$N$499=V$3,ROW($O$4:$O$499)-ROW($O$4)+1),ROWS($O$4:$O61))),"")</f>
        <v/>
      </c>
      <c r="W61" s="2" t="str">
        <f t="array" ref="W61">IFERROR(INDEX($K$4:$K$499,SMALL(IF($N$4:$N$499=V$3,ROW($K$4:$K$499)-ROW($K$4)+1),ROWS($K$4:$K61))),"")</f>
        <v/>
      </c>
      <c r="X61" s="6" t="str">
        <f t="array" ref="X61">IFERROR(INDEX($O$4:$O$499,SMALL(IF($N$4:$N$499=X$3,ROW($O$4:$O$499)-ROW($O$4)+1),ROWS($O$4:$O61))),"")</f>
        <v/>
      </c>
      <c r="Y61" s="2" t="str">
        <f t="array" ref="Y61">IFERROR(INDEX($K$4:$K$499,SMALL(IF($N$4:$N$499=X$3,ROW($K$4:$K$499)-ROW($K$4)+1),ROWS($K$4:$K61))),"")</f>
        <v/>
      </c>
      <c r="Z61" s="6" t="str">
        <f t="array" ref="Z61">IFERROR(INDEX($O$4:$O$499,SMALL(IF($N$4:$N$499=Z$3,ROW($O$4:$O$499)-ROW($O$4)+1),ROWS($O$4:$O61))),"")</f>
        <v/>
      </c>
      <c r="AA61" s="2" t="str">
        <f t="array" ref="AA61">IFERROR(INDEX($K$4:$K$499,SMALL(IF($N$4:$N$499=Z$3,ROW($K$4:$K$499)-ROW($K$4)+1),ROWS($K$4:$K61))),"")</f>
        <v/>
      </c>
      <c r="AB61" s="6" t="str">
        <f t="array" ref="AB61">IFERROR(INDEX($O$4:$O$499,SMALL(IF($N$4:$N$499=AB$3,ROW($O$4:$O$499)-ROW($O$4)+1),ROWS($O$4:$O61))),"")</f>
        <v/>
      </c>
      <c r="AC61" s="2" t="str">
        <f t="array" ref="AC61">IFERROR(INDEX($K$4:$K$499,SMALL(IF($N$4:$N$499=AB$3,ROW($K$4:$K$499)-ROW($K$4)+1),ROWS($K$4:$K61))),"")</f>
        <v/>
      </c>
      <c r="AD61" s="6" t="str">
        <f t="array" ref="AD61">IFERROR(INDEX($O$4:$O$499,SMALL(IF($N$4:$N$499=AD$3,ROW($O$4:$O$499)-ROW($O$4)+1),ROWS($O$4:$O61))),"")</f>
        <v/>
      </c>
      <c r="AE61" s="2" t="str">
        <f t="array" ref="AE61">IFERROR(INDEX($K$4:$K$499,SMALL(IF($N$4:$N$499=AD$3,ROW($K$4:$K$499)-ROW($K$4)+1),ROWS($K$4:$K61))),"")</f>
        <v/>
      </c>
      <c r="AF61" s="6" t="str">
        <f t="array" ref="AF61">IFERROR(INDEX($O$4:$O$499,SMALL(IF($N$4:$N$499=AF$3,ROW($O$4:$O$499)-ROW($O$4)+1),ROWS($O$4:$O61))),"")</f>
        <v/>
      </c>
      <c r="AG61" s="2" t="str">
        <f t="array" ref="AG61">IFERROR(INDEX($K$4:$K$499,SMALL(IF($N$4:$N$499=AF$3,ROW($K$4:$K$499)-ROW($K$4)+1),ROWS($K$4:$K61))),"")</f>
        <v/>
      </c>
      <c r="AH61" s="6" t="str">
        <f t="array" ref="AH61">IFERROR(INDEX($O$4:$O$499,SMALL(IF($N$4:$N$499=AH$3,ROW($O$4:$O$499)-ROW($O$4)+1),ROWS($O$4:$O61))),"")</f>
        <v/>
      </c>
      <c r="AI61" s="2" t="str">
        <f t="array" ref="AI61">IFERROR(INDEX($K$4:$K$499,SMALL(IF($N$4:$N$499=AH$3,ROW($K$4:$K$499)-ROW($K$4)+1),ROWS($K$4:$K61))),"")</f>
        <v/>
      </c>
      <c r="AJ61" s="2"/>
      <c r="AK61" s="2"/>
      <c r="AL61" s="2"/>
      <c r="AM61" s="2"/>
      <c r="AN61" s="2"/>
      <c r="AO61" s="2"/>
      <c r="AP61" s="2"/>
      <c r="AQ61" s="2"/>
      <c r="AR61" s="2"/>
    </row>
    <row r="62" spans="1:44" x14ac:dyDescent="0.25">
      <c r="A62" s="2">
        <f>IF(ISBLANK(Colony!B84),"",Colony!B84)</f>
        <v>42737</v>
      </c>
      <c r="B62" t="str">
        <f>IF(ISBLANK(Colony!C84),"",Colony!C84)</f>
        <v/>
      </c>
      <c r="C62" t="str">
        <f>IF(ISBLANK(Colony!D84),"",Colony!D84)</f>
        <v>3</v>
      </c>
      <c r="D62" s="1" t="str">
        <f>IF(ISBLANK(Colony!E84),"",Colony!E84)</f>
        <v>+</v>
      </c>
      <c r="E62" s="1" t="str">
        <f>IF(ISBLANK(Colony!F84),"",Colony!F84)</f>
        <v>AH0590</v>
      </c>
      <c r="F62" s="1" t="str">
        <f>IF(ISBLANK(Colony!G84),"",Colony!G84)</f>
        <v>AH0594</v>
      </c>
      <c r="G62" s="1">
        <f>IF(ISBLANK(Colony!H84),"",Colony!H84)</f>
        <v>331</v>
      </c>
      <c r="H62" s="1" t="str">
        <f>IF(ISBLANK(Colony!I84),"",Colony!I84)</f>
        <v/>
      </c>
      <c r="I62" t="str">
        <f t="array" ref="I62">_xlfn.IFNA(INDEX($A$4:$A$499&amp;$E$4:$E$499, MATCH(0, COUNTIF(I$3:I61, $A$4:$A$499&amp;$E$4:$E$499), 0)),"")</f>
        <v/>
      </c>
      <c r="J62" t="str">
        <f t="array" ref="J62">_xlfn.IFNA( MATCH(0, COUNTIF(I$3:I61, $A$4:$A$499&amp;$E$4:$E$499), 0),"")</f>
        <v/>
      </c>
      <c r="K62" s="2" t="str">
        <f t="array" ref="K62">IFERROR(INDEX($A$4:$A$499, J62),"")</f>
        <v/>
      </c>
      <c r="L62" t="str">
        <f t="array" ref="L62">IFERROR(INDEX($G$4:$G$499, J62),"")</f>
        <v/>
      </c>
      <c r="M62" t="str">
        <f t="array" ref="M62">IF(AND(J63&gt;99999,J62&lt;99999),O62- (SUM(--(NOT(ISBLANK(INDEX(Colony!$H$26:$H$499, J62):INDEX(Colony!$H$26:$H$499, COUNT($A$4:$A$499))))))), IFERROR(O62-(SUM(--(NOT(ISBLANK(INDEX(Colony!$H$26:$H$499, J62):INDEX(Colony!$H$26:$H$499, J63-1)))))),""))</f>
        <v/>
      </c>
      <c r="N62" t="str">
        <f t="array" ref="N62">IFERROR(INDEX($E$4:$E$499,J62),"")</f>
        <v/>
      </c>
      <c r="O62" t="str">
        <f t="array" ref="O62">IFERROR(IF(NOT(J62+100&gt;J63),COUNT($A$4:$A$499)+1-J62,IFERROR(J63-J62,"")),"")</f>
        <v/>
      </c>
      <c r="P62" s="6" t="str">
        <f t="array" ref="P62">IFERROR(INDEX($O$4:$O$499,SMALL(IF($N$4:$N$499=P$3,ROW($O$4:$O$499)-ROW($O$4)+1),ROWS($O$4:$O62))),"")</f>
        <v/>
      </c>
      <c r="Q62" s="2" t="str">
        <f t="array" ref="Q62">IFERROR(INDEX($K$4:$K$499,SMALL(IF($N$4:$N$499=P$3,ROW($K$4:$K$499)-ROW($K$4)+1),ROWS($K$4:$K62))),"")</f>
        <v/>
      </c>
      <c r="R62" s="6" t="str">
        <f t="array" ref="R62">IFERROR(INDEX($O$4:$O$499,SMALL(IF($N$4:$N$499=R$3,ROW($O$4:$O$499)-ROW($O$4)+1),ROWS($O$4:$O62))),"")</f>
        <v/>
      </c>
      <c r="S62" s="2" t="str">
        <f t="array" ref="S62">IFERROR(INDEX($K$4:$K$499,SMALL(IF($N$4:$N$499=R$3,ROW($K$4:$K$499)-ROW($K$4)+1),ROWS($K$4:$K62))),"")</f>
        <v/>
      </c>
      <c r="T62" s="6" t="str">
        <f t="array" ref="T62">IFERROR(INDEX($O$4:$O$499,SMALL(IF($N$4:$N$499=T$3,ROW($O$4:$O$499)-ROW($O$4)+1),ROWS($O$4:$O62))),"")</f>
        <v/>
      </c>
      <c r="U62" s="2" t="str">
        <f t="array" ref="U62">IFERROR(INDEX($K$4:$K$499,SMALL(IF($N$4:$N$499=T$3,ROW($K$4:$K$499)-ROW($K$4)+1),ROWS($K$4:$K62))),"")</f>
        <v/>
      </c>
      <c r="V62" s="6" t="str">
        <f t="array" ref="V62">IFERROR(INDEX($O$4:$O$499,SMALL(IF($N$4:$N$499=V$3,ROW($O$4:$O$499)-ROW($O$4)+1),ROWS($O$4:$O62))),"")</f>
        <v/>
      </c>
      <c r="W62" s="2" t="str">
        <f t="array" ref="W62">IFERROR(INDEX($K$4:$K$499,SMALL(IF($N$4:$N$499=V$3,ROW($K$4:$K$499)-ROW($K$4)+1),ROWS($K$4:$K62))),"")</f>
        <v/>
      </c>
      <c r="X62" s="6" t="str">
        <f t="array" ref="X62">IFERROR(INDEX($O$4:$O$499,SMALL(IF($N$4:$N$499=X$3,ROW($O$4:$O$499)-ROW($O$4)+1),ROWS($O$4:$O62))),"")</f>
        <v/>
      </c>
      <c r="Y62" s="2" t="str">
        <f t="array" ref="Y62">IFERROR(INDEX($K$4:$K$499,SMALL(IF($N$4:$N$499=X$3,ROW($K$4:$K$499)-ROW($K$4)+1),ROWS($K$4:$K62))),"")</f>
        <v/>
      </c>
      <c r="Z62" s="6" t="str">
        <f t="array" ref="Z62">IFERROR(INDEX($O$4:$O$499,SMALL(IF($N$4:$N$499=Z$3,ROW($O$4:$O$499)-ROW($O$4)+1),ROWS($O$4:$O62))),"")</f>
        <v/>
      </c>
      <c r="AA62" s="2" t="str">
        <f t="array" ref="AA62">IFERROR(INDEX($K$4:$K$499,SMALL(IF($N$4:$N$499=Z$3,ROW($K$4:$K$499)-ROW($K$4)+1),ROWS($K$4:$K62))),"")</f>
        <v/>
      </c>
      <c r="AB62" s="6" t="str">
        <f t="array" ref="AB62">IFERROR(INDEX($O$4:$O$499,SMALL(IF($N$4:$N$499=AB$3,ROW($O$4:$O$499)-ROW($O$4)+1),ROWS($O$4:$O62))),"")</f>
        <v/>
      </c>
      <c r="AC62" s="2" t="str">
        <f t="array" ref="AC62">IFERROR(INDEX($K$4:$K$499,SMALL(IF($N$4:$N$499=AB$3,ROW($K$4:$K$499)-ROW($K$4)+1),ROWS($K$4:$K62))),"")</f>
        <v/>
      </c>
      <c r="AD62" s="6" t="str">
        <f t="array" ref="AD62">IFERROR(INDEX($O$4:$O$499,SMALL(IF($N$4:$N$499=AD$3,ROW($O$4:$O$499)-ROW($O$4)+1),ROWS($O$4:$O62))),"")</f>
        <v/>
      </c>
      <c r="AE62" s="2" t="str">
        <f t="array" ref="AE62">IFERROR(INDEX($K$4:$K$499,SMALL(IF($N$4:$N$499=AD$3,ROW($K$4:$K$499)-ROW($K$4)+1),ROWS($K$4:$K62))),"")</f>
        <v/>
      </c>
      <c r="AF62" s="6" t="str">
        <f t="array" ref="AF62">IFERROR(INDEX($O$4:$O$499,SMALL(IF($N$4:$N$499=AF$3,ROW($O$4:$O$499)-ROW($O$4)+1),ROWS($O$4:$O62))),"")</f>
        <v/>
      </c>
      <c r="AG62" s="2" t="str">
        <f t="array" ref="AG62">IFERROR(INDEX($K$4:$K$499,SMALL(IF($N$4:$N$499=AF$3,ROW($K$4:$K$499)-ROW($K$4)+1),ROWS($K$4:$K62))),"")</f>
        <v/>
      </c>
      <c r="AH62" s="6" t="str">
        <f t="array" ref="AH62">IFERROR(INDEX($O$4:$O$499,SMALL(IF($N$4:$N$499=AH$3,ROW($O$4:$O$499)-ROW($O$4)+1),ROWS($O$4:$O62))),"")</f>
        <v/>
      </c>
      <c r="AI62" s="2" t="str">
        <f t="array" ref="AI62">IFERROR(INDEX($K$4:$K$499,SMALL(IF($N$4:$N$499=AH$3,ROW($K$4:$K$499)-ROW($K$4)+1),ROWS($K$4:$K62))),"")</f>
        <v/>
      </c>
      <c r="AJ62" s="2"/>
      <c r="AK62" s="2"/>
      <c r="AL62" s="2"/>
      <c r="AM62" s="2"/>
      <c r="AN62" s="2"/>
      <c r="AO62" s="2"/>
      <c r="AP62" s="2"/>
      <c r="AQ62" s="2"/>
      <c r="AR62" s="2"/>
    </row>
    <row r="63" spans="1:44" x14ac:dyDescent="0.25">
      <c r="A63" s="2">
        <f>IF(ISBLANK(Colony!B85),"",Colony!B85)</f>
        <v>42752</v>
      </c>
      <c r="B63">
        <f>IF(ISBLANK(Colony!C85),"",Colony!C85)</f>
        <v>1</v>
      </c>
      <c r="C63" t="str">
        <f>IF(ISBLANK(Colony!D85),"",Colony!D85)</f>
        <v xml:space="preserve">right ear clip </v>
      </c>
      <c r="D63" s="1" t="str">
        <f>IF(ISBLANK(Colony!E85),"",Colony!E85)</f>
        <v>-</v>
      </c>
      <c r="E63" s="1" t="str">
        <f>IF(ISBLANK(Colony!F85),"",Colony!F85)</f>
        <v>AH0587</v>
      </c>
      <c r="F63" s="1" t="str">
        <f>IF(ISBLANK(Colony!G85),"",Colony!G85)</f>
        <v>AH0593</v>
      </c>
      <c r="G63" s="1">
        <f>IF(ISBLANK(Colony!H85),"",Colony!H85)</f>
        <v>348</v>
      </c>
      <c r="H63" s="1" t="str">
        <f>IF(ISBLANK(Colony!I85),"",Colony!I85)</f>
        <v>euthanized</v>
      </c>
      <c r="I63" t="str">
        <f t="array" ref="I63">_xlfn.IFNA(INDEX($A$4:$A$499&amp;$E$4:$E$499, MATCH(0, COUNTIF(I$3:I62, $A$4:$A$499&amp;$E$4:$E$499), 0)),"")</f>
        <v/>
      </c>
      <c r="J63" t="str">
        <f t="array" ref="J63">_xlfn.IFNA( MATCH(0, COUNTIF(I$3:I62, $A$4:$A$499&amp;$E$4:$E$499), 0),"")</f>
        <v/>
      </c>
      <c r="K63" s="2" t="str">
        <f t="array" ref="K63">IFERROR(INDEX($A$4:$A$499, J63),"")</f>
        <v/>
      </c>
      <c r="L63" t="str">
        <f t="array" ref="L63">IFERROR(INDEX($G$4:$G$499, J63),"")</f>
        <v/>
      </c>
      <c r="M63" t="str">
        <f t="array" ref="M63">IF(AND(J64&gt;99999,J63&lt;99999),O63- (SUM(--(NOT(ISBLANK(INDEX(Colony!$H$26:$H$499, J63):INDEX(Colony!$H$26:$H$499, COUNT($A$4:$A$499))))))), IFERROR(O63-(SUM(--(NOT(ISBLANK(INDEX(Colony!$H$26:$H$499, J63):INDEX(Colony!$H$26:$H$499, J64-1)))))),""))</f>
        <v/>
      </c>
      <c r="N63" t="str">
        <f t="array" ref="N63">IFERROR(INDEX($E$4:$E$499,J63),"")</f>
        <v/>
      </c>
      <c r="O63" t="str">
        <f t="array" ref="O63">IFERROR(IF(NOT(J63+100&gt;J64),COUNT($A$4:$A$499)+1-J63,IFERROR(J64-J63,"")),"")</f>
        <v/>
      </c>
      <c r="P63" s="6" t="str">
        <f t="array" ref="P63">IFERROR(INDEX($O$4:$O$499,SMALL(IF($N$4:$N$499=P$3,ROW($O$4:$O$499)-ROW($O$4)+1),ROWS($O$4:$O63))),"")</f>
        <v/>
      </c>
      <c r="Q63" s="2" t="str">
        <f t="array" ref="Q63">IFERROR(INDEX($K$4:$K$499,SMALL(IF($N$4:$N$499=P$3,ROW($K$4:$K$499)-ROW($K$4)+1),ROWS($K$4:$K63))),"")</f>
        <v/>
      </c>
      <c r="R63" s="6" t="str">
        <f t="array" ref="R63">IFERROR(INDEX($O$4:$O$499,SMALL(IF($N$4:$N$499=R$3,ROW($O$4:$O$499)-ROW($O$4)+1),ROWS($O$4:$O63))),"")</f>
        <v/>
      </c>
      <c r="S63" s="2" t="str">
        <f t="array" ref="S63">IFERROR(INDEX($K$4:$K$499,SMALL(IF($N$4:$N$499=R$3,ROW($K$4:$K$499)-ROW($K$4)+1),ROWS($K$4:$K63))),"")</f>
        <v/>
      </c>
      <c r="T63" s="6" t="str">
        <f t="array" ref="T63">IFERROR(INDEX($O$4:$O$499,SMALL(IF($N$4:$N$499=T$3,ROW($O$4:$O$499)-ROW($O$4)+1),ROWS($O$4:$O63))),"")</f>
        <v/>
      </c>
      <c r="U63" s="2" t="str">
        <f t="array" ref="U63">IFERROR(INDEX($K$4:$K$499,SMALL(IF($N$4:$N$499=T$3,ROW($K$4:$K$499)-ROW($K$4)+1),ROWS($K$4:$K63))),"")</f>
        <v/>
      </c>
      <c r="V63" s="6" t="str">
        <f t="array" ref="V63">IFERROR(INDEX($O$4:$O$499,SMALL(IF($N$4:$N$499=V$3,ROW($O$4:$O$499)-ROW($O$4)+1),ROWS($O$4:$O63))),"")</f>
        <v/>
      </c>
      <c r="W63" s="2" t="str">
        <f t="array" ref="W63">IFERROR(INDEX($K$4:$K$499,SMALL(IF($N$4:$N$499=V$3,ROW($K$4:$K$499)-ROW($K$4)+1),ROWS($K$4:$K63))),"")</f>
        <v/>
      </c>
      <c r="X63" s="6" t="str">
        <f t="array" ref="X63">IFERROR(INDEX($O$4:$O$499,SMALL(IF($N$4:$N$499=X$3,ROW($O$4:$O$499)-ROW($O$4)+1),ROWS($O$4:$O63))),"")</f>
        <v/>
      </c>
      <c r="Y63" s="2" t="str">
        <f t="array" ref="Y63">IFERROR(INDEX($K$4:$K$499,SMALL(IF($N$4:$N$499=X$3,ROW($K$4:$K$499)-ROW($K$4)+1),ROWS($K$4:$K63))),"")</f>
        <v/>
      </c>
      <c r="Z63" s="6" t="str">
        <f t="array" ref="Z63">IFERROR(INDEX($O$4:$O$499,SMALL(IF($N$4:$N$499=Z$3,ROW($O$4:$O$499)-ROW($O$4)+1),ROWS($O$4:$O63))),"")</f>
        <v/>
      </c>
      <c r="AA63" s="2" t="str">
        <f t="array" ref="AA63">IFERROR(INDEX($K$4:$K$499,SMALL(IF($N$4:$N$499=Z$3,ROW($K$4:$K$499)-ROW($K$4)+1),ROWS($K$4:$K63))),"")</f>
        <v/>
      </c>
      <c r="AB63" s="6" t="str">
        <f t="array" ref="AB63">IFERROR(INDEX($O$4:$O$499,SMALL(IF($N$4:$N$499=AB$3,ROW($O$4:$O$499)-ROW($O$4)+1),ROWS($O$4:$O63))),"")</f>
        <v/>
      </c>
      <c r="AC63" s="2" t="str">
        <f t="array" ref="AC63">IFERROR(INDEX($K$4:$K$499,SMALL(IF($N$4:$N$499=AB$3,ROW($K$4:$K$499)-ROW($K$4)+1),ROWS($K$4:$K63))),"")</f>
        <v/>
      </c>
      <c r="AD63" s="6" t="str">
        <f t="array" ref="AD63">IFERROR(INDEX($O$4:$O$499,SMALL(IF($N$4:$N$499=AD$3,ROW($O$4:$O$499)-ROW($O$4)+1),ROWS($O$4:$O63))),"")</f>
        <v/>
      </c>
      <c r="AE63" s="2" t="str">
        <f t="array" ref="AE63">IFERROR(INDEX($K$4:$K$499,SMALL(IF($N$4:$N$499=AD$3,ROW($K$4:$K$499)-ROW($K$4)+1),ROWS($K$4:$K63))),"")</f>
        <v/>
      </c>
      <c r="AF63" s="6" t="str">
        <f t="array" ref="AF63">IFERROR(INDEX($O$4:$O$499,SMALL(IF($N$4:$N$499=AF$3,ROW($O$4:$O$499)-ROW($O$4)+1),ROWS($O$4:$O63))),"")</f>
        <v/>
      </c>
      <c r="AG63" s="2" t="str">
        <f t="array" ref="AG63">IFERROR(INDEX($K$4:$K$499,SMALL(IF($N$4:$N$499=AF$3,ROW($K$4:$K$499)-ROW($K$4)+1),ROWS($K$4:$K63))),"")</f>
        <v/>
      </c>
      <c r="AH63" s="6" t="str">
        <f t="array" ref="AH63">IFERROR(INDEX($O$4:$O$499,SMALL(IF($N$4:$N$499=AH$3,ROW($O$4:$O$499)-ROW($O$4)+1),ROWS($O$4:$O63))),"")</f>
        <v/>
      </c>
      <c r="AI63" s="2" t="str">
        <f t="array" ref="AI63">IFERROR(INDEX($K$4:$K$499,SMALL(IF($N$4:$N$499=AH$3,ROW($K$4:$K$499)-ROW($K$4)+1),ROWS($K$4:$K63))),"")</f>
        <v/>
      </c>
      <c r="AJ63" s="2"/>
      <c r="AK63" s="2"/>
      <c r="AL63" s="2"/>
      <c r="AM63" s="2"/>
      <c r="AN63" s="2"/>
      <c r="AO63" s="2"/>
      <c r="AP63" s="2"/>
      <c r="AQ63" s="2"/>
      <c r="AR63" s="2"/>
    </row>
    <row r="64" spans="1:44" x14ac:dyDescent="0.25">
      <c r="A64" s="2">
        <f>IF(ISBLANK(Colony!B86),"",Colony!B86)</f>
        <v>42760</v>
      </c>
      <c r="B64">
        <f>IF(ISBLANK(Colony!C86),"",Colony!C86)</f>
        <v>1</v>
      </c>
      <c r="C64" t="str">
        <f>IF(ISBLANK(Colony!D86),"",Colony!D86)</f>
        <v xml:space="preserve">left ear clip </v>
      </c>
      <c r="D64" s="1" t="str">
        <f>IF(ISBLANK(Colony!E86),"",Colony!E86)</f>
        <v/>
      </c>
      <c r="E64" s="1" t="str">
        <f>IF(ISBLANK(Colony!F86),"",Colony!F86)</f>
        <v>AH0588</v>
      </c>
      <c r="F64" s="1" t="str">
        <f>IF(ISBLANK(Colony!G86),"",Colony!G86)</f>
        <v>AH0593</v>
      </c>
      <c r="G64" s="1">
        <f>IF(ISBLANK(Colony!H86),"",Colony!H86)</f>
        <v>349</v>
      </c>
      <c r="H64" s="1" t="str">
        <f>IF(ISBLANK(Colony!I86),"",Colony!I86)</f>
        <v xml:space="preserve">died </v>
      </c>
      <c r="I64" t="str">
        <f t="array" ref="I64">_xlfn.IFNA(INDEX($A$4:$A$499&amp;$E$4:$E$499, MATCH(0, COUNTIF(I$3:I63, $A$4:$A$499&amp;$E$4:$E$499), 0)),"")</f>
        <v/>
      </c>
      <c r="J64" t="str">
        <f t="array" ref="J64">_xlfn.IFNA( MATCH(0, COUNTIF(I$3:I63, $A$4:$A$499&amp;$E$4:$E$499), 0),"")</f>
        <v/>
      </c>
      <c r="K64" s="2" t="str">
        <f t="array" ref="K64">IFERROR(INDEX($A$4:$A$499, J64),"")</f>
        <v/>
      </c>
      <c r="L64" t="str">
        <f t="array" ref="L64">IFERROR(INDEX($G$4:$G$499, J64),"")</f>
        <v/>
      </c>
      <c r="M64" t="str">
        <f t="array" ref="M64">IF(AND(J65&gt;99999,J64&lt;99999),O64- (SUM(--(NOT(ISBLANK(INDEX(Colony!$H$26:$H$499, J64):INDEX(Colony!$H$26:$H$499, COUNT($A$4:$A$499))))))), IFERROR(O64-(SUM(--(NOT(ISBLANK(INDEX(Colony!$H$26:$H$499, J64):INDEX(Colony!$H$26:$H$499, J65-1)))))),""))</f>
        <v/>
      </c>
      <c r="N64" t="str">
        <f t="array" ref="N64">IFERROR(INDEX($E$4:$E$499,J64),"")</f>
        <v/>
      </c>
      <c r="O64" t="str">
        <f t="array" ref="O64">IFERROR(IF(NOT(J64+100&gt;J65),COUNT($A$4:$A$499)+1-J64,IFERROR(J65-J64,"")),"")</f>
        <v/>
      </c>
      <c r="P64" s="6" t="str">
        <f t="array" ref="P64">IFERROR(INDEX($O$4:$O$499,SMALL(IF($N$4:$N$499=P$3,ROW($O$4:$O$499)-ROW($O$4)+1),ROWS($O$4:$O64))),"")</f>
        <v/>
      </c>
      <c r="Q64" s="2" t="str">
        <f t="array" ref="Q64">IFERROR(INDEX($K$4:$K$499,SMALL(IF($N$4:$N$499=P$3,ROW($K$4:$K$499)-ROW($K$4)+1),ROWS($K$4:$K64))),"")</f>
        <v/>
      </c>
      <c r="R64" s="6" t="str">
        <f t="array" ref="R64">IFERROR(INDEX($O$4:$O$499,SMALL(IF($N$4:$N$499=R$3,ROW($O$4:$O$499)-ROW($O$4)+1),ROWS($O$4:$O64))),"")</f>
        <v/>
      </c>
      <c r="S64" s="2" t="str">
        <f t="array" ref="S64">IFERROR(INDEX($K$4:$K$499,SMALL(IF($N$4:$N$499=R$3,ROW($K$4:$K$499)-ROW($K$4)+1),ROWS($K$4:$K64))),"")</f>
        <v/>
      </c>
      <c r="T64" s="6" t="str">
        <f t="array" ref="T64">IFERROR(INDEX($O$4:$O$499,SMALL(IF($N$4:$N$499=T$3,ROW($O$4:$O$499)-ROW($O$4)+1),ROWS($O$4:$O64))),"")</f>
        <v/>
      </c>
      <c r="U64" s="2" t="str">
        <f t="array" ref="U64">IFERROR(INDEX($K$4:$K$499,SMALL(IF($N$4:$N$499=T$3,ROW($K$4:$K$499)-ROW($K$4)+1),ROWS($K$4:$K64))),"")</f>
        <v/>
      </c>
      <c r="V64" s="6" t="str">
        <f t="array" ref="V64">IFERROR(INDEX($O$4:$O$499,SMALL(IF($N$4:$N$499=V$3,ROW($O$4:$O$499)-ROW($O$4)+1),ROWS($O$4:$O64))),"")</f>
        <v/>
      </c>
      <c r="W64" s="2" t="str">
        <f t="array" ref="W64">IFERROR(INDEX($K$4:$K$499,SMALL(IF($N$4:$N$499=V$3,ROW($K$4:$K$499)-ROW($K$4)+1),ROWS($K$4:$K64))),"")</f>
        <v/>
      </c>
      <c r="X64" s="6" t="str">
        <f t="array" ref="X64">IFERROR(INDEX($O$4:$O$499,SMALL(IF($N$4:$N$499=X$3,ROW($O$4:$O$499)-ROW($O$4)+1),ROWS($O$4:$O64))),"")</f>
        <v/>
      </c>
      <c r="Y64" s="2" t="str">
        <f t="array" ref="Y64">IFERROR(INDEX($K$4:$K$499,SMALL(IF($N$4:$N$499=X$3,ROW($K$4:$K$499)-ROW($K$4)+1),ROWS($K$4:$K64))),"")</f>
        <v/>
      </c>
      <c r="Z64" s="6" t="str">
        <f t="array" ref="Z64">IFERROR(INDEX($O$4:$O$499,SMALL(IF($N$4:$N$499=Z$3,ROW($O$4:$O$499)-ROW($O$4)+1),ROWS($O$4:$O64))),"")</f>
        <v/>
      </c>
      <c r="AA64" s="2" t="str">
        <f t="array" ref="AA64">IFERROR(INDEX($K$4:$K$499,SMALL(IF($N$4:$N$499=Z$3,ROW($K$4:$K$499)-ROW($K$4)+1),ROWS($K$4:$K64))),"")</f>
        <v/>
      </c>
      <c r="AB64" s="6" t="str">
        <f t="array" ref="AB64">IFERROR(INDEX($O$4:$O$499,SMALL(IF($N$4:$N$499=AB$3,ROW($O$4:$O$499)-ROW($O$4)+1),ROWS($O$4:$O64))),"")</f>
        <v/>
      </c>
      <c r="AC64" s="2" t="str">
        <f t="array" ref="AC64">IFERROR(INDEX($K$4:$K$499,SMALL(IF($N$4:$N$499=AB$3,ROW($K$4:$K$499)-ROW($K$4)+1),ROWS($K$4:$K64))),"")</f>
        <v/>
      </c>
      <c r="AD64" s="6" t="str">
        <f t="array" ref="AD64">IFERROR(INDEX($O$4:$O$499,SMALL(IF($N$4:$N$499=AD$3,ROW($O$4:$O$499)-ROW($O$4)+1),ROWS($O$4:$O64))),"")</f>
        <v/>
      </c>
      <c r="AE64" s="2" t="str">
        <f t="array" ref="AE64">IFERROR(INDEX($K$4:$K$499,SMALL(IF($N$4:$N$499=AD$3,ROW($K$4:$K$499)-ROW($K$4)+1),ROWS($K$4:$K64))),"")</f>
        <v/>
      </c>
      <c r="AF64" s="6" t="str">
        <f t="array" ref="AF64">IFERROR(INDEX($O$4:$O$499,SMALL(IF($N$4:$N$499=AF$3,ROW($O$4:$O$499)-ROW($O$4)+1),ROWS($O$4:$O64))),"")</f>
        <v/>
      </c>
      <c r="AG64" s="2" t="str">
        <f t="array" ref="AG64">IFERROR(INDEX($K$4:$K$499,SMALL(IF($N$4:$N$499=AF$3,ROW($K$4:$K$499)-ROW($K$4)+1),ROWS($K$4:$K64))),"")</f>
        <v/>
      </c>
      <c r="AH64" s="6" t="str">
        <f t="array" ref="AH64">IFERROR(INDEX($O$4:$O$499,SMALL(IF($N$4:$N$499=AH$3,ROW($O$4:$O$499)-ROW($O$4)+1),ROWS($O$4:$O64))),"")</f>
        <v/>
      </c>
      <c r="AI64" s="2" t="str">
        <f t="array" ref="AI64">IFERROR(INDEX($K$4:$K$499,SMALL(IF($N$4:$N$499=AH$3,ROW($K$4:$K$499)-ROW($K$4)+1),ROWS($K$4:$K64))),"")</f>
        <v/>
      </c>
      <c r="AJ64" s="2"/>
      <c r="AK64" s="2"/>
      <c r="AL64" s="2"/>
      <c r="AM64" s="2"/>
      <c r="AN64" s="2"/>
      <c r="AO64" s="2"/>
      <c r="AP64" s="2"/>
      <c r="AQ64" s="2"/>
      <c r="AR64" s="2"/>
    </row>
    <row r="65" spans="1:44" x14ac:dyDescent="0.25">
      <c r="A65" s="2">
        <f>IF(ISBLANK(Colony!B87),"",Colony!B87)</f>
        <v>42781</v>
      </c>
      <c r="B65">
        <f>IF(ISBLANK(Colony!C87),"",Colony!C87)</f>
        <v>4</v>
      </c>
      <c r="C65" t="str">
        <f>IF(ISBLANK(Colony!D87),"",Colony!D87)</f>
        <v>0007</v>
      </c>
      <c r="D65" s="1" t="str">
        <f>IF(ISBLANK(Colony!E87),"",Colony!E87)</f>
        <v>+</v>
      </c>
      <c r="E65" s="1" t="str">
        <f>IF(ISBLANK(Colony!F87),"",Colony!F87)</f>
        <v>AH0659</v>
      </c>
      <c r="F65" s="1" t="str">
        <f>IF(ISBLANK(Colony!G87),"",Colony!G87)</f>
        <v>AH0658</v>
      </c>
      <c r="G65" s="1">
        <f>IF(ISBLANK(Colony!H87),"",Colony!H87)</f>
        <v>341</v>
      </c>
      <c r="H65" s="1" t="str">
        <f>IF(ISBLANK(Colony!I87),"",Colony!I87)</f>
        <v>Phil</v>
      </c>
      <c r="I65" t="str">
        <f t="array" ref="I65">_xlfn.IFNA(INDEX($A$4:$A$499&amp;$E$4:$E$499, MATCH(0, COUNTIF(I$3:I64, $A$4:$A$499&amp;$E$4:$E$499), 0)),"")</f>
        <v/>
      </c>
      <c r="J65" t="str">
        <f t="array" ref="J65">_xlfn.IFNA( MATCH(0, COUNTIF(I$3:I64, $A$4:$A$499&amp;$E$4:$E$499), 0),"")</f>
        <v/>
      </c>
      <c r="K65" s="2" t="str">
        <f t="array" ref="K65">IFERROR(INDEX($A$4:$A$499, J65),"")</f>
        <v/>
      </c>
      <c r="L65" t="str">
        <f t="array" ref="L65">IFERROR(INDEX($G$4:$G$499, J65),"")</f>
        <v/>
      </c>
      <c r="M65" t="str">
        <f t="array" ref="M65">IF(AND(J66&gt;99999,J65&lt;99999),O65- (SUM(--(NOT(ISBLANK(INDEX(Colony!$H$26:$H$499, J65):INDEX(Colony!$H$26:$H$499, COUNT($A$4:$A$499))))))), IFERROR(O65-(SUM(--(NOT(ISBLANK(INDEX(Colony!$H$26:$H$499, J65):INDEX(Colony!$H$26:$H$499, J66-1)))))),""))</f>
        <v/>
      </c>
      <c r="N65" t="str">
        <f t="array" ref="N65">IFERROR(INDEX($E$4:$E$499,J65),"")</f>
        <v/>
      </c>
      <c r="O65" t="str">
        <f t="array" ref="O65">IFERROR(IF(NOT(J65+100&gt;J66),COUNT($A$4:$A$499)+1-J65,IFERROR(J66-J65,"")),"")</f>
        <v/>
      </c>
      <c r="P65" s="6" t="str">
        <f t="array" ref="P65">IFERROR(INDEX($O$4:$O$499,SMALL(IF($N$4:$N$499=P$3,ROW($O$4:$O$499)-ROW($O$4)+1),ROWS($O$4:$O65))),"")</f>
        <v/>
      </c>
      <c r="Q65" s="2" t="str">
        <f t="array" ref="Q65">IFERROR(INDEX($K$4:$K$499,SMALL(IF($N$4:$N$499=P$3,ROW($K$4:$K$499)-ROW($K$4)+1),ROWS($K$4:$K65))),"")</f>
        <v/>
      </c>
      <c r="R65" s="6" t="str">
        <f t="array" ref="R65">IFERROR(INDEX($O$4:$O$499,SMALL(IF($N$4:$N$499=R$3,ROW($O$4:$O$499)-ROW($O$4)+1),ROWS($O$4:$O65))),"")</f>
        <v/>
      </c>
      <c r="S65" s="2" t="str">
        <f t="array" ref="S65">IFERROR(INDEX($K$4:$K$499,SMALL(IF($N$4:$N$499=R$3,ROW($K$4:$K$499)-ROW($K$4)+1),ROWS($K$4:$K65))),"")</f>
        <v/>
      </c>
      <c r="T65" s="6" t="str">
        <f t="array" ref="T65">IFERROR(INDEX($O$4:$O$499,SMALL(IF($N$4:$N$499=T$3,ROW($O$4:$O$499)-ROW($O$4)+1),ROWS($O$4:$O65))),"")</f>
        <v/>
      </c>
      <c r="U65" s="2" t="str">
        <f t="array" ref="U65">IFERROR(INDEX($K$4:$K$499,SMALL(IF($N$4:$N$499=T$3,ROW($K$4:$K$499)-ROW($K$4)+1),ROWS($K$4:$K65))),"")</f>
        <v/>
      </c>
      <c r="V65" s="6" t="str">
        <f t="array" ref="V65">IFERROR(INDEX($O$4:$O$499,SMALL(IF($N$4:$N$499=V$3,ROW($O$4:$O$499)-ROW($O$4)+1),ROWS($O$4:$O65))),"")</f>
        <v/>
      </c>
      <c r="W65" s="2" t="str">
        <f t="array" ref="W65">IFERROR(INDEX($K$4:$K$499,SMALL(IF($N$4:$N$499=V$3,ROW($K$4:$K$499)-ROW($K$4)+1),ROWS($K$4:$K65))),"")</f>
        <v/>
      </c>
      <c r="X65" s="6" t="str">
        <f t="array" ref="X65">IFERROR(INDEX($O$4:$O$499,SMALL(IF($N$4:$N$499=X$3,ROW($O$4:$O$499)-ROW($O$4)+1),ROWS($O$4:$O65))),"")</f>
        <v/>
      </c>
      <c r="Y65" s="2" t="str">
        <f t="array" ref="Y65">IFERROR(INDEX($K$4:$K$499,SMALL(IF($N$4:$N$499=X$3,ROW($K$4:$K$499)-ROW($K$4)+1),ROWS($K$4:$K65))),"")</f>
        <v/>
      </c>
      <c r="Z65" s="6" t="str">
        <f t="array" ref="Z65">IFERROR(INDEX($O$4:$O$499,SMALL(IF($N$4:$N$499=Z$3,ROW($O$4:$O$499)-ROW($O$4)+1),ROWS($O$4:$O65))),"")</f>
        <v/>
      </c>
      <c r="AA65" s="2" t="str">
        <f t="array" ref="AA65">IFERROR(INDEX($K$4:$K$499,SMALL(IF($N$4:$N$499=Z$3,ROW($K$4:$K$499)-ROW($K$4)+1),ROWS($K$4:$K65))),"")</f>
        <v/>
      </c>
      <c r="AB65" s="6" t="str">
        <f t="array" ref="AB65">IFERROR(INDEX($O$4:$O$499,SMALL(IF($N$4:$N$499=AB$3,ROW($O$4:$O$499)-ROW($O$4)+1),ROWS($O$4:$O65))),"")</f>
        <v/>
      </c>
      <c r="AC65" s="2" t="str">
        <f t="array" ref="AC65">IFERROR(INDEX($K$4:$K$499,SMALL(IF($N$4:$N$499=AB$3,ROW($K$4:$K$499)-ROW($K$4)+1),ROWS($K$4:$K65))),"")</f>
        <v/>
      </c>
      <c r="AD65" s="6" t="str">
        <f t="array" ref="AD65">IFERROR(INDEX($O$4:$O$499,SMALL(IF($N$4:$N$499=AD$3,ROW($O$4:$O$499)-ROW($O$4)+1),ROWS($O$4:$O65))),"")</f>
        <v/>
      </c>
      <c r="AE65" s="2" t="str">
        <f t="array" ref="AE65">IFERROR(INDEX($K$4:$K$499,SMALL(IF($N$4:$N$499=AD$3,ROW($K$4:$K$499)-ROW($K$4)+1),ROWS($K$4:$K65))),"")</f>
        <v/>
      </c>
      <c r="AF65" s="6" t="str">
        <f t="array" ref="AF65">IFERROR(INDEX($O$4:$O$499,SMALL(IF($N$4:$N$499=AF$3,ROW($O$4:$O$499)-ROW($O$4)+1),ROWS($O$4:$O65))),"")</f>
        <v/>
      </c>
      <c r="AG65" s="2" t="str">
        <f t="array" ref="AG65">IFERROR(INDEX($K$4:$K$499,SMALL(IF($N$4:$N$499=AF$3,ROW($K$4:$K$499)-ROW($K$4)+1),ROWS($K$4:$K65))),"")</f>
        <v/>
      </c>
      <c r="AH65" s="6" t="str">
        <f t="array" ref="AH65">IFERROR(INDEX($O$4:$O$499,SMALL(IF($N$4:$N$499=AH$3,ROW($O$4:$O$499)-ROW($O$4)+1),ROWS($O$4:$O65))),"")</f>
        <v/>
      </c>
      <c r="AI65" s="2" t="str">
        <f t="array" ref="AI65">IFERROR(INDEX($K$4:$K$499,SMALL(IF($N$4:$N$499=AH$3,ROW($K$4:$K$499)-ROW($K$4)+1),ROWS($K$4:$K65))),"")</f>
        <v/>
      </c>
      <c r="AJ65" s="2"/>
      <c r="AK65" s="2"/>
      <c r="AL65" s="2"/>
      <c r="AM65" s="2"/>
      <c r="AN65" s="2"/>
      <c r="AO65" s="2"/>
      <c r="AP65" s="2"/>
      <c r="AQ65" s="2"/>
      <c r="AR65" s="2"/>
    </row>
    <row r="66" spans="1:44" x14ac:dyDescent="0.25">
      <c r="A66" s="2">
        <f>IF(ISBLANK(Colony!B88),"",Colony!B88)</f>
        <v>42781</v>
      </c>
      <c r="B66" t="str">
        <f>IF(ISBLANK(Colony!C88),"",Colony!C88)</f>
        <v/>
      </c>
      <c r="C66" t="str">
        <f>IF(ISBLANK(Colony!D88),"",Colony!D88)</f>
        <v>0008</v>
      </c>
      <c r="D66" s="1" t="str">
        <f>IF(ISBLANK(Colony!E88),"",Colony!E88)</f>
        <v>-</v>
      </c>
      <c r="E66" s="1" t="str">
        <f>IF(ISBLANK(Colony!F88),"",Colony!F88)</f>
        <v>AH0659</v>
      </c>
      <c r="F66" s="1" t="str">
        <f>IF(ISBLANK(Colony!G88),"",Colony!G88)</f>
        <v>AH0658</v>
      </c>
      <c r="G66" s="1">
        <f>IF(ISBLANK(Colony!H88),"",Colony!H88)</f>
        <v>341</v>
      </c>
      <c r="H66" s="1" t="str">
        <f>IF(ISBLANK(Colony!I88),"",Colony!I88)</f>
        <v/>
      </c>
      <c r="I66" t="str">
        <f t="array" ref="I66">_xlfn.IFNA(INDEX($A$4:$A$499&amp;$E$4:$E$499, MATCH(0, COUNTIF(I$3:I65, $A$4:$A$499&amp;$E$4:$E$499), 0)),"")</f>
        <v/>
      </c>
      <c r="J66" t="str">
        <f t="array" ref="J66">_xlfn.IFNA( MATCH(0, COUNTIF(I$3:I65, $A$4:$A$499&amp;$E$4:$E$499), 0),"")</f>
        <v/>
      </c>
      <c r="K66" s="2" t="str">
        <f t="array" ref="K66">IFERROR(INDEX($A$4:$A$499, J66),"")</f>
        <v/>
      </c>
      <c r="L66" t="str">
        <f t="array" ref="L66">IFERROR(INDEX($G$4:$G$499, J66),"")</f>
        <v/>
      </c>
      <c r="M66" t="str">
        <f t="array" ref="M66">IF(AND(J67&gt;99999,J66&lt;99999),O66- (SUM(--(NOT(ISBLANK(INDEX(Colony!$H$26:$H$499, J66):INDEX(Colony!$H$26:$H$499, COUNT($A$4:$A$499))))))), IFERROR(O66-(SUM(--(NOT(ISBLANK(INDEX(Colony!$H$26:$H$499, J66):INDEX(Colony!$H$26:$H$499, J67-1)))))),""))</f>
        <v/>
      </c>
      <c r="N66" t="str">
        <f t="array" ref="N66">IFERROR(INDEX($E$4:$E$499,J66),"")</f>
        <v/>
      </c>
      <c r="O66" t="str">
        <f t="array" ref="O66">IFERROR(IF(NOT(J66+100&gt;J67),COUNT($A$4:$A$499)+1-J66,IFERROR(J67-J66,"")),"")</f>
        <v/>
      </c>
      <c r="P66" s="6" t="str">
        <f t="array" ref="P66">IFERROR(INDEX($O$4:$O$499,SMALL(IF($N$4:$N$499=P$3,ROW($O$4:$O$499)-ROW($O$4)+1),ROWS($O$4:$O66))),"")</f>
        <v/>
      </c>
      <c r="Q66" s="2" t="str">
        <f t="array" ref="Q66">IFERROR(INDEX($K$4:$K$499,SMALL(IF($N$4:$N$499=P$3,ROW($K$4:$K$499)-ROW($K$4)+1),ROWS($K$4:$K66))),"")</f>
        <v/>
      </c>
      <c r="R66" s="6" t="str">
        <f t="array" ref="R66">IFERROR(INDEX($O$4:$O$499,SMALL(IF($N$4:$N$499=R$3,ROW($O$4:$O$499)-ROW($O$4)+1),ROWS($O$4:$O66))),"")</f>
        <v/>
      </c>
      <c r="S66" s="2" t="str">
        <f t="array" ref="S66">IFERROR(INDEX($K$4:$K$499,SMALL(IF($N$4:$N$499=R$3,ROW($K$4:$K$499)-ROW($K$4)+1),ROWS($K$4:$K66))),"")</f>
        <v/>
      </c>
      <c r="T66" s="6" t="str">
        <f t="array" ref="T66">IFERROR(INDEX($O$4:$O$499,SMALL(IF($N$4:$N$499=T$3,ROW($O$4:$O$499)-ROW($O$4)+1),ROWS($O$4:$O66))),"")</f>
        <v/>
      </c>
      <c r="U66" s="2" t="str">
        <f t="array" ref="U66">IFERROR(INDEX($K$4:$K$499,SMALL(IF($N$4:$N$499=T$3,ROW($K$4:$K$499)-ROW($K$4)+1),ROWS($K$4:$K66))),"")</f>
        <v/>
      </c>
      <c r="V66" s="6" t="str">
        <f t="array" ref="V66">IFERROR(INDEX($O$4:$O$499,SMALL(IF($N$4:$N$499=V$3,ROW($O$4:$O$499)-ROW($O$4)+1),ROWS($O$4:$O66))),"")</f>
        <v/>
      </c>
      <c r="W66" s="2" t="str">
        <f t="array" ref="W66">IFERROR(INDEX($K$4:$K$499,SMALL(IF($N$4:$N$499=V$3,ROW($K$4:$K$499)-ROW($K$4)+1),ROWS($K$4:$K66))),"")</f>
        <v/>
      </c>
      <c r="X66" s="6" t="str">
        <f t="array" ref="X66">IFERROR(INDEX($O$4:$O$499,SMALL(IF($N$4:$N$499=X$3,ROW($O$4:$O$499)-ROW($O$4)+1),ROWS($O$4:$O66))),"")</f>
        <v/>
      </c>
      <c r="Y66" s="2" t="str">
        <f t="array" ref="Y66">IFERROR(INDEX($K$4:$K$499,SMALL(IF($N$4:$N$499=X$3,ROW($K$4:$K$499)-ROW($K$4)+1),ROWS($K$4:$K66))),"")</f>
        <v/>
      </c>
      <c r="Z66" s="6" t="str">
        <f t="array" ref="Z66">IFERROR(INDEX($O$4:$O$499,SMALL(IF($N$4:$N$499=Z$3,ROW($O$4:$O$499)-ROW($O$4)+1),ROWS($O$4:$O66))),"")</f>
        <v/>
      </c>
      <c r="AA66" s="2" t="str">
        <f t="array" ref="AA66">IFERROR(INDEX($K$4:$K$499,SMALL(IF($N$4:$N$499=Z$3,ROW($K$4:$K$499)-ROW($K$4)+1),ROWS($K$4:$K66))),"")</f>
        <v/>
      </c>
      <c r="AB66" s="6" t="str">
        <f t="array" ref="AB66">IFERROR(INDEX($O$4:$O$499,SMALL(IF($N$4:$N$499=AB$3,ROW($O$4:$O$499)-ROW($O$4)+1),ROWS($O$4:$O66))),"")</f>
        <v/>
      </c>
      <c r="AC66" s="2" t="str">
        <f t="array" ref="AC66">IFERROR(INDEX($K$4:$K$499,SMALL(IF($N$4:$N$499=AB$3,ROW($K$4:$K$499)-ROW($K$4)+1),ROWS($K$4:$K66))),"")</f>
        <v/>
      </c>
      <c r="AD66" s="6" t="str">
        <f t="array" ref="AD66">IFERROR(INDEX($O$4:$O$499,SMALL(IF($N$4:$N$499=AD$3,ROW($O$4:$O$499)-ROW($O$4)+1),ROWS($O$4:$O66))),"")</f>
        <v/>
      </c>
      <c r="AE66" s="2" t="str">
        <f t="array" ref="AE66">IFERROR(INDEX($K$4:$K$499,SMALL(IF($N$4:$N$499=AD$3,ROW($K$4:$K$499)-ROW($K$4)+1),ROWS($K$4:$K66))),"")</f>
        <v/>
      </c>
      <c r="AF66" s="6" t="str">
        <f t="array" ref="AF66">IFERROR(INDEX($O$4:$O$499,SMALL(IF($N$4:$N$499=AF$3,ROW($O$4:$O$499)-ROW($O$4)+1),ROWS($O$4:$O66))),"")</f>
        <v/>
      </c>
      <c r="AG66" s="2" t="str">
        <f t="array" ref="AG66">IFERROR(INDEX($K$4:$K$499,SMALL(IF($N$4:$N$499=AF$3,ROW($K$4:$K$499)-ROW($K$4)+1),ROWS($K$4:$K66))),"")</f>
        <v/>
      </c>
      <c r="AH66" s="6" t="str">
        <f t="array" ref="AH66">IFERROR(INDEX($O$4:$O$499,SMALL(IF($N$4:$N$499=AH$3,ROW($O$4:$O$499)-ROW($O$4)+1),ROWS($O$4:$O66))),"")</f>
        <v/>
      </c>
      <c r="AI66" s="2" t="str">
        <f t="array" ref="AI66">IFERROR(INDEX($K$4:$K$499,SMALL(IF($N$4:$N$499=AH$3,ROW($K$4:$K$499)-ROW($K$4)+1),ROWS($K$4:$K66))),"")</f>
        <v/>
      </c>
      <c r="AJ66" s="2"/>
      <c r="AK66" s="2"/>
      <c r="AL66" s="2"/>
      <c r="AM66" s="2"/>
      <c r="AN66" s="2"/>
      <c r="AO66" s="2"/>
      <c r="AP66" s="2"/>
      <c r="AQ66" s="2"/>
      <c r="AR66" s="2"/>
    </row>
    <row r="67" spans="1:44" x14ac:dyDescent="0.25">
      <c r="A67" s="2">
        <f>IF(ISBLANK(Colony!B89),"",Colony!B89)</f>
        <v>42781</v>
      </c>
      <c r="B67" t="str">
        <f>IF(ISBLANK(Colony!C89),"",Colony!C89)</f>
        <v/>
      </c>
      <c r="C67" t="str">
        <f>IF(ISBLANK(Colony!D89),"",Colony!D89)</f>
        <v>0009</v>
      </c>
      <c r="D67" s="1" t="str">
        <f>IF(ISBLANK(Colony!E89),"",Colony!E89)</f>
        <v>-</v>
      </c>
      <c r="E67" s="1" t="str">
        <f>IF(ISBLANK(Colony!F89),"",Colony!F89)</f>
        <v>AH0659</v>
      </c>
      <c r="F67" s="1" t="str">
        <f>IF(ISBLANK(Colony!G89),"",Colony!G89)</f>
        <v>AH0658</v>
      </c>
      <c r="G67" s="1">
        <f>IF(ISBLANK(Colony!H89),"",Colony!H89)</f>
        <v>341</v>
      </c>
      <c r="H67" s="1" t="str">
        <f>IF(ISBLANK(Colony!I89),"",Colony!I89)</f>
        <v/>
      </c>
      <c r="I67" t="str">
        <f t="array" ref="I67">_xlfn.IFNA(INDEX($A$4:$A$499&amp;$E$4:$E$499, MATCH(0, COUNTIF(I$3:I66, $A$4:$A$499&amp;$E$4:$E$499), 0)),"")</f>
        <v/>
      </c>
      <c r="J67" t="str">
        <f t="array" ref="J67">_xlfn.IFNA( MATCH(0, COUNTIF(I$3:I66, $A$4:$A$499&amp;$E$4:$E$499), 0),"")</f>
        <v/>
      </c>
      <c r="K67" s="2" t="str">
        <f t="array" ref="K67">IFERROR(INDEX($A$4:$A$499, J67),"")</f>
        <v/>
      </c>
      <c r="L67" t="str">
        <f t="array" ref="L67">IFERROR(INDEX($G$4:$G$499, J67),"")</f>
        <v/>
      </c>
      <c r="M67" t="str">
        <f t="array" ref="M67">IF(AND(J68&gt;99999,J67&lt;99999),O67- (SUM(--(NOT(ISBLANK(INDEX(Colony!$H$26:$H$499, J67):INDEX(Colony!$H$26:$H$499, COUNT($A$4:$A$499))))))), IFERROR(O67-(SUM(--(NOT(ISBLANK(INDEX(Colony!$H$26:$H$499, J67):INDEX(Colony!$H$26:$H$499, J68-1)))))),""))</f>
        <v/>
      </c>
      <c r="N67" t="str">
        <f t="array" ref="N67">IFERROR(INDEX($E$4:$E$499,J67),"")</f>
        <v/>
      </c>
      <c r="O67" t="str">
        <f t="array" ref="O67">IFERROR(IF(NOT(J67+100&gt;J68),COUNT($A$4:$A$499)+1-J67,IFERROR(J68-J67,"")),"")</f>
        <v/>
      </c>
      <c r="P67" s="6" t="str">
        <f t="array" ref="P67">IFERROR(INDEX($O$4:$O$499,SMALL(IF($N$4:$N$499=P$3,ROW($O$4:$O$499)-ROW($O$4)+1),ROWS($O$4:$O67))),"")</f>
        <v/>
      </c>
      <c r="Q67" s="2" t="str">
        <f t="array" ref="Q67">IFERROR(INDEX($K$4:$K$499,SMALL(IF($N$4:$N$499=P$3,ROW($K$4:$K$499)-ROW($K$4)+1),ROWS($K$4:$K67))),"")</f>
        <v/>
      </c>
      <c r="R67" s="6" t="str">
        <f t="array" ref="R67">IFERROR(INDEX($O$4:$O$499,SMALL(IF($N$4:$N$499=R$3,ROW($O$4:$O$499)-ROW($O$4)+1),ROWS($O$4:$O67))),"")</f>
        <v/>
      </c>
      <c r="S67" s="2" t="str">
        <f t="array" ref="S67">IFERROR(INDEX($K$4:$K$499,SMALL(IF($N$4:$N$499=R$3,ROW($K$4:$K$499)-ROW($K$4)+1),ROWS($K$4:$K67))),"")</f>
        <v/>
      </c>
      <c r="T67" s="6" t="str">
        <f t="array" ref="T67">IFERROR(INDEX($O$4:$O$499,SMALL(IF($N$4:$N$499=T$3,ROW($O$4:$O$499)-ROW($O$4)+1),ROWS($O$4:$O67))),"")</f>
        <v/>
      </c>
      <c r="U67" s="2" t="str">
        <f t="array" ref="U67">IFERROR(INDEX($K$4:$K$499,SMALL(IF($N$4:$N$499=T$3,ROW($K$4:$K$499)-ROW($K$4)+1),ROWS($K$4:$K67))),"")</f>
        <v/>
      </c>
      <c r="V67" s="6" t="str">
        <f t="array" ref="V67">IFERROR(INDEX($O$4:$O$499,SMALL(IF($N$4:$N$499=V$3,ROW($O$4:$O$499)-ROW($O$4)+1),ROWS($O$4:$O67))),"")</f>
        <v/>
      </c>
      <c r="W67" s="2" t="str">
        <f t="array" ref="W67">IFERROR(INDEX($K$4:$K$499,SMALL(IF($N$4:$N$499=V$3,ROW($K$4:$K$499)-ROW($K$4)+1),ROWS($K$4:$K67))),"")</f>
        <v/>
      </c>
      <c r="X67" s="6" t="str">
        <f t="array" ref="X67">IFERROR(INDEX($O$4:$O$499,SMALL(IF($N$4:$N$499=X$3,ROW($O$4:$O$499)-ROW($O$4)+1),ROWS($O$4:$O67))),"")</f>
        <v/>
      </c>
      <c r="Y67" s="2" t="str">
        <f t="array" ref="Y67">IFERROR(INDEX($K$4:$K$499,SMALL(IF($N$4:$N$499=X$3,ROW($K$4:$K$499)-ROW($K$4)+1),ROWS($K$4:$K67))),"")</f>
        <v/>
      </c>
      <c r="Z67" s="6" t="str">
        <f t="array" ref="Z67">IFERROR(INDEX($O$4:$O$499,SMALL(IF($N$4:$N$499=Z$3,ROW($O$4:$O$499)-ROW($O$4)+1),ROWS($O$4:$O67))),"")</f>
        <v/>
      </c>
      <c r="AA67" s="2" t="str">
        <f t="array" ref="AA67">IFERROR(INDEX($K$4:$K$499,SMALL(IF($N$4:$N$499=Z$3,ROW($K$4:$K$499)-ROW($K$4)+1),ROWS($K$4:$K67))),"")</f>
        <v/>
      </c>
      <c r="AB67" s="6" t="str">
        <f t="array" ref="AB67">IFERROR(INDEX($O$4:$O$499,SMALL(IF($N$4:$N$499=AB$3,ROW($O$4:$O$499)-ROW($O$4)+1),ROWS($O$4:$O67))),"")</f>
        <v/>
      </c>
      <c r="AC67" s="2" t="str">
        <f t="array" ref="AC67">IFERROR(INDEX($K$4:$K$499,SMALL(IF($N$4:$N$499=AB$3,ROW($K$4:$K$499)-ROW($K$4)+1),ROWS($K$4:$K67))),"")</f>
        <v/>
      </c>
      <c r="AD67" s="6" t="str">
        <f t="array" ref="AD67">IFERROR(INDEX($O$4:$O$499,SMALL(IF($N$4:$N$499=AD$3,ROW($O$4:$O$499)-ROW($O$4)+1),ROWS($O$4:$O67))),"")</f>
        <v/>
      </c>
      <c r="AE67" s="2" t="str">
        <f t="array" ref="AE67">IFERROR(INDEX($K$4:$K$499,SMALL(IF($N$4:$N$499=AD$3,ROW($K$4:$K$499)-ROW($K$4)+1),ROWS($K$4:$K67))),"")</f>
        <v/>
      </c>
      <c r="AF67" s="6" t="str">
        <f t="array" ref="AF67">IFERROR(INDEX($O$4:$O$499,SMALL(IF($N$4:$N$499=AF$3,ROW($O$4:$O$499)-ROW($O$4)+1),ROWS($O$4:$O67))),"")</f>
        <v/>
      </c>
      <c r="AG67" s="2" t="str">
        <f t="array" ref="AG67">IFERROR(INDEX($K$4:$K$499,SMALL(IF($N$4:$N$499=AF$3,ROW($K$4:$K$499)-ROW($K$4)+1),ROWS($K$4:$K67))),"")</f>
        <v/>
      </c>
      <c r="AH67" s="6" t="str">
        <f t="array" ref="AH67">IFERROR(INDEX($O$4:$O$499,SMALL(IF($N$4:$N$499=AH$3,ROW($O$4:$O$499)-ROW($O$4)+1),ROWS($O$4:$O67))),"")</f>
        <v/>
      </c>
      <c r="AI67" s="2" t="str">
        <f t="array" ref="AI67">IFERROR(INDEX($K$4:$K$499,SMALL(IF($N$4:$N$499=AH$3,ROW($K$4:$K$499)-ROW($K$4)+1),ROWS($K$4:$K67))),"")</f>
        <v/>
      </c>
      <c r="AJ67" s="2"/>
      <c r="AK67" s="2"/>
      <c r="AL67" s="2"/>
      <c r="AM67" s="2"/>
      <c r="AN67" s="2"/>
      <c r="AO67" s="2"/>
      <c r="AP67" s="2"/>
      <c r="AQ67" s="2"/>
      <c r="AR67" s="2"/>
    </row>
    <row r="68" spans="1:44" x14ac:dyDescent="0.25">
      <c r="A68" s="2">
        <f>IF(ISBLANK(Colony!B90),"",Colony!B90)</f>
        <v>42781</v>
      </c>
      <c r="B68" t="str">
        <f>IF(ISBLANK(Colony!C90),"",Colony!C90)</f>
        <v/>
      </c>
      <c r="C68" t="str">
        <f>IF(ISBLANK(Colony!D90),"",Colony!D90)</f>
        <v>0010</v>
      </c>
      <c r="D68" s="1" t="str">
        <f>IF(ISBLANK(Colony!E90),"",Colony!E90)</f>
        <v>+</v>
      </c>
      <c r="E68" s="1" t="str">
        <f>IF(ISBLANK(Colony!F90),"",Colony!F90)</f>
        <v>AH0659</v>
      </c>
      <c r="F68" s="1" t="str">
        <f>IF(ISBLANK(Colony!G90),"",Colony!G90)</f>
        <v>AH0658</v>
      </c>
      <c r="G68" s="1">
        <f>IF(ISBLANK(Colony!H90),"",Colony!H90)</f>
        <v>341</v>
      </c>
      <c r="H68" s="1" t="str">
        <f>IF(ISBLANK(Colony!I90),"",Colony!I90)</f>
        <v>Phil</v>
      </c>
      <c r="I68" t="str">
        <f t="array" ref="I68">_xlfn.IFNA(INDEX($A$4:$A$499&amp;$E$4:$E$499, MATCH(0, COUNTIF(I$3:I67, $A$4:$A$499&amp;$E$4:$E$499), 0)),"")</f>
        <v/>
      </c>
      <c r="J68" t="str">
        <f t="array" ref="J68">_xlfn.IFNA( MATCH(0, COUNTIF(I$3:I67, $A$4:$A$499&amp;$E$4:$E$499), 0),"")</f>
        <v/>
      </c>
      <c r="K68" s="2" t="str">
        <f t="array" ref="K68">IFERROR(INDEX($A$4:$A$499, J68),"")</f>
        <v/>
      </c>
      <c r="L68" t="str">
        <f t="array" ref="L68">IFERROR(INDEX($G$4:$G$499, J68),"")</f>
        <v/>
      </c>
      <c r="M68" t="str">
        <f t="array" ref="M68">IF(AND(J69&gt;99999,J68&lt;99999),O68- (SUM(--(NOT(ISBLANK(INDEX(Colony!$H$26:$H$499, J68):INDEX(Colony!$H$26:$H$499, COUNT($A$4:$A$499))))))), IFERROR(O68-(SUM(--(NOT(ISBLANK(INDEX(Colony!$H$26:$H$499, J68):INDEX(Colony!$H$26:$H$499, J69-1)))))),""))</f>
        <v/>
      </c>
      <c r="N68" t="str">
        <f t="array" ref="N68">IFERROR(INDEX($E$4:$E$499,J68),"")</f>
        <v/>
      </c>
      <c r="O68" t="str">
        <f t="array" ref="O68">IFERROR(IF(NOT(J68+100&gt;J69),COUNT($A$4:$A$499)+1-J68,IFERROR(J69-J68,"")),"")</f>
        <v/>
      </c>
      <c r="P68" s="6" t="str">
        <f t="array" ref="P68">IFERROR(INDEX($O$4:$O$499,SMALL(IF($N$4:$N$499=P$3,ROW($O$4:$O$499)-ROW($O$4)+1),ROWS($O$4:$O68))),"")</f>
        <v/>
      </c>
      <c r="Q68" s="2" t="str">
        <f t="array" ref="Q68">IFERROR(INDEX($K$4:$K$499,SMALL(IF($N$4:$N$499=P$3,ROW($K$4:$K$499)-ROW($K$4)+1),ROWS($K$4:$K68))),"")</f>
        <v/>
      </c>
      <c r="R68" s="6" t="str">
        <f t="array" ref="R68">IFERROR(INDEX($O$4:$O$499,SMALL(IF($N$4:$N$499=R$3,ROW($O$4:$O$499)-ROW($O$4)+1),ROWS($O$4:$O68))),"")</f>
        <v/>
      </c>
      <c r="S68" s="2" t="str">
        <f t="array" ref="S68">IFERROR(INDEX($K$4:$K$499,SMALL(IF($N$4:$N$499=R$3,ROW($K$4:$K$499)-ROW($K$4)+1),ROWS($K$4:$K68))),"")</f>
        <v/>
      </c>
      <c r="T68" s="6" t="str">
        <f t="array" ref="T68">IFERROR(INDEX($O$4:$O$499,SMALL(IF($N$4:$N$499=T$3,ROW($O$4:$O$499)-ROW($O$4)+1),ROWS($O$4:$O68))),"")</f>
        <v/>
      </c>
      <c r="U68" s="2" t="str">
        <f t="array" ref="U68">IFERROR(INDEX($K$4:$K$499,SMALL(IF($N$4:$N$499=T$3,ROW($K$4:$K$499)-ROW($K$4)+1),ROWS($K$4:$K68))),"")</f>
        <v/>
      </c>
      <c r="V68" s="6" t="str">
        <f t="array" ref="V68">IFERROR(INDEX($O$4:$O$499,SMALL(IF($N$4:$N$499=V$3,ROW($O$4:$O$499)-ROW($O$4)+1),ROWS($O$4:$O68))),"")</f>
        <v/>
      </c>
      <c r="W68" s="2" t="str">
        <f t="array" ref="W68">IFERROR(INDEX($K$4:$K$499,SMALL(IF($N$4:$N$499=V$3,ROW($K$4:$K$499)-ROW($K$4)+1),ROWS($K$4:$K68))),"")</f>
        <v/>
      </c>
      <c r="X68" s="6" t="str">
        <f t="array" ref="X68">IFERROR(INDEX($O$4:$O$499,SMALL(IF($N$4:$N$499=X$3,ROW($O$4:$O$499)-ROW($O$4)+1),ROWS($O$4:$O68))),"")</f>
        <v/>
      </c>
      <c r="Y68" s="2" t="str">
        <f t="array" ref="Y68">IFERROR(INDEX($K$4:$K$499,SMALL(IF($N$4:$N$499=X$3,ROW($K$4:$K$499)-ROW($K$4)+1),ROWS($K$4:$K68))),"")</f>
        <v/>
      </c>
      <c r="Z68" s="6" t="str">
        <f t="array" ref="Z68">IFERROR(INDEX($O$4:$O$499,SMALL(IF($N$4:$N$499=Z$3,ROW($O$4:$O$499)-ROW($O$4)+1),ROWS($O$4:$O68))),"")</f>
        <v/>
      </c>
      <c r="AA68" s="2" t="str">
        <f t="array" ref="AA68">IFERROR(INDEX($K$4:$K$499,SMALL(IF($N$4:$N$499=Z$3,ROW($K$4:$K$499)-ROW($K$4)+1),ROWS($K$4:$K68))),"")</f>
        <v/>
      </c>
      <c r="AB68" s="6" t="str">
        <f t="array" ref="AB68">IFERROR(INDEX($O$4:$O$499,SMALL(IF($N$4:$N$499=AB$3,ROW($O$4:$O$499)-ROW($O$4)+1),ROWS($O$4:$O68))),"")</f>
        <v/>
      </c>
      <c r="AC68" s="2" t="str">
        <f t="array" ref="AC68">IFERROR(INDEX($K$4:$K$499,SMALL(IF($N$4:$N$499=AB$3,ROW($K$4:$K$499)-ROW($K$4)+1),ROWS($K$4:$K68))),"")</f>
        <v/>
      </c>
      <c r="AD68" s="6" t="str">
        <f t="array" ref="AD68">IFERROR(INDEX($O$4:$O$499,SMALL(IF($N$4:$N$499=AD$3,ROW($O$4:$O$499)-ROW($O$4)+1),ROWS($O$4:$O68))),"")</f>
        <v/>
      </c>
      <c r="AE68" s="2" t="str">
        <f t="array" ref="AE68">IFERROR(INDEX($K$4:$K$499,SMALL(IF($N$4:$N$499=AD$3,ROW($K$4:$K$499)-ROW($K$4)+1),ROWS($K$4:$K68))),"")</f>
        <v/>
      </c>
      <c r="AF68" s="6" t="str">
        <f t="array" ref="AF68">IFERROR(INDEX($O$4:$O$499,SMALL(IF($N$4:$N$499=AF$3,ROW($O$4:$O$499)-ROW($O$4)+1),ROWS($O$4:$O68))),"")</f>
        <v/>
      </c>
      <c r="AG68" s="2" t="str">
        <f t="array" ref="AG68">IFERROR(INDEX($K$4:$K$499,SMALL(IF($N$4:$N$499=AF$3,ROW($K$4:$K$499)-ROW($K$4)+1),ROWS($K$4:$K68))),"")</f>
        <v/>
      </c>
      <c r="AH68" s="6" t="str">
        <f t="array" ref="AH68">IFERROR(INDEX($O$4:$O$499,SMALL(IF($N$4:$N$499=AH$3,ROW($O$4:$O$499)-ROW($O$4)+1),ROWS($O$4:$O68))),"")</f>
        <v/>
      </c>
      <c r="AI68" s="2" t="str">
        <f t="array" ref="AI68">IFERROR(INDEX($K$4:$K$499,SMALL(IF($N$4:$N$499=AH$3,ROW($K$4:$K$499)-ROW($K$4)+1),ROWS($K$4:$K68))),"")</f>
        <v/>
      </c>
      <c r="AJ68" s="2"/>
      <c r="AK68" s="2"/>
      <c r="AL68" s="2"/>
      <c r="AM68" s="2"/>
      <c r="AN68" s="2"/>
      <c r="AO68" s="2"/>
      <c r="AP68" s="2"/>
      <c r="AQ68" s="2"/>
      <c r="AR68" s="2"/>
    </row>
    <row r="69" spans="1:44" x14ac:dyDescent="0.25">
      <c r="A69" s="2">
        <f>IF(ISBLANK(Colony!B91),"",Colony!B91)</f>
        <v>42773</v>
      </c>
      <c r="B69">
        <f>IF(ISBLANK(Colony!C91),"",Colony!C91)</f>
        <v>6</v>
      </c>
      <c r="C69" t="str">
        <f>IF(ISBLANK(Colony!D91),"",Colony!D91)</f>
        <v>0011</v>
      </c>
      <c r="D69" s="1" t="str">
        <f>IF(ISBLANK(Colony!E91),"",Colony!E91)</f>
        <v>-</v>
      </c>
      <c r="E69" s="1" t="str">
        <f>IF(ISBLANK(Colony!F91),"",Colony!F91)</f>
        <v>AH0660</v>
      </c>
      <c r="F69" s="1" t="str">
        <f>IF(ISBLANK(Colony!G91),"",Colony!G91)</f>
        <v>AH0658</v>
      </c>
      <c r="G69" s="1">
        <f>IF(ISBLANK(Colony!H91),"",Colony!H91)</f>
        <v>341</v>
      </c>
      <c r="H69" s="1" t="str">
        <f>IF(ISBLANK(Colony!I91),"",Colony!I91)</f>
        <v/>
      </c>
      <c r="I69" t="str">
        <f t="array" ref="I69">_xlfn.IFNA(INDEX($A$4:$A$499&amp;$E$4:$E$499, MATCH(0, COUNTIF(I$3:I68, $A$4:$A$499&amp;$E$4:$E$499), 0)),"")</f>
        <v/>
      </c>
      <c r="J69" t="str">
        <f t="array" ref="J69">_xlfn.IFNA( MATCH(0, COUNTIF(I$3:I68, $A$4:$A$499&amp;$E$4:$E$499), 0),"")</f>
        <v/>
      </c>
      <c r="K69" s="2" t="str">
        <f t="array" ref="K69">IFERROR(INDEX($A$4:$A$499, J69),"")</f>
        <v/>
      </c>
      <c r="L69" t="str">
        <f t="array" ref="L69">IFERROR(INDEX($G$4:$G$499, J69),"")</f>
        <v/>
      </c>
      <c r="M69" t="str">
        <f t="array" ref="M69">IF(AND(J70&gt;99999,J69&lt;99999),O69- (SUM(--(NOT(ISBLANK(INDEX(Colony!$H$26:$H$499, J69):INDEX(Colony!$H$26:$H$499, COUNT($A$4:$A$499))))))), IFERROR(O69-(SUM(--(NOT(ISBLANK(INDEX(Colony!$H$26:$H$499, J69):INDEX(Colony!$H$26:$H$499, J70-1)))))),""))</f>
        <v/>
      </c>
      <c r="N69" t="str">
        <f t="array" ref="N69">IFERROR(INDEX($E$4:$E$499,J69),"")</f>
        <v/>
      </c>
      <c r="O69" t="str">
        <f t="array" ref="O69">IFERROR(IF(NOT(J69+100&gt;J70),COUNT($A$4:$A$499)+1-J69,IFERROR(J70-J69,"")),"")</f>
        <v/>
      </c>
      <c r="P69" s="6" t="str">
        <f t="array" ref="P69">IFERROR(INDEX($O$4:$O$499,SMALL(IF($N$4:$N$499=P$3,ROW($O$4:$O$499)-ROW($O$4)+1),ROWS($O$4:$O69))),"")</f>
        <v/>
      </c>
      <c r="Q69" s="2" t="str">
        <f t="array" ref="Q69">IFERROR(INDEX($K$4:$K$499,SMALL(IF($N$4:$N$499=P$3,ROW($K$4:$K$499)-ROW($K$4)+1),ROWS($K$4:$K69))),"")</f>
        <v/>
      </c>
      <c r="R69" s="6" t="str">
        <f t="array" ref="R69">IFERROR(INDEX($O$4:$O$499,SMALL(IF($N$4:$N$499=R$3,ROW($O$4:$O$499)-ROW($O$4)+1),ROWS($O$4:$O69))),"")</f>
        <v/>
      </c>
      <c r="S69" s="2" t="str">
        <f t="array" ref="S69">IFERROR(INDEX($K$4:$K$499,SMALL(IF($N$4:$N$499=R$3,ROW($K$4:$K$499)-ROW($K$4)+1),ROWS($K$4:$K69))),"")</f>
        <v/>
      </c>
      <c r="T69" s="6" t="str">
        <f t="array" ref="T69">IFERROR(INDEX($O$4:$O$499,SMALL(IF($N$4:$N$499=T$3,ROW($O$4:$O$499)-ROW($O$4)+1),ROWS($O$4:$O69))),"")</f>
        <v/>
      </c>
      <c r="U69" s="2" t="str">
        <f t="array" ref="U69">IFERROR(INDEX($K$4:$K$499,SMALL(IF($N$4:$N$499=T$3,ROW($K$4:$K$499)-ROW($K$4)+1),ROWS($K$4:$K69))),"")</f>
        <v/>
      </c>
      <c r="V69" s="6" t="str">
        <f t="array" ref="V69">IFERROR(INDEX($O$4:$O$499,SMALL(IF($N$4:$N$499=V$3,ROW($O$4:$O$499)-ROW($O$4)+1),ROWS($O$4:$O69))),"")</f>
        <v/>
      </c>
      <c r="W69" s="2" t="str">
        <f t="array" ref="W69">IFERROR(INDEX($K$4:$K$499,SMALL(IF($N$4:$N$499=V$3,ROW($K$4:$K$499)-ROW($K$4)+1),ROWS($K$4:$K69))),"")</f>
        <v/>
      </c>
      <c r="X69" s="6" t="str">
        <f t="array" ref="X69">IFERROR(INDEX($O$4:$O$499,SMALL(IF($N$4:$N$499=X$3,ROW($O$4:$O$499)-ROW($O$4)+1),ROWS($O$4:$O69))),"")</f>
        <v/>
      </c>
      <c r="Y69" s="2" t="str">
        <f t="array" ref="Y69">IFERROR(INDEX($K$4:$K$499,SMALL(IF($N$4:$N$499=X$3,ROW($K$4:$K$499)-ROW($K$4)+1),ROWS($K$4:$K69))),"")</f>
        <v/>
      </c>
      <c r="Z69" s="6" t="str">
        <f t="array" ref="Z69">IFERROR(INDEX($O$4:$O$499,SMALL(IF($N$4:$N$499=Z$3,ROW($O$4:$O$499)-ROW($O$4)+1),ROWS($O$4:$O69))),"")</f>
        <v/>
      </c>
      <c r="AA69" s="2" t="str">
        <f t="array" ref="AA69">IFERROR(INDEX($K$4:$K$499,SMALL(IF($N$4:$N$499=Z$3,ROW($K$4:$K$499)-ROW($K$4)+1),ROWS($K$4:$K69))),"")</f>
        <v/>
      </c>
      <c r="AB69" s="6" t="str">
        <f t="array" ref="AB69">IFERROR(INDEX($O$4:$O$499,SMALL(IF($N$4:$N$499=AB$3,ROW($O$4:$O$499)-ROW($O$4)+1),ROWS($O$4:$O69))),"")</f>
        <v/>
      </c>
      <c r="AC69" s="2" t="str">
        <f t="array" ref="AC69">IFERROR(INDEX($K$4:$K$499,SMALL(IF($N$4:$N$499=AB$3,ROW($K$4:$K$499)-ROW($K$4)+1),ROWS($K$4:$K69))),"")</f>
        <v/>
      </c>
      <c r="AD69" s="6" t="str">
        <f t="array" ref="AD69">IFERROR(INDEX($O$4:$O$499,SMALL(IF($N$4:$N$499=AD$3,ROW($O$4:$O$499)-ROW($O$4)+1),ROWS($O$4:$O69))),"")</f>
        <v/>
      </c>
      <c r="AE69" s="2" t="str">
        <f t="array" ref="AE69">IFERROR(INDEX($K$4:$K$499,SMALL(IF($N$4:$N$499=AD$3,ROW($K$4:$K$499)-ROW($K$4)+1),ROWS($K$4:$K69))),"")</f>
        <v/>
      </c>
      <c r="AF69" s="6" t="str">
        <f t="array" ref="AF69">IFERROR(INDEX($O$4:$O$499,SMALL(IF($N$4:$N$499=AF$3,ROW($O$4:$O$499)-ROW($O$4)+1),ROWS($O$4:$O69))),"")</f>
        <v/>
      </c>
      <c r="AG69" s="2" t="str">
        <f t="array" ref="AG69">IFERROR(INDEX($K$4:$K$499,SMALL(IF($N$4:$N$499=AF$3,ROW($K$4:$K$499)-ROW($K$4)+1),ROWS($K$4:$K69))),"")</f>
        <v/>
      </c>
      <c r="AH69" s="6" t="str">
        <f t="array" ref="AH69">IFERROR(INDEX($O$4:$O$499,SMALL(IF($N$4:$N$499=AH$3,ROW($O$4:$O$499)-ROW($O$4)+1),ROWS($O$4:$O69))),"")</f>
        <v/>
      </c>
      <c r="AI69" s="2" t="str">
        <f t="array" ref="AI69">IFERROR(INDEX($K$4:$K$499,SMALL(IF($N$4:$N$499=AH$3,ROW($K$4:$K$499)-ROW($K$4)+1),ROWS($K$4:$K69))),"")</f>
        <v/>
      </c>
      <c r="AJ69" s="2"/>
      <c r="AK69" s="2"/>
      <c r="AL69" s="2"/>
      <c r="AM69" s="2"/>
      <c r="AN69" s="2"/>
      <c r="AO69" s="2"/>
      <c r="AP69" s="2"/>
      <c r="AQ69" s="2"/>
      <c r="AR69" s="2"/>
    </row>
    <row r="70" spans="1:44" x14ac:dyDescent="0.25">
      <c r="A70" s="2">
        <f>IF(ISBLANK(Colony!B92),"",Colony!B92)</f>
        <v>42773</v>
      </c>
      <c r="B70" t="str">
        <f>IF(ISBLANK(Colony!C92),"",Colony!C92)</f>
        <v/>
      </c>
      <c r="C70" t="str">
        <f>IF(ISBLANK(Colony!D92),"",Colony!D92)</f>
        <v>0012</v>
      </c>
      <c r="D70" s="1" t="str">
        <f>IF(ISBLANK(Colony!E92),"",Colony!E92)</f>
        <v>-</v>
      </c>
      <c r="E70" s="1" t="str">
        <f>IF(ISBLANK(Colony!F92),"",Colony!F92)</f>
        <v>AH0660</v>
      </c>
      <c r="F70" s="1" t="str">
        <f>IF(ISBLANK(Colony!G92),"",Colony!G92)</f>
        <v>AH0658</v>
      </c>
      <c r="G70" s="1">
        <f>IF(ISBLANK(Colony!H92),"",Colony!H92)</f>
        <v>352</v>
      </c>
      <c r="H70" s="1" t="str">
        <f>IF(ISBLANK(Colony!I92),"",Colony!I92)</f>
        <v/>
      </c>
      <c r="I70" t="str">
        <f t="array" ref="I70">_xlfn.IFNA(INDEX($A$4:$A$499&amp;$E$4:$E$499, MATCH(0, COUNTIF(I$3:I69, $A$4:$A$499&amp;$E$4:$E$499), 0)),"")</f>
        <v/>
      </c>
      <c r="J70" t="str">
        <f t="array" ref="J70">_xlfn.IFNA( MATCH(0, COUNTIF(I$3:I69, $A$4:$A$499&amp;$E$4:$E$499), 0),"")</f>
        <v/>
      </c>
      <c r="K70" s="2" t="str">
        <f t="array" ref="K70">IFERROR(INDEX($A$4:$A$499, J70),"")</f>
        <v/>
      </c>
      <c r="L70" t="str">
        <f t="array" ref="L70">IFERROR(INDEX($G$4:$G$499, J70),"")</f>
        <v/>
      </c>
      <c r="M70" t="str">
        <f t="array" ref="M70">IF(AND(J71&gt;99999,J70&lt;99999),O70- (SUM(--(NOT(ISBLANK(INDEX(Colony!$H$26:$H$499, J70):INDEX(Colony!$H$26:$H$499, COUNT($A$4:$A$499))))))), IFERROR(O70-(SUM(--(NOT(ISBLANK(INDEX(Colony!$H$26:$H$499, J70):INDEX(Colony!$H$26:$H$499, J71-1)))))),""))</f>
        <v/>
      </c>
      <c r="N70" t="str">
        <f t="array" ref="N70">IFERROR(INDEX($E$4:$E$499,J70),"")</f>
        <v/>
      </c>
      <c r="O70" t="str">
        <f t="array" ref="O70">IFERROR(IF(NOT(J70+100&gt;J71),COUNT($A$4:$A$499)+1-J70,IFERROR(J71-J70,"")),"")</f>
        <v/>
      </c>
      <c r="P70" s="6" t="str">
        <f t="array" ref="P70">IFERROR(INDEX($O$4:$O$499,SMALL(IF($N$4:$N$499=P$3,ROW($O$4:$O$499)-ROW($O$4)+1),ROWS($O$4:$O70))),"")</f>
        <v/>
      </c>
      <c r="Q70" s="2" t="str">
        <f t="array" ref="Q70">IFERROR(INDEX($K$4:$K$499,SMALL(IF($N$4:$N$499=P$3,ROW($K$4:$K$499)-ROW($K$4)+1),ROWS($K$4:$K70))),"")</f>
        <v/>
      </c>
      <c r="R70" s="6" t="str">
        <f t="array" ref="R70">IFERROR(INDEX($O$4:$O$499,SMALL(IF($N$4:$N$499=R$3,ROW($O$4:$O$499)-ROW($O$4)+1),ROWS($O$4:$O70))),"")</f>
        <v/>
      </c>
      <c r="S70" s="2" t="str">
        <f t="array" ref="S70">IFERROR(INDEX($K$4:$K$499,SMALL(IF($N$4:$N$499=R$3,ROW($K$4:$K$499)-ROW($K$4)+1),ROWS($K$4:$K70))),"")</f>
        <v/>
      </c>
      <c r="T70" s="6" t="str">
        <f t="array" ref="T70">IFERROR(INDEX($O$4:$O$499,SMALL(IF($N$4:$N$499=T$3,ROW($O$4:$O$499)-ROW($O$4)+1),ROWS($O$4:$O70))),"")</f>
        <v/>
      </c>
      <c r="U70" s="2" t="str">
        <f t="array" ref="U70">IFERROR(INDEX($K$4:$K$499,SMALL(IF($N$4:$N$499=T$3,ROW($K$4:$K$499)-ROW($K$4)+1),ROWS($K$4:$K70))),"")</f>
        <v/>
      </c>
      <c r="V70" s="6" t="str">
        <f t="array" ref="V70">IFERROR(INDEX($O$4:$O$499,SMALL(IF($N$4:$N$499=V$3,ROW($O$4:$O$499)-ROW($O$4)+1),ROWS($O$4:$O70))),"")</f>
        <v/>
      </c>
      <c r="W70" s="2" t="str">
        <f t="array" ref="W70">IFERROR(INDEX($K$4:$K$499,SMALL(IF($N$4:$N$499=V$3,ROW($K$4:$K$499)-ROW($K$4)+1),ROWS($K$4:$K70))),"")</f>
        <v/>
      </c>
      <c r="X70" s="6" t="str">
        <f t="array" ref="X70">IFERROR(INDEX($O$4:$O$499,SMALL(IF($N$4:$N$499=X$3,ROW($O$4:$O$499)-ROW($O$4)+1),ROWS($O$4:$O70))),"")</f>
        <v/>
      </c>
      <c r="Y70" s="2" t="str">
        <f t="array" ref="Y70">IFERROR(INDEX($K$4:$K$499,SMALL(IF($N$4:$N$499=X$3,ROW($K$4:$K$499)-ROW($K$4)+1),ROWS($K$4:$K70))),"")</f>
        <v/>
      </c>
      <c r="Z70" s="6" t="str">
        <f t="array" ref="Z70">IFERROR(INDEX($O$4:$O$499,SMALL(IF($N$4:$N$499=Z$3,ROW($O$4:$O$499)-ROW($O$4)+1),ROWS($O$4:$O70))),"")</f>
        <v/>
      </c>
      <c r="AA70" s="2" t="str">
        <f t="array" ref="AA70">IFERROR(INDEX($K$4:$K$499,SMALL(IF($N$4:$N$499=Z$3,ROW($K$4:$K$499)-ROW($K$4)+1),ROWS($K$4:$K70))),"")</f>
        <v/>
      </c>
      <c r="AB70" s="6" t="str">
        <f t="array" ref="AB70">IFERROR(INDEX($O$4:$O$499,SMALL(IF($N$4:$N$499=AB$3,ROW($O$4:$O$499)-ROW($O$4)+1),ROWS($O$4:$O70))),"")</f>
        <v/>
      </c>
      <c r="AC70" s="2" t="str">
        <f t="array" ref="AC70">IFERROR(INDEX($K$4:$K$499,SMALL(IF($N$4:$N$499=AB$3,ROW($K$4:$K$499)-ROW($K$4)+1),ROWS($K$4:$K70))),"")</f>
        <v/>
      </c>
      <c r="AD70" s="6" t="str">
        <f t="array" ref="AD70">IFERROR(INDEX($O$4:$O$499,SMALL(IF($N$4:$N$499=AD$3,ROW($O$4:$O$499)-ROW($O$4)+1),ROWS($O$4:$O70))),"")</f>
        <v/>
      </c>
      <c r="AE70" s="2" t="str">
        <f t="array" ref="AE70">IFERROR(INDEX($K$4:$K$499,SMALL(IF($N$4:$N$499=AD$3,ROW($K$4:$K$499)-ROW($K$4)+1),ROWS($K$4:$K70))),"")</f>
        <v/>
      </c>
      <c r="AF70" s="6" t="str">
        <f t="array" ref="AF70">IFERROR(INDEX($O$4:$O$499,SMALL(IF($N$4:$N$499=AF$3,ROW($O$4:$O$499)-ROW($O$4)+1),ROWS($O$4:$O70))),"")</f>
        <v/>
      </c>
      <c r="AG70" s="2" t="str">
        <f t="array" ref="AG70">IFERROR(INDEX($K$4:$K$499,SMALL(IF($N$4:$N$499=AF$3,ROW($K$4:$K$499)-ROW($K$4)+1),ROWS($K$4:$K70))),"")</f>
        <v/>
      </c>
      <c r="AH70" s="6" t="str">
        <f t="array" ref="AH70">IFERROR(INDEX($O$4:$O$499,SMALL(IF($N$4:$N$499=AH$3,ROW($O$4:$O$499)-ROW($O$4)+1),ROWS($O$4:$O70))),"")</f>
        <v/>
      </c>
      <c r="AI70" s="2" t="str">
        <f t="array" ref="AI70">IFERROR(INDEX($K$4:$K$499,SMALL(IF($N$4:$N$499=AH$3,ROW($K$4:$K$499)-ROW($K$4)+1),ROWS($K$4:$K70))),"")</f>
        <v/>
      </c>
      <c r="AJ70" s="2"/>
      <c r="AK70" s="2"/>
      <c r="AL70" s="2"/>
      <c r="AM70" s="2"/>
      <c r="AN70" s="2"/>
      <c r="AO70" s="2"/>
      <c r="AP70" s="2"/>
      <c r="AQ70" s="2"/>
      <c r="AR70" s="2"/>
    </row>
    <row r="71" spans="1:44" x14ac:dyDescent="0.25">
      <c r="A71" s="2">
        <f>IF(ISBLANK(Colony!B93),"",Colony!B93)</f>
        <v>42773</v>
      </c>
      <c r="B71" t="str">
        <f>IF(ISBLANK(Colony!C93),"",Colony!C93)</f>
        <v/>
      </c>
      <c r="C71" t="str">
        <f>IF(ISBLANK(Colony!D93),"",Colony!D93)</f>
        <v>0013 might fall off</v>
      </c>
      <c r="D71" s="1" t="str">
        <f>IF(ISBLANK(Colony!E93),"",Colony!E93)</f>
        <v>+</v>
      </c>
      <c r="E71" s="1" t="str">
        <f>IF(ISBLANK(Colony!F93),"",Colony!F93)</f>
        <v>AH0660</v>
      </c>
      <c r="F71" s="1" t="str">
        <f>IF(ISBLANK(Colony!G93),"",Colony!G93)</f>
        <v>AH0658</v>
      </c>
      <c r="G71" s="1">
        <f>IF(ISBLANK(Colony!H93),"",Colony!H93)</f>
        <v>352</v>
      </c>
      <c r="H71" s="1" t="str">
        <f>IF(ISBLANK(Colony!I93),"",Colony!I93)</f>
        <v>Phil PM0005</v>
      </c>
      <c r="I71" t="str">
        <f t="array" ref="I71">_xlfn.IFNA(INDEX($A$4:$A$499&amp;$E$4:$E$499, MATCH(0, COUNTIF(I$3:I70, $A$4:$A$499&amp;$E$4:$E$499), 0)),"")</f>
        <v/>
      </c>
      <c r="J71" t="str">
        <f t="array" ref="J71">_xlfn.IFNA( MATCH(0, COUNTIF(I$3:I70, $A$4:$A$499&amp;$E$4:$E$499), 0),"")</f>
        <v/>
      </c>
      <c r="K71" s="2" t="str">
        <f t="array" ref="K71">IFERROR(INDEX($A$4:$A$499, J71),"")</f>
        <v/>
      </c>
      <c r="L71" t="str">
        <f t="array" ref="L71">IFERROR(INDEX($G$4:$G$499, J71),"")</f>
        <v/>
      </c>
      <c r="M71" t="str">
        <f t="array" ref="M71">IF(AND(J72&gt;99999,J71&lt;99999),O71- (SUM(--(NOT(ISBLANK(INDEX(Colony!$H$26:$H$499, J71):INDEX(Colony!$H$26:$H$499, COUNT($A$4:$A$499))))))), IFERROR(O71-(SUM(--(NOT(ISBLANK(INDEX(Colony!$H$26:$H$499, J71):INDEX(Colony!$H$26:$H$499, J72-1)))))),""))</f>
        <v/>
      </c>
      <c r="N71" t="str">
        <f t="array" ref="N71">IFERROR(INDEX($E$4:$E$499,J71),"")</f>
        <v/>
      </c>
      <c r="O71" t="str">
        <f t="array" ref="O71">IFERROR(IF(NOT(J71+100&gt;J72),COUNT($A$4:$A$499)+1-J71,IFERROR(J72-J71,"")),"")</f>
        <v/>
      </c>
      <c r="P71" s="6" t="str">
        <f t="array" ref="P71">IFERROR(INDEX($O$4:$O$499,SMALL(IF($N$4:$N$499=P$3,ROW($O$4:$O$499)-ROW($O$4)+1),ROWS($O$4:$O71))),"")</f>
        <v/>
      </c>
      <c r="Q71" s="2" t="str">
        <f t="array" ref="Q71">IFERROR(INDEX($K$4:$K$499,SMALL(IF($N$4:$N$499=P$3,ROW($K$4:$K$499)-ROW($K$4)+1),ROWS($K$4:$K71))),"")</f>
        <v/>
      </c>
      <c r="R71" s="6" t="str">
        <f t="array" ref="R71">IFERROR(INDEX($O$4:$O$499,SMALL(IF($N$4:$N$499=R$3,ROW($O$4:$O$499)-ROW($O$4)+1),ROWS($O$4:$O71))),"")</f>
        <v/>
      </c>
      <c r="S71" s="2" t="str">
        <f t="array" ref="S71">IFERROR(INDEX($K$4:$K$499,SMALL(IF($N$4:$N$499=R$3,ROW($K$4:$K$499)-ROW($K$4)+1),ROWS($K$4:$K71))),"")</f>
        <v/>
      </c>
      <c r="T71" s="6" t="str">
        <f t="array" ref="T71">IFERROR(INDEX($O$4:$O$499,SMALL(IF($N$4:$N$499=T$3,ROW($O$4:$O$499)-ROW($O$4)+1),ROWS($O$4:$O71))),"")</f>
        <v/>
      </c>
      <c r="U71" s="2" t="str">
        <f t="array" ref="U71">IFERROR(INDEX($K$4:$K$499,SMALL(IF($N$4:$N$499=T$3,ROW($K$4:$K$499)-ROW($K$4)+1),ROWS($K$4:$K71))),"")</f>
        <v/>
      </c>
      <c r="V71" s="6" t="str">
        <f t="array" ref="V71">IFERROR(INDEX($O$4:$O$499,SMALL(IF($N$4:$N$499=V$3,ROW($O$4:$O$499)-ROW($O$4)+1),ROWS($O$4:$O71))),"")</f>
        <v/>
      </c>
      <c r="W71" s="2" t="str">
        <f t="array" ref="W71">IFERROR(INDEX($K$4:$K$499,SMALL(IF($N$4:$N$499=V$3,ROW($K$4:$K$499)-ROW($K$4)+1),ROWS($K$4:$K71))),"")</f>
        <v/>
      </c>
      <c r="X71" s="6" t="str">
        <f t="array" ref="X71">IFERROR(INDEX($O$4:$O$499,SMALL(IF($N$4:$N$499=X$3,ROW($O$4:$O$499)-ROW($O$4)+1),ROWS($O$4:$O71))),"")</f>
        <v/>
      </c>
      <c r="Y71" s="2" t="str">
        <f t="array" ref="Y71">IFERROR(INDEX($K$4:$K$499,SMALL(IF($N$4:$N$499=X$3,ROW($K$4:$K$499)-ROW($K$4)+1),ROWS($K$4:$K71))),"")</f>
        <v/>
      </c>
      <c r="Z71" s="6" t="str">
        <f t="array" ref="Z71">IFERROR(INDEX($O$4:$O$499,SMALL(IF($N$4:$N$499=Z$3,ROW($O$4:$O$499)-ROW($O$4)+1),ROWS($O$4:$O71))),"")</f>
        <v/>
      </c>
      <c r="AA71" s="2" t="str">
        <f t="array" ref="AA71">IFERROR(INDEX($K$4:$K$499,SMALL(IF($N$4:$N$499=Z$3,ROW($K$4:$K$499)-ROW($K$4)+1),ROWS($K$4:$K71))),"")</f>
        <v/>
      </c>
      <c r="AB71" s="6" t="str">
        <f t="array" ref="AB71">IFERROR(INDEX($O$4:$O$499,SMALL(IF($N$4:$N$499=AB$3,ROW($O$4:$O$499)-ROW($O$4)+1),ROWS($O$4:$O71))),"")</f>
        <v/>
      </c>
      <c r="AC71" s="2" t="str">
        <f t="array" ref="AC71">IFERROR(INDEX($K$4:$K$499,SMALL(IF($N$4:$N$499=AB$3,ROW($K$4:$K$499)-ROW($K$4)+1),ROWS($K$4:$K71))),"")</f>
        <v/>
      </c>
      <c r="AD71" s="6" t="str">
        <f t="array" ref="AD71">IFERROR(INDEX($O$4:$O$499,SMALL(IF($N$4:$N$499=AD$3,ROW($O$4:$O$499)-ROW($O$4)+1),ROWS($O$4:$O71))),"")</f>
        <v/>
      </c>
      <c r="AE71" s="2" t="str">
        <f t="array" ref="AE71">IFERROR(INDEX($K$4:$K$499,SMALL(IF($N$4:$N$499=AD$3,ROW($K$4:$K$499)-ROW($K$4)+1),ROWS($K$4:$K71))),"")</f>
        <v/>
      </c>
      <c r="AF71" s="6" t="str">
        <f t="array" ref="AF71">IFERROR(INDEX($O$4:$O$499,SMALL(IF($N$4:$N$499=AF$3,ROW($O$4:$O$499)-ROW($O$4)+1),ROWS($O$4:$O71))),"")</f>
        <v/>
      </c>
      <c r="AG71" s="2" t="str">
        <f t="array" ref="AG71">IFERROR(INDEX($K$4:$K$499,SMALL(IF($N$4:$N$499=AF$3,ROW($K$4:$K$499)-ROW($K$4)+1),ROWS($K$4:$K71))),"")</f>
        <v/>
      </c>
      <c r="AH71" s="6" t="str">
        <f t="array" ref="AH71">IFERROR(INDEX($O$4:$O$499,SMALL(IF($N$4:$N$499=AH$3,ROW($O$4:$O$499)-ROW($O$4)+1),ROWS($O$4:$O71))),"")</f>
        <v/>
      </c>
      <c r="AI71" s="2" t="str">
        <f t="array" ref="AI71">IFERROR(INDEX($K$4:$K$499,SMALL(IF($N$4:$N$499=AH$3,ROW($K$4:$K$499)-ROW($K$4)+1),ROWS($K$4:$K71))),"")</f>
        <v/>
      </c>
      <c r="AJ71" s="2"/>
      <c r="AK71" s="2"/>
      <c r="AL71" s="2"/>
      <c r="AM71" s="2"/>
      <c r="AN71" s="2"/>
      <c r="AO71" s="2"/>
      <c r="AP71" s="2"/>
      <c r="AQ71" s="2"/>
      <c r="AR71" s="2"/>
    </row>
    <row r="72" spans="1:44" x14ac:dyDescent="0.25">
      <c r="A72" s="2">
        <f>IF(ISBLANK(Colony!B94),"",Colony!B94)</f>
        <v>42773</v>
      </c>
      <c r="B72" t="str">
        <f>IF(ISBLANK(Colony!C94),"",Colony!C94)</f>
        <v/>
      </c>
      <c r="C72" t="str">
        <f>IF(ISBLANK(Colony!D94),"",Colony!D94)</f>
        <v>0014</v>
      </c>
      <c r="D72" s="1" t="str">
        <f>IF(ISBLANK(Colony!E94),"",Colony!E94)</f>
        <v>-</v>
      </c>
      <c r="E72" s="1" t="str">
        <f>IF(ISBLANK(Colony!F94),"",Colony!F94)</f>
        <v>AH0660</v>
      </c>
      <c r="F72" s="1" t="str">
        <f>IF(ISBLANK(Colony!G94),"",Colony!G94)</f>
        <v>AH0658</v>
      </c>
      <c r="G72" s="1">
        <f>IF(ISBLANK(Colony!H94),"",Colony!H94)</f>
        <v>352</v>
      </c>
      <c r="H72" s="1" t="str">
        <f>IF(ISBLANK(Colony!I94),"",Colony!I94)</f>
        <v/>
      </c>
      <c r="I72" t="str">
        <f t="array" ref="I72">_xlfn.IFNA(INDEX($A$4:$A$499&amp;$E$4:$E$499, MATCH(0, COUNTIF(I$3:I71, $A$4:$A$499&amp;$E$4:$E$499), 0)),"")</f>
        <v/>
      </c>
      <c r="J72" t="str">
        <f t="array" ref="J72">_xlfn.IFNA( MATCH(0, COUNTIF(I$3:I71, $A$4:$A$499&amp;$E$4:$E$499), 0),"")</f>
        <v/>
      </c>
      <c r="K72" s="2" t="str">
        <f t="array" ref="K72">IFERROR(INDEX($A$4:$A$499, J72),"")</f>
        <v/>
      </c>
      <c r="L72" t="str">
        <f t="array" ref="L72">IFERROR(INDEX($G$4:$G$499, J72),"")</f>
        <v/>
      </c>
      <c r="M72" t="str">
        <f t="array" ref="M72">IF(AND(J73&gt;99999,J72&lt;99999),O72- (SUM(--(NOT(ISBLANK(INDEX(Colony!$H$26:$H$499, J72):INDEX(Colony!$H$26:$H$499, COUNT($A$4:$A$499))))))), IFERROR(O72-(SUM(--(NOT(ISBLANK(INDEX(Colony!$H$26:$H$499, J72):INDEX(Colony!$H$26:$H$499, J73-1)))))),""))</f>
        <v/>
      </c>
      <c r="N72" t="str">
        <f t="array" ref="N72">IFERROR(INDEX($E$4:$E$499,J72),"")</f>
        <v/>
      </c>
      <c r="O72" t="str">
        <f t="array" ref="O72">IFERROR(IF(NOT(J72+100&gt;J73),COUNT($A$4:$A$499)+1-J72,IFERROR(J73-J72,"")),"")</f>
        <v/>
      </c>
      <c r="P72" s="6" t="str">
        <f t="array" ref="P72">IFERROR(INDEX($O$4:$O$499,SMALL(IF($N$4:$N$499=P$3,ROW($O$4:$O$499)-ROW($O$4)+1),ROWS($O$4:$O72))),"")</f>
        <v/>
      </c>
      <c r="Q72" s="2" t="str">
        <f t="array" ref="Q72">IFERROR(INDEX($K$4:$K$499,SMALL(IF($N$4:$N$499=P$3,ROW($K$4:$K$499)-ROW($K$4)+1),ROWS($K$4:$K72))),"")</f>
        <v/>
      </c>
      <c r="R72" s="6" t="str">
        <f t="array" ref="R72">IFERROR(INDEX($O$4:$O$499,SMALL(IF($N$4:$N$499=R$3,ROW($O$4:$O$499)-ROW($O$4)+1),ROWS($O$4:$O72))),"")</f>
        <v/>
      </c>
      <c r="S72" s="2" t="str">
        <f t="array" ref="S72">IFERROR(INDEX($K$4:$K$499,SMALL(IF($N$4:$N$499=R$3,ROW($K$4:$K$499)-ROW($K$4)+1),ROWS($K$4:$K72))),"")</f>
        <v/>
      </c>
      <c r="T72" s="6" t="str">
        <f t="array" ref="T72">IFERROR(INDEX($O$4:$O$499,SMALL(IF($N$4:$N$499=T$3,ROW($O$4:$O$499)-ROW($O$4)+1),ROWS($O$4:$O72))),"")</f>
        <v/>
      </c>
      <c r="U72" s="2" t="str">
        <f t="array" ref="U72">IFERROR(INDEX($K$4:$K$499,SMALL(IF($N$4:$N$499=T$3,ROW($K$4:$K$499)-ROW($K$4)+1),ROWS($K$4:$K72))),"")</f>
        <v/>
      </c>
      <c r="V72" s="6" t="str">
        <f t="array" ref="V72">IFERROR(INDEX($O$4:$O$499,SMALL(IF($N$4:$N$499=V$3,ROW($O$4:$O$499)-ROW($O$4)+1),ROWS($O$4:$O72))),"")</f>
        <v/>
      </c>
      <c r="W72" s="2" t="str">
        <f t="array" ref="W72">IFERROR(INDEX($K$4:$K$499,SMALL(IF($N$4:$N$499=V$3,ROW($K$4:$K$499)-ROW($K$4)+1),ROWS($K$4:$K72))),"")</f>
        <v/>
      </c>
      <c r="X72" s="6" t="str">
        <f t="array" ref="X72">IFERROR(INDEX($O$4:$O$499,SMALL(IF($N$4:$N$499=X$3,ROW($O$4:$O$499)-ROW($O$4)+1),ROWS($O$4:$O72))),"")</f>
        <v/>
      </c>
      <c r="Y72" s="2" t="str">
        <f t="array" ref="Y72">IFERROR(INDEX($K$4:$K$499,SMALL(IF($N$4:$N$499=X$3,ROW($K$4:$K$499)-ROW($K$4)+1),ROWS($K$4:$K72))),"")</f>
        <v/>
      </c>
      <c r="Z72" s="6" t="str">
        <f t="array" ref="Z72">IFERROR(INDEX($O$4:$O$499,SMALL(IF($N$4:$N$499=Z$3,ROW($O$4:$O$499)-ROW($O$4)+1),ROWS($O$4:$O72))),"")</f>
        <v/>
      </c>
      <c r="AA72" s="2" t="str">
        <f t="array" ref="AA72">IFERROR(INDEX($K$4:$K$499,SMALL(IF($N$4:$N$499=Z$3,ROW($K$4:$K$499)-ROW($K$4)+1),ROWS($K$4:$K72))),"")</f>
        <v/>
      </c>
      <c r="AB72" s="6" t="str">
        <f t="array" ref="AB72">IFERROR(INDEX($O$4:$O$499,SMALL(IF($N$4:$N$499=AB$3,ROW($O$4:$O$499)-ROW($O$4)+1),ROWS($O$4:$O72))),"")</f>
        <v/>
      </c>
      <c r="AC72" s="2" t="str">
        <f t="array" ref="AC72">IFERROR(INDEX($K$4:$K$499,SMALL(IF($N$4:$N$499=AB$3,ROW($K$4:$K$499)-ROW($K$4)+1),ROWS($K$4:$K72))),"")</f>
        <v/>
      </c>
      <c r="AD72" s="6" t="str">
        <f t="array" ref="AD72">IFERROR(INDEX($O$4:$O$499,SMALL(IF($N$4:$N$499=AD$3,ROW($O$4:$O$499)-ROW($O$4)+1),ROWS($O$4:$O72))),"")</f>
        <v/>
      </c>
      <c r="AE72" s="2" t="str">
        <f t="array" ref="AE72">IFERROR(INDEX($K$4:$K$499,SMALL(IF($N$4:$N$499=AD$3,ROW($K$4:$K$499)-ROW($K$4)+1),ROWS($K$4:$K72))),"")</f>
        <v/>
      </c>
      <c r="AF72" s="6" t="str">
        <f t="array" ref="AF72">IFERROR(INDEX($O$4:$O$499,SMALL(IF($N$4:$N$499=AF$3,ROW($O$4:$O$499)-ROW($O$4)+1),ROWS($O$4:$O72))),"")</f>
        <v/>
      </c>
      <c r="AG72" s="2" t="str">
        <f t="array" ref="AG72">IFERROR(INDEX($K$4:$K$499,SMALL(IF($N$4:$N$499=AF$3,ROW($K$4:$K$499)-ROW($K$4)+1),ROWS($K$4:$K72))),"")</f>
        <v/>
      </c>
      <c r="AH72" s="6" t="str">
        <f t="array" ref="AH72">IFERROR(INDEX($O$4:$O$499,SMALL(IF($N$4:$N$499=AH$3,ROW($O$4:$O$499)-ROW($O$4)+1),ROWS($O$4:$O72))),"")</f>
        <v/>
      </c>
      <c r="AI72" s="2" t="str">
        <f t="array" ref="AI72">IFERROR(INDEX($K$4:$K$499,SMALL(IF($N$4:$N$499=AH$3,ROW($K$4:$K$499)-ROW($K$4)+1),ROWS($K$4:$K72))),"")</f>
        <v/>
      </c>
      <c r="AJ72" s="2"/>
      <c r="AK72" s="2"/>
      <c r="AL72" s="2"/>
      <c r="AM72" s="2"/>
      <c r="AN72" s="2"/>
      <c r="AO72" s="2"/>
      <c r="AP72" s="2"/>
      <c r="AQ72" s="2"/>
      <c r="AR72" s="2"/>
    </row>
    <row r="73" spans="1:44" x14ac:dyDescent="0.25">
      <c r="A73" s="2">
        <f>IF(ISBLANK(Colony!B95),"",Colony!B95)</f>
        <v>42773</v>
      </c>
      <c r="B73" t="str">
        <f>IF(ISBLANK(Colony!C95),"",Colony!C95)</f>
        <v/>
      </c>
      <c r="C73" t="str">
        <f>IF(ISBLANK(Colony!D95),"",Colony!D95)</f>
        <v>0015</v>
      </c>
      <c r="D73" s="1" t="str">
        <f>IF(ISBLANK(Colony!E95),"",Colony!E95)</f>
        <v>-</v>
      </c>
      <c r="E73" s="1" t="str">
        <f>IF(ISBLANK(Colony!F95),"",Colony!F95)</f>
        <v>AH0660</v>
      </c>
      <c r="F73" s="1" t="str">
        <f>IF(ISBLANK(Colony!G95),"",Colony!G95)</f>
        <v>AH0658</v>
      </c>
      <c r="G73" s="1">
        <f>IF(ISBLANK(Colony!H95),"",Colony!H95)</f>
        <v>352</v>
      </c>
      <c r="H73" s="1" t="str">
        <f>IF(ISBLANK(Colony!I95),"",Colony!I95)</f>
        <v/>
      </c>
      <c r="I73" t="str">
        <f t="array" ref="I73">_xlfn.IFNA(INDEX($A$4:$A$499&amp;$E$4:$E$499, MATCH(0, COUNTIF(I$3:I72, $A$4:$A$499&amp;$E$4:$E$499), 0)),"")</f>
        <v/>
      </c>
      <c r="J73" t="str">
        <f t="array" ref="J73">_xlfn.IFNA( MATCH(0, COUNTIF(I$3:I72, $A$4:$A$499&amp;$E$4:$E$499), 0),"")</f>
        <v/>
      </c>
      <c r="K73" s="2" t="str">
        <f t="array" ref="K73">IFERROR(INDEX($A$4:$A$499, J73),"")</f>
        <v/>
      </c>
      <c r="L73" t="str">
        <f t="array" ref="L73">IFERROR(INDEX($G$4:$G$499, J73),"")</f>
        <v/>
      </c>
      <c r="M73" t="str">
        <f t="array" ref="M73">IF(AND(J74&gt;99999,J73&lt;99999),O73- (SUM(--(NOT(ISBLANK(INDEX(Colony!$H$26:$H$499, J73):INDEX(Colony!$H$26:$H$499, COUNT($A$4:$A$499))))))), IFERROR(O73-(SUM(--(NOT(ISBLANK(INDEX(Colony!$H$26:$H$499, J73):INDEX(Colony!$H$26:$H$499, J74-1)))))),""))</f>
        <v/>
      </c>
      <c r="N73" t="str">
        <f t="array" ref="N73">IFERROR(INDEX($E$4:$E$499,J73),"")</f>
        <v/>
      </c>
      <c r="O73" t="str">
        <f t="array" ref="O73">IFERROR(IF(NOT(J73+100&gt;J74),COUNT($A$4:$A$499)+1-J73,IFERROR(J74-J73,"")),"")</f>
        <v/>
      </c>
      <c r="P73" s="6" t="str">
        <f t="array" ref="P73">IFERROR(INDEX($O$4:$O$499,SMALL(IF($N$4:$N$499=P$3,ROW($O$4:$O$499)-ROW($O$4)+1),ROWS($O$4:$O73))),"")</f>
        <v/>
      </c>
      <c r="Q73" s="2" t="str">
        <f t="array" ref="Q73">IFERROR(INDEX($K$4:$K$499,SMALL(IF($N$4:$N$499=P$3,ROW($K$4:$K$499)-ROW($K$4)+1),ROWS($K$4:$K73))),"")</f>
        <v/>
      </c>
      <c r="R73" s="6" t="str">
        <f t="array" ref="R73">IFERROR(INDEX($O$4:$O$499,SMALL(IF($N$4:$N$499=R$3,ROW($O$4:$O$499)-ROW($O$4)+1),ROWS($O$4:$O73))),"")</f>
        <v/>
      </c>
      <c r="S73" s="2" t="str">
        <f t="array" ref="S73">IFERROR(INDEX($K$4:$K$499,SMALL(IF($N$4:$N$499=R$3,ROW($K$4:$K$499)-ROW($K$4)+1),ROWS($K$4:$K73))),"")</f>
        <v/>
      </c>
      <c r="T73" s="6" t="str">
        <f t="array" ref="T73">IFERROR(INDEX($O$4:$O$499,SMALL(IF($N$4:$N$499=T$3,ROW($O$4:$O$499)-ROW($O$4)+1),ROWS($O$4:$O73))),"")</f>
        <v/>
      </c>
      <c r="U73" s="2" t="str">
        <f t="array" ref="U73">IFERROR(INDEX($K$4:$K$499,SMALL(IF($N$4:$N$499=T$3,ROW($K$4:$K$499)-ROW($K$4)+1),ROWS($K$4:$K73))),"")</f>
        <v/>
      </c>
      <c r="V73" s="6" t="str">
        <f t="array" ref="V73">IFERROR(INDEX($O$4:$O$499,SMALL(IF($N$4:$N$499=V$3,ROW($O$4:$O$499)-ROW($O$4)+1),ROWS($O$4:$O73))),"")</f>
        <v/>
      </c>
      <c r="W73" s="2" t="str">
        <f t="array" ref="W73">IFERROR(INDEX($K$4:$K$499,SMALL(IF($N$4:$N$499=V$3,ROW($K$4:$K$499)-ROW($K$4)+1),ROWS($K$4:$K73))),"")</f>
        <v/>
      </c>
      <c r="X73" s="6" t="str">
        <f t="array" ref="X73">IFERROR(INDEX($O$4:$O$499,SMALL(IF($N$4:$N$499=X$3,ROW($O$4:$O$499)-ROW($O$4)+1),ROWS($O$4:$O73))),"")</f>
        <v/>
      </c>
      <c r="Y73" s="2" t="str">
        <f t="array" ref="Y73">IFERROR(INDEX($K$4:$K$499,SMALL(IF($N$4:$N$499=X$3,ROW($K$4:$K$499)-ROW($K$4)+1),ROWS($K$4:$K73))),"")</f>
        <v/>
      </c>
      <c r="Z73" s="6" t="str">
        <f t="array" ref="Z73">IFERROR(INDEX($O$4:$O$499,SMALL(IF($N$4:$N$499=Z$3,ROW($O$4:$O$499)-ROW($O$4)+1),ROWS($O$4:$O73))),"")</f>
        <v/>
      </c>
      <c r="AA73" s="2" t="str">
        <f t="array" ref="AA73">IFERROR(INDEX($K$4:$K$499,SMALL(IF($N$4:$N$499=Z$3,ROW($K$4:$K$499)-ROW($K$4)+1),ROWS($K$4:$K73))),"")</f>
        <v/>
      </c>
      <c r="AB73" s="6" t="str">
        <f t="array" ref="AB73">IFERROR(INDEX($O$4:$O$499,SMALL(IF($N$4:$N$499=AB$3,ROW($O$4:$O$499)-ROW($O$4)+1),ROWS($O$4:$O73))),"")</f>
        <v/>
      </c>
      <c r="AC73" s="2" t="str">
        <f t="array" ref="AC73">IFERROR(INDEX($K$4:$K$499,SMALL(IF($N$4:$N$499=AB$3,ROW($K$4:$K$499)-ROW($K$4)+1),ROWS($K$4:$K73))),"")</f>
        <v/>
      </c>
      <c r="AD73" s="6" t="str">
        <f t="array" ref="AD73">IFERROR(INDEX($O$4:$O$499,SMALL(IF($N$4:$N$499=AD$3,ROW($O$4:$O$499)-ROW($O$4)+1),ROWS($O$4:$O73))),"")</f>
        <v/>
      </c>
      <c r="AE73" s="2" t="str">
        <f t="array" ref="AE73">IFERROR(INDEX($K$4:$K$499,SMALL(IF($N$4:$N$499=AD$3,ROW($K$4:$K$499)-ROW($K$4)+1),ROWS($K$4:$K73))),"")</f>
        <v/>
      </c>
      <c r="AF73" s="6" t="str">
        <f t="array" ref="AF73">IFERROR(INDEX($O$4:$O$499,SMALL(IF($N$4:$N$499=AF$3,ROW($O$4:$O$499)-ROW($O$4)+1),ROWS($O$4:$O73))),"")</f>
        <v/>
      </c>
      <c r="AG73" s="2" t="str">
        <f t="array" ref="AG73">IFERROR(INDEX($K$4:$K$499,SMALL(IF($N$4:$N$499=AF$3,ROW($K$4:$K$499)-ROW($K$4)+1),ROWS($K$4:$K73))),"")</f>
        <v/>
      </c>
      <c r="AH73" s="6" t="str">
        <f t="array" ref="AH73">IFERROR(INDEX($O$4:$O$499,SMALL(IF($N$4:$N$499=AH$3,ROW($O$4:$O$499)-ROW($O$4)+1),ROWS($O$4:$O73))),"")</f>
        <v/>
      </c>
      <c r="AI73" s="2" t="str">
        <f t="array" ref="AI73">IFERROR(INDEX($K$4:$K$499,SMALL(IF($N$4:$N$499=AH$3,ROW($K$4:$K$499)-ROW($K$4)+1),ROWS($K$4:$K73))),"")</f>
        <v/>
      </c>
      <c r="AJ73" s="2"/>
      <c r="AK73" s="2"/>
      <c r="AL73" s="2"/>
      <c r="AM73" s="2"/>
      <c r="AN73" s="2"/>
      <c r="AO73" s="2"/>
      <c r="AP73" s="2"/>
      <c r="AQ73" s="2"/>
      <c r="AR73" s="2"/>
    </row>
    <row r="74" spans="1:44" x14ac:dyDescent="0.25">
      <c r="A74" s="2">
        <f>IF(ISBLANK(Colony!B96),"",Colony!B96)</f>
        <v>42773</v>
      </c>
      <c r="B74" t="str">
        <f>IF(ISBLANK(Colony!C96),"",Colony!C96)</f>
        <v/>
      </c>
      <c r="C74" t="str">
        <f>IF(ISBLANK(Colony!D96),"",Colony!D96)</f>
        <v>0016</v>
      </c>
      <c r="D74" s="1" t="str">
        <f>IF(ISBLANK(Colony!E96),"",Colony!E96)</f>
        <v>+</v>
      </c>
      <c r="E74" s="1" t="str">
        <f>IF(ISBLANK(Colony!F96),"",Colony!F96)</f>
        <v>AH0660</v>
      </c>
      <c r="F74" s="1" t="str">
        <f>IF(ISBLANK(Colony!G96),"",Colony!G96)</f>
        <v>AH0658</v>
      </c>
      <c r="G74" s="1">
        <f>IF(ISBLANK(Colony!H96),"",Colony!H96)</f>
        <v>352</v>
      </c>
      <c r="H74" s="1" t="str">
        <f>IF(ISBLANK(Colony!I96),"",Colony!I96)</f>
        <v/>
      </c>
      <c r="I74" t="str">
        <f t="array" ref="I74">_xlfn.IFNA(INDEX($A$4:$A$499&amp;$E$4:$E$499, MATCH(0, COUNTIF(I$3:I73, $A$4:$A$499&amp;$E$4:$E$499), 0)),"")</f>
        <v/>
      </c>
      <c r="J74" t="str">
        <f t="array" ref="J74">_xlfn.IFNA( MATCH(0, COUNTIF(I$3:I73, $A$4:$A$499&amp;$E$4:$E$499), 0),"")</f>
        <v/>
      </c>
      <c r="K74" s="2" t="str">
        <f t="array" ref="K74">IFERROR(INDEX($A$4:$A$499, J74),"")</f>
        <v/>
      </c>
      <c r="L74" t="str">
        <f t="array" ref="L74">IFERROR(INDEX($G$4:$G$499, J74),"")</f>
        <v/>
      </c>
      <c r="M74" t="str">
        <f t="array" ref="M74">IF(AND(J75&gt;99999,J74&lt;99999),O74- (SUM(--(NOT(ISBLANK(INDEX(Colony!$H$26:$H$499, J74):INDEX(Colony!$H$26:$H$499, COUNT($A$4:$A$499))))))), IFERROR(O74-(SUM(--(NOT(ISBLANK(INDEX(Colony!$H$26:$H$499, J74):INDEX(Colony!$H$26:$H$499, J75-1)))))),""))</f>
        <v/>
      </c>
      <c r="N74" t="str">
        <f t="array" ref="N74">IFERROR(INDEX($E$4:$E$499,J74),"")</f>
        <v/>
      </c>
      <c r="O74" t="str">
        <f t="array" ref="O74">IFERROR(IF(NOT(J74+100&gt;J75),COUNT($A$4:$A$499)+1-J74,IFERROR(J75-J74,"")),"")</f>
        <v/>
      </c>
      <c r="P74" s="6" t="str">
        <f t="array" ref="P74">IFERROR(INDEX($O$4:$O$499,SMALL(IF($N$4:$N$499=P$3,ROW($O$4:$O$499)-ROW($O$4)+1),ROWS($O$4:$O74))),"")</f>
        <v/>
      </c>
      <c r="Q74" s="2" t="str">
        <f t="array" ref="Q74">IFERROR(INDEX($K$4:$K$499,SMALL(IF($N$4:$N$499=P$3,ROW($K$4:$K$499)-ROW($K$4)+1),ROWS($K$4:$K74))),"")</f>
        <v/>
      </c>
      <c r="R74" s="6" t="str">
        <f t="array" ref="R74">IFERROR(INDEX($O$4:$O$499,SMALL(IF($N$4:$N$499=R$3,ROW($O$4:$O$499)-ROW($O$4)+1),ROWS($O$4:$O74))),"")</f>
        <v/>
      </c>
      <c r="S74" s="2" t="str">
        <f t="array" ref="S74">IFERROR(INDEX($K$4:$K$499,SMALL(IF($N$4:$N$499=R$3,ROW($K$4:$K$499)-ROW($K$4)+1),ROWS($K$4:$K74))),"")</f>
        <v/>
      </c>
      <c r="T74" s="6" t="str">
        <f t="array" ref="T74">IFERROR(INDEX($O$4:$O$499,SMALL(IF($N$4:$N$499=T$3,ROW($O$4:$O$499)-ROW($O$4)+1),ROWS($O$4:$O74))),"")</f>
        <v/>
      </c>
      <c r="U74" s="2" t="str">
        <f t="array" ref="U74">IFERROR(INDEX($K$4:$K$499,SMALL(IF($N$4:$N$499=T$3,ROW($K$4:$K$499)-ROW($K$4)+1),ROWS($K$4:$K74))),"")</f>
        <v/>
      </c>
      <c r="V74" s="6" t="str">
        <f t="array" ref="V74">IFERROR(INDEX($O$4:$O$499,SMALL(IF($N$4:$N$499=V$3,ROW($O$4:$O$499)-ROW($O$4)+1),ROWS($O$4:$O74))),"")</f>
        <v/>
      </c>
      <c r="W74" s="2" t="str">
        <f t="array" ref="W74">IFERROR(INDEX($K$4:$K$499,SMALL(IF($N$4:$N$499=V$3,ROW($K$4:$K$499)-ROW($K$4)+1),ROWS($K$4:$K74))),"")</f>
        <v/>
      </c>
      <c r="X74" s="6" t="str">
        <f t="array" ref="X74">IFERROR(INDEX($O$4:$O$499,SMALL(IF($N$4:$N$499=X$3,ROW($O$4:$O$499)-ROW($O$4)+1),ROWS($O$4:$O74))),"")</f>
        <v/>
      </c>
      <c r="Y74" s="2" t="str">
        <f t="array" ref="Y74">IFERROR(INDEX($K$4:$K$499,SMALL(IF($N$4:$N$499=X$3,ROW($K$4:$K$499)-ROW($K$4)+1),ROWS($K$4:$K74))),"")</f>
        <v/>
      </c>
      <c r="Z74" s="6" t="str">
        <f t="array" ref="Z74">IFERROR(INDEX($O$4:$O$499,SMALL(IF($N$4:$N$499=Z$3,ROW($O$4:$O$499)-ROW($O$4)+1),ROWS($O$4:$O74))),"")</f>
        <v/>
      </c>
      <c r="AA74" s="2" t="str">
        <f t="array" ref="AA74">IFERROR(INDEX($K$4:$K$499,SMALL(IF($N$4:$N$499=Z$3,ROW($K$4:$K$499)-ROW($K$4)+1),ROWS($K$4:$K74))),"")</f>
        <v/>
      </c>
      <c r="AB74" s="6" t="str">
        <f t="array" ref="AB74">IFERROR(INDEX($O$4:$O$499,SMALL(IF($N$4:$N$499=AB$3,ROW($O$4:$O$499)-ROW($O$4)+1),ROWS($O$4:$O74))),"")</f>
        <v/>
      </c>
      <c r="AC74" s="2" t="str">
        <f t="array" ref="AC74">IFERROR(INDEX($K$4:$K$499,SMALL(IF($N$4:$N$499=AB$3,ROW($K$4:$K$499)-ROW($K$4)+1),ROWS($K$4:$K74))),"")</f>
        <v/>
      </c>
      <c r="AD74" s="6" t="str">
        <f t="array" ref="AD74">IFERROR(INDEX($O$4:$O$499,SMALL(IF($N$4:$N$499=AD$3,ROW($O$4:$O$499)-ROW($O$4)+1),ROWS($O$4:$O74))),"")</f>
        <v/>
      </c>
      <c r="AE74" s="2" t="str">
        <f t="array" ref="AE74">IFERROR(INDEX($K$4:$K$499,SMALL(IF($N$4:$N$499=AD$3,ROW($K$4:$K$499)-ROW($K$4)+1),ROWS($K$4:$K74))),"")</f>
        <v/>
      </c>
      <c r="AF74" s="6" t="str">
        <f t="array" ref="AF74">IFERROR(INDEX($O$4:$O$499,SMALL(IF($N$4:$N$499=AF$3,ROW($O$4:$O$499)-ROW($O$4)+1),ROWS($O$4:$O74))),"")</f>
        <v/>
      </c>
      <c r="AG74" s="2" t="str">
        <f t="array" ref="AG74">IFERROR(INDEX($K$4:$K$499,SMALL(IF($N$4:$N$499=AF$3,ROW($K$4:$K$499)-ROW($K$4)+1),ROWS($K$4:$K74))),"")</f>
        <v/>
      </c>
      <c r="AH74" s="6" t="str">
        <f t="array" ref="AH74">IFERROR(INDEX($O$4:$O$499,SMALL(IF($N$4:$N$499=AH$3,ROW($O$4:$O$499)-ROW($O$4)+1),ROWS($O$4:$O74))),"")</f>
        <v/>
      </c>
      <c r="AI74" s="2" t="str">
        <f t="array" ref="AI74">IFERROR(INDEX($K$4:$K$499,SMALL(IF($N$4:$N$499=AH$3,ROW($K$4:$K$499)-ROW($K$4)+1),ROWS($K$4:$K74))),"")</f>
        <v/>
      </c>
      <c r="AJ74" s="2"/>
      <c r="AK74" s="2"/>
      <c r="AL74" s="2"/>
      <c r="AM74" s="2"/>
      <c r="AN74" s="2"/>
      <c r="AO74" s="2"/>
      <c r="AP74" s="2"/>
      <c r="AQ74" s="2"/>
      <c r="AR74" s="2"/>
    </row>
    <row r="75" spans="1:44" x14ac:dyDescent="0.25">
      <c r="A75" s="2">
        <f>IF(ISBLANK(Colony!B97),"",Colony!B97)</f>
        <v>42797</v>
      </c>
      <c r="B75">
        <f>IF(ISBLANK(Colony!C97),"",Colony!C97)</f>
        <v>7</v>
      </c>
      <c r="C75" t="str">
        <f>IF(ISBLANK(Colony!D97),"",Colony!D97)</f>
        <v>0026</v>
      </c>
      <c r="D75" s="1" t="str">
        <f>IF(ISBLANK(Colony!E97),"",Colony!E97)</f>
        <v>-</v>
      </c>
      <c r="E75" s="1" t="str">
        <f>IF(ISBLANK(Colony!F97),"",Colony!F97)</f>
        <v>AH0660</v>
      </c>
      <c r="F75" s="1" t="str">
        <f>IF(ISBLANK(Colony!G97),"",Colony!G97)</f>
        <v>AH0658</v>
      </c>
      <c r="G75" s="1" t="str">
        <f>IF(ISBLANK(Colony!H97),"",Colony!H97)</f>
        <v>3F2</v>
      </c>
      <c r="H75" s="1" t="str">
        <f>IF(ISBLANK(Colony!I97),"",Colony!I97)</f>
        <v/>
      </c>
      <c r="I75" t="str">
        <f t="array" ref="I75">_xlfn.IFNA(INDEX($A$4:$A$499&amp;$E$4:$E$499, MATCH(0, COUNTIF(I$3:I74, $A$4:$A$499&amp;$E$4:$E$499), 0)),"")</f>
        <v/>
      </c>
      <c r="J75" t="str">
        <f t="array" ref="J75">_xlfn.IFNA( MATCH(0, COUNTIF(I$3:I74, $A$4:$A$499&amp;$E$4:$E$499), 0),"")</f>
        <v/>
      </c>
      <c r="K75" s="2" t="str">
        <f t="array" ref="K75">IFERROR(INDEX($A$4:$A$499, J75),"")</f>
        <v/>
      </c>
      <c r="L75" t="str">
        <f t="array" ref="L75">IFERROR(INDEX($G$4:$G$499, J75),"")</f>
        <v/>
      </c>
      <c r="M75" t="str">
        <f t="array" ref="M75">IF(AND(J76&gt;99999,J75&lt;99999),O75- (SUM(--(NOT(ISBLANK(INDEX(Colony!$H$26:$H$499, J75):INDEX(Colony!$H$26:$H$499, COUNT($A$4:$A$499))))))), IFERROR(O75-(SUM(--(NOT(ISBLANK(INDEX(Colony!$H$26:$H$499, J75):INDEX(Colony!$H$26:$H$499, J76-1)))))),""))</f>
        <v/>
      </c>
      <c r="N75" t="str">
        <f t="array" ref="N75">IFERROR(INDEX($E$4:$E$499,J75),"")</f>
        <v/>
      </c>
      <c r="O75" t="str">
        <f t="array" ref="O75">IFERROR(IF(NOT(J75+100&gt;J76),COUNT($A$4:$A$499)+1-J75,IFERROR(J76-J75,"")),"")</f>
        <v/>
      </c>
      <c r="P75" s="6" t="str">
        <f t="array" ref="P75">IFERROR(INDEX($O$4:$O$499,SMALL(IF($N$4:$N$499=P$3,ROW($O$4:$O$499)-ROW($O$4)+1),ROWS($O$4:$O75))),"")</f>
        <v/>
      </c>
      <c r="Q75" s="2" t="str">
        <f t="array" ref="Q75">IFERROR(INDEX($K$4:$K$499,SMALL(IF($N$4:$N$499=P$3,ROW($K$4:$K$499)-ROW($K$4)+1),ROWS($K$4:$K75))),"")</f>
        <v/>
      </c>
      <c r="R75" s="6" t="str">
        <f t="array" ref="R75">IFERROR(INDEX($O$4:$O$499,SMALL(IF($N$4:$N$499=R$3,ROW($O$4:$O$499)-ROW($O$4)+1),ROWS($O$4:$O75))),"")</f>
        <v/>
      </c>
      <c r="S75" s="2" t="str">
        <f t="array" ref="S75">IFERROR(INDEX($K$4:$K$499,SMALL(IF($N$4:$N$499=R$3,ROW($K$4:$K$499)-ROW($K$4)+1),ROWS($K$4:$K75))),"")</f>
        <v/>
      </c>
      <c r="T75" s="6" t="str">
        <f t="array" ref="T75">IFERROR(INDEX($O$4:$O$499,SMALL(IF($N$4:$N$499=T$3,ROW($O$4:$O$499)-ROW($O$4)+1),ROWS($O$4:$O75))),"")</f>
        <v/>
      </c>
      <c r="U75" s="2" t="str">
        <f t="array" ref="U75">IFERROR(INDEX($K$4:$K$499,SMALL(IF($N$4:$N$499=T$3,ROW($K$4:$K$499)-ROW($K$4)+1),ROWS($K$4:$K75))),"")</f>
        <v/>
      </c>
      <c r="V75" s="6" t="str">
        <f t="array" ref="V75">IFERROR(INDEX($O$4:$O$499,SMALL(IF($N$4:$N$499=V$3,ROW($O$4:$O$499)-ROW($O$4)+1),ROWS($O$4:$O75))),"")</f>
        <v/>
      </c>
      <c r="W75" s="2" t="str">
        <f t="array" ref="W75">IFERROR(INDEX($K$4:$K$499,SMALL(IF($N$4:$N$499=V$3,ROW($K$4:$K$499)-ROW($K$4)+1),ROWS($K$4:$K75))),"")</f>
        <v/>
      </c>
      <c r="X75" s="6" t="str">
        <f t="array" ref="X75">IFERROR(INDEX($O$4:$O$499,SMALL(IF($N$4:$N$499=X$3,ROW($O$4:$O$499)-ROW($O$4)+1),ROWS($O$4:$O75))),"")</f>
        <v/>
      </c>
      <c r="Y75" s="2" t="str">
        <f t="array" ref="Y75">IFERROR(INDEX($K$4:$K$499,SMALL(IF($N$4:$N$499=X$3,ROW($K$4:$K$499)-ROW($K$4)+1),ROWS($K$4:$K75))),"")</f>
        <v/>
      </c>
      <c r="Z75" s="6" t="str">
        <f t="array" ref="Z75">IFERROR(INDEX($O$4:$O$499,SMALL(IF($N$4:$N$499=Z$3,ROW($O$4:$O$499)-ROW($O$4)+1),ROWS($O$4:$O75))),"")</f>
        <v/>
      </c>
      <c r="AA75" s="2" t="str">
        <f t="array" ref="AA75">IFERROR(INDEX($K$4:$K$499,SMALL(IF($N$4:$N$499=Z$3,ROW($K$4:$K$499)-ROW($K$4)+1),ROWS($K$4:$K75))),"")</f>
        <v/>
      </c>
      <c r="AB75" s="6" t="str">
        <f t="array" ref="AB75">IFERROR(INDEX($O$4:$O$499,SMALL(IF($N$4:$N$499=AB$3,ROW($O$4:$O$499)-ROW($O$4)+1),ROWS($O$4:$O75))),"")</f>
        <v/>
      </c>
      <c r="AC75" s="2" t="str">
        <f t="array" ref="AC75">IFERROR(INDEX($K$4:$K$499,SMALL(IF($N$4:$N$499=AB$3,ROW($K$4:$K$499)-ROW($K$4)+1),ROWS($K$4:$K75))),"")</f>
        <v/>
      </c>
      <c r="AD75" s="6" t="str">
        <f t="array" ref="AD75">IFERROR(INDEX($O$4:$O$499,SMALL(IF($N$4:$N$499=AD$3,ROW($O$4:$O$499)-ROW($O$4)+1),ROWS($O$4:$O75))),"")</f>
        <v/>
      </c>
      <c r="AE75" s="2" t="str">
        <f t="array" ref="AE75">IFERROR(INDEX($K$4:$K$499,SMALL(IF($N$4:$N$499=AD$3,ROW($K$4:$K$499)-ROW($K$4)+1),ROWS($K$4:$K75))),"")</f>
        <v/>
      </c>
      <c r="AF75" s="6" t="str">
        <f t="array" ref="AF75">IFERROR(INDEX($O$4:$O$499,SMALL(IF($N$4:$N$499=AF$3,ROW($O$4:$O$499)-ROW($O$4)+1),ROWS($O$4:$O75))),"")</f>
        <v/>
      </c>
      <c r="AG75" s="2" t="str">
        <f t="array" ref="AG75">IFERROR(INDEX($K$4:$K$499,SMALL(IF($N$4:$N$499=AF$3,ROW($K$4:$K$499)-ROW($K$4)+1),ROWS($K$4:$K75))),"")</f>
        <v/>
      </c>
      <c r="AH75" s="6" t="str">
        <f t="array" ref="AH75">IFERROR(INDEX($O$4:$O$499,SMALL(IF($N$4:$N$499=AH$3,ROW($O$4:$O$499)-ROW($O$4)+1),ROWS($O$4:$O75))),"")</f>
        <v/>
      </c>
      <c r="AI75" s="2" t="str">
        <f t="array" ref="AI75">IFERROR(INDEX($K$4:$K$499,SMALL(IF($N$4:$N$499=AH$3,ROW($K$4:$K$499)-ROW($K$4)+1),ROWS($K$4:$K75))),"")</f>
        <v/>
      </c>
      <c r="AJ75" s="2"/>
      <c r="AK75" s="2"/>
      <c r="AL75" s="2"/>
      <c r="AM75" s="2"/>
      <c r="AN75" s="2"/>
      <c r="AO75" s="2"/>
      <c r="AP75" s="2"/>
      <c r="AQ75" s="2"/>
      <c r="AR75" s="2"/>
    </row>
    <row r="76" spans="1:44" x14ac:dyDescent="0.25">
      <c r="A76" s="2">
        <f>IF(ISBLANK(Colony!B98),"",Colony!B98)</f>
        <v>42797</v>
      </c>
      <c r="B76" t="str">
        <f>IF(ISBLANK(Colony!C98),"",Colony!C98)</f>
        <v/>
      </c>
      <c r="C76" t="str">
        <f>IF(ISBLANK(Colony!D98),"",Colony!D98)</f>
        <v>0028</v>
      </c>
      <c r="D76" s="1" t="str">
        <f>IF(ISBLANK(Colony!E98),"",Colony!E98)</f>
        <v>-</v>
      </c>
      <c r="E76" s="1" t="str">
        <f>IF(ISBLANK(Colony!F98),"",Colony!F98)</f>
        <v>AH0660</v>
      </c>
      <c r="F76" s="1" t="str">
        <f>IF(ISBLANK(Colony!G98),"",Colony!G98)</f>
        <v>AH0658</v>
      </c>
      <c r="G76" s="1" t="str">
        <f>IF(ISBLANK(Colony!H98),"",Colony!H98)</f>
        <v>3F2</v>
      </c>
      <c r="H76" s="1" t="str">
        <f>IF(ISBLANK(Colony!I98),"",Colony!I98)</f>
        <v/>
      </c>
      <c r="I76" t="str">
        <f t="array" ref="I76">_xlfn.IFNA(INDEX($A$4:$A$499&amp;$E$4:$E$499, MATCH(0, COUNTIF(I$3:I75, $A$4:$A$499&amp;$E$4:$E$499), 0)),"")</f>
        <v/>
      </c>
      <c r="J76" t="str">
        <f t="array" ref="J76">_xlfn.IFNA( MATCH(0, COUNTIF(I$3:I75, $A$4:$A$499&amp;$E$4:$E$499), 0),"")</f>
        <v/>
      </c>
      <c r="K76" s="2" t="str">
        <f t="array" ref="K76">IFERROR(INDEX($A$4:$A$499, J76),"")</f>
        <v/>
      </c>
      <c r="L76" t="str">
        <f t="array" ref="L76">IFERROR(INDEX($G$4:$G$499, J76),"")</f>
        <v/>
      </c>
      <c r="M76" t="str">
        <f t="array" ref="M76">IF(AND(J77&gt;99999,J76&lt;99999),O76- (SUM(--(NOT(ISBLANK(INDEX(Colony!$H$26:$H$499, J76):INDEX(Colony!$H$26:$H$499, COUNT($A$4:$A$499))))))), IFERROR(O76-(SUM(--(NOT(ISBLANK(INDEX(Colony!$H$26:$H$499, J76):INDEX(Colony!$H$26:$H$499, J77-1)))))),""))</f>
        <v/>
      </c>
      <c r="N76" t="str">
        <f t="array" ref="N76">IFERROR(INDEX($E$4:$E$499,J76),"")</f>
        <v/>
      </c>
      <c r="O76" t="str">
        <f t="array" ref="O76">IFERROR(IF(NOT(J76+100&gt;J77),COUNT($A$4:$A$499)+1-J76,IFERROR(J77-J76,"")),"")</f>
        <v/>
      </c>
      <c r="P76" s="6" t="str">
        <f t="array" ref="P76">IFERROR(INDEX($O$4:$O$499,SMALL(IF($N$4:$N$499=P$3,ROW($O$4:$O$499)-ROW($O$4)+1),ROWS($O$4:$O76))),"")</f>
        <v/>
      </c>
      <c r="Q76" s="2" t="str">
        <f t="array" ref="Q76">IFERROR(INDEX($K$4:$K$499,SMALL(IF($N$4:$N$499=P$3,ROW($K$4:$K$499)-ROW($K$4)+1),ROWS($K$4:$K76))),"")</f>
        <v/>
      </c>
      <c r="R76" s="6" t="str">
        <f t="array" ref="R76">IFERROR(INDEX($O$4:$O$499,SMALL(IF($N$4:$N$499=R$3,ROW($O$4:$O$499)-ROW($O$4)+1),ROWS($O$4:$O76))),"")</f>
        <v/>
      </c>
      <c r="S76" s="2" t="str">
        <f t="array" ref="S76">IFERROR(INDEX($K$4:$K$499,SMALL(IF($N$4:$N$499=R$3,ROW($K$4:$K$499)-ROW($K$4)+1),ROWS($K$4:$K76))),"")</f>
        <v/>
      </c>
      <c r="T76" s="6" t="str">
        <f t="array" ref="T76">IFERROR(INDEX($O$4:$O$499,SMALL(IF($N$4:$N$499=T$3,ROW($O$4:$O$499)-ROW($O$4)+1),ROWS($O$4:$O76))),"")</f>
        <v/>
      </c>
      <c r="U76" s="2" t="str">
        <f t="array" ref="U76">IFERROR(INDEX($K$4:$K$499,SMALL(IF($N$4:$N$499=T$3,ROW($K$4:$K$499)-ROW($K$4)+1),ROWS($K$4:$K76))),"")</f>
        <v/>
      </c>
      <c r="V76" s="6" t="str">
        <f t="array" ref="V76">IFERROR(INDEX($O$4:$O$499,SMALL(IF($N$4:$N$499=V$3,ROW($O$4:$O$499)-ROW($O$4)+1),ROWS($O$4:$O76))),"")</f>
        <v/>
      </c>
      <c r="W76" s="2" t="str">
        <f t="array" ref="W76">IFERROR(INDEX($K$4:$K$499,SMALL(IF($N$4:$N$499=V$3,ROW($K$4:$K$499)-ROW($K$4)+1),ROWS($K$4:$K76))),"")</f>
        <v/>
      </c>
      <c r="X76" s="6" t="str">
        <f t="array" ref="X76">IFERROR(INDEX($O$4:$O$499,SMALL(IF($N$4:$N$499=X$3,ROW($O$4:$O$499)-ROW($O$4)+1),ROWS($O$4:$O76))),"")</f>
        <v/>
      </c>
      <c r="Y76" s="2" t="str">
        <f t="array" ref="Y76">IFERROR(INDEX($K$4:$K$499,SMALL(IF($N$4:$N$499=X$3,ROW($K$4:$K$499)-ROW($K$4)+1),ROWS($K$4:$K76))),"")</f>
        <v/>
      </c>
      <c r="Z76" s="6" t="str">
        <f t="array" ref="Z76">IFERROR(INDEX($O$4:$O$499,SMALL(IF($N$4:$N$499=Z$3,ROW($O$4:$O$499)-ROW($O$4)+1),ROWS($O$4:$O76))),"")</f>
        <v/>
      </c>
      <c r="AA76" s="2" t="str">
        <f t="array" ref="AA76">IFERROR(INDEX($K$4:$K$499,SMALL(IF($N$4:$N$499=Z$3,ROW($K$4:$K$499)-ROW($K$4)+1),ROWS($K$4:$K76))),"")</f>
        <v/>
      </c>
      <c r="AB76" s="6" t="str">
        <f t="array" ref="AB76">IFERROR(INDEX($O$4:$O$499,SMALL(IF($N$4:$N$499=AB$3,ROW($O$4:$O$499)-ROW($O$4)+1),ROWS($O$4:$O76))),"")</f>
        <v/>
      </c>
      <c r="AC76" s="2" t="str">
        <f t="array" ref="AC76">IFERROR(INDEX($K$4:$K$499,SMALL(IF($N$4:$N$499=AB$3,ROW($K$4:$K$499)-ROW($K$4)+1),ROWS($K$4:$K76))),"")</f>
        <v/>
      </c>
      <c r="AD76" s="6" t="str">
        <f t="array" ref="AD76">IFERROR(INDEX($O$4:$O$499,SMALL(IF($N$4:$N$499=AD$3,ROW($O$4:$O$499)-ROW($O$4)+1),ROWS($O$4:$O76))),"")</f>
        <v/>
      </c>
      <c r="AE76" s="2" t="str">
        <f t="array" ref="AE76">IFERROR(INDEX($K$4:$K$499,SMALL(IF($N$4:$N$499=AD$3,ROW($K$4:$K$499)-ROW($K$4)+1),ROWS($K$4:$K76))),"")</f>
        <v/>
      </c>
      <c r="AF76" s="6" t="str">
        <f t="array" ref="AF76">IFERROR(INDEX($O$4:$O$499,SMALL(IF($N$4:$N$499=AF$3,ROW($O$4:$O$499)-ROW($O$4)+1),ROWS($O$4:$O76))),"")</f>
        <v/>
      </c>
      <c r="AG76" s="2" t="str">
        <f t="array" ref="AG76">IFERROR(INDEX($K$4:$K$499,SMALL(IF($N$4:$N$499=AF$3,ROW($K$4:$K$499)-ROW($K$4)+1),ROWS($K$4:$K76))),"")</f>
        <v/>
      </c>
      <c r="AH76" s="6" t="str">
        <f t="array" ref="AH76">IFERROR(INDEX($O$4:$O$499,SMALL(IF($N$4:$N$499=AH$3,ROW($O$4:$O$499)-ROW($O$4)+1),ROWS($O$4:$O76))),"")</f>
        <v/>
      </c>
      <c r="AI76" s="2" t="str">
        <f t="array" ref="AI76">IFERROR(INDEX($K$4:$K$499,SMALL(IF($N$4:$N$499=AH$3,ROW($K$4:$K$499)-ROW($K$4)+1),ROWS($K$4:$K76))),"")</f>
        <v/>
      </c>
      <c r="AJ76" s="2"/>
      <c r="AK76" s="2"/>
      <c r="AL76" s="2"/>
      <c r="AM76" s="2"/>
      <c r="AN76" s="2"/>
      <c r="AO76" s="2"/>
      <c r="AP76" s="2"/>
      <c r="AQ76" s="2"/>
      <c r="AR76" s="2"/>
    </row>
    <row r="77" spans="1:44" x14ac:dyDescent="0.25">
      <c r="A77" s="2">
        <f>IF(ISBLANK(Colony!B99),"",Colony!B99)</f>
        <v>42797</v>
      </c>
      <c r="B77" t="str">
        <f>IF(ISBLANK(Colony!C99),"",Colony!C99)</f>
        <v/>
      </c>
      <c r="C77" t="str">
        <f>IF(ISBLANK(Colony!D99),"",Colony!D99)</f>
        <v>0029</v>
      </c>
      <c r="D77" s="1" t="str">
        <f>IF(ISBLANK(Colony!E99),"",Colony!E99)</f>
        <v>-</v>
      </c>
      <c r="E77" s="1" t="str">
        <f>IF(ISBLANK(Colony!F99),"",Colony!F99)</f>
        <v>AH0660</v>
      </c>
      <c r="F77" s="1" t="str">
        <f>IF(ISBLANK(Colony!G99),"",Colony!G99)</f>
        <v>AH0658</v>
      </c>
      <c r="G77" s="1" t="str">
        <f>IF(ISBLANK(Colony!H99),"",Colony!H99)</f>
        <v>3F2</v>
      </c>
      <c r="H77" s="1" t="str">
        <f>IF(ISBLANK(Colony!I99),"",Colony!I99)</f>
        <v/>
      </c>
      <c r="I77" t="str">
        <f t="array" ref="I77">_xlfn.IFNA(INDEX($A$4:$A$499&amp;$E$4:$E$499, MATCH(0, COUNTIF(I$3:I76, $A$4:$A$499&amp;$E$4:$E$499), 0)),"")</f>
        <v/>
      </c>
      <c r="J77" t="str">
        <f t="array" ref="J77">_xlfn.IFNA( MATCH(0, COUNTIF(I$3:I76, $A$4:$A$499&amp;$E$4:$E$499), 0),"")</f>
        <v/>
      </c>
      <c r="K77" s="2" t="str">
        <f t="array" ref="K77">IFERROR(INDEX($A$4:$A$499, J77),"")</f>
        <v/>
      </c>
      <c r="L77" t="str">
        <f t="array" ref="L77">IFERROR(INDEX($G$4:$G$499, J77),"")</f>
        <v/>
      </c>
      <c r="M77" t="str">
        <f t="array" ref="M77">IF(AND(J78&gt;99999,J77&lt;99999),O77- (SUM(--(NOT(ISBLANK(INDEX(Colony!$H$26:$H$499, J77):INDEX(Colony!$H$26:$H$499, COUNT($A$4:$A$499))))))), IFERROR(O77-(SUM(--(NOT(ISBLANK(INDEX(Colony!$H$26:$H$499, J77):INDEX(Colony!$H$26:$H$499, J78-1)))))),""))</f>
        <v/>
      </c>
      <c r="N77" t="str">
        <f t="array" ref="N77">IFERROR(INDEX($E$4:$E$499,J77),"")</f>
        <v/>
      </c>
      <c r="O77" t="str">
        <f t="array" ref="O77">IFERROR(IF(NOT(J77+100&gt;J78),COUNT($A$4:$A$499)+1-J77,IFERROR(J78-J77,"")),"")</f>
        <v/>
      </c>
      <c r="P77" s="6" t="str">
        <f t="array" ref="P77">IFERROR(INDEX($O$4:$O$499,SMALL(IF($N$4:$N$499=P$3,ROW($O$4:$O$499)-ROW($O$4)+1),ROWS($O$4:$O77))),"")</f>
        <v/>
      </c>
      <c r="Q77" s="2" t="str">
        <f t="array" ref="Q77">IFERROR(INDEX($K$4:$K$499,SMALL(IF($N$4:$N$499=P$3,ROW($K$4:$K$499)-ROW($K$4)+1),ROWS($K$4:$K77))),"")</f>
        <v/>
      </c>
      <c r="R77" s="6" t="str">
        <f t="array" ref="R77">IFERROR(INDEX($O$4:$O$499,SMALL(IF($N$4:$N$499=R$3,ROW($O$4:$O$499)-ROW($O$4)+1),ROWS($O$4:$O77))),"")</f>
        <v/>
      </c>
      <c r="S77" s="2" t="str">
        <f t="array" ref="S77">IFERROR(INDEX($K$4:$K$499,SMALL(IF($N$4:$N$499=R$3,ROW($K$4:$K$499)-ROW($K$4)+1),ROWS($K$4:$K77))),"")</f>
        <v/>
      </c>
      <c r="T77" s="6" t="str">
        <f t="array" ref="T77">IFERROR(INDEX($O$4:$O$499,SMALL(IF($N$4:$N$499=T$3,ROW($O$4:$O$499)-ROW($O$4)+1),ROWS($O$4:$O77))),"")</f>
        <v/>
      </c>
      <c r="U77" s="2" t="str">
        <f t="array" ref="U77">IFERROR(INDEX($K$4:$K$499,SMALL(IF($N$4:$N$499=T$3,ROW($K$4:$K$499)-ROW($K$4)+1),ROWS($K$4:$K77))),"")</f>
        <v/>
      </c>
      <c r="V77" s="6" t="str">
        <f t="array" ref="V77">IFERROR(INDEX($O$4:$O$499,SMALL(IF($N$4:$N$499=V$3,ROW($O$4:$O$499)-ROW($O$4)+1),ROWS($O$4:$O77))),"")</f>
        <v/>
      </c>
      <c r="W77" s="2" t="str">
        <f t="array" ref="W77">IFERROR(INDEX($K$4:$K$499,SMALL(IF($N$4:$N$499=V$3,ROW($K$4:$K$499)-ROW($K$4)+1),ROWS($K$4:$K77))),"")</f>
        <v/>
      </c>
      <c r="X77" s="6" t="str">
        <f t="array" ref="X77">IFERROR(INDEX($O$4:$O$499,SMALL(IF($N$4:$N$499=X$3,ROW($O$4:$O$499)-ROW($O$4)+1),ROWS($O$4:$O77))),"")</f>
        <v/>
      </c>
      <c r="Y77" s="2" t="str">
        <f t="array" ref="Y77">IFERROR(INDEX($K$4:$K$499,SMALL(IF($N$4:$N$499=X$3,ROW($K$4:$K$499)-ROW($K$4)+1),ROWS($K$4:$K77))),"")</f>
        <v/>
      </c>
      <c r="Z77" s="6" t="str">
        <f t="array" ref="Z77">IFERROR(INDEX($O$4:$O$499,SMALL(IF($N$4:$N$499=Z$3,ROW($O$4:$O$499)-ROW($O$4)+1),ROWS($O$4:$O77))),"")</f>
        <v/>
      </c>
      <c r="AA77" s="2" t="str">
        <f t="array" ref="AA77">IFERROR(INDEX($K$4:$K$499,SMALL(IF($N$4:$N$499=Z$3,ROW($K$4:$K$499)-ROW($K$4)+1),ROWS($K$4:$K77))),"")</f>
        <v/>
      </c>
      <c r="AB77" s="6" t="str">
        <f t="array" ref="AB77">IFERROR(INDEX($O$4:$O$499,SMALL(IF($N$4:$N$499=AB$3,ROW($O$4:$O$499)-ROW($O$4)+1),ROWS($O$4:$O77))),"")</f>
        <v/>
      </c>
      <c r="AC77" s="2" t="str">
        <f t="array" ref="AC77">IFERROR(INDEX($K$4:$K$499,SMALL(IF($N$4:$N$499=AB$3,ROW($K$4:$K$499)-ROW($K$4)+1),ROWS($K$4:$K77))),"")</f>
        <v/>
      </c>
      <c r="AD77" s="6" t="str">
        <f t="array" ref="AD77">IFERROR(INDEX($O$4:$O$499,SMALL(IF($N$4:$N$499=AD$3,ROW($O$4:$O$499)-ROW($O$4)+1),ROWS($O$4:$O77))),"")</f>
        <v/>
      </c>
      <c r="AE77" s="2" t="str">
        <f t="array" ref="AE77">IFERROR(INDEX($K$4:$K$499,SMALL(IF($N$4:$N$499=AD$3,ROW($K$4:$K$499)-ROW($K$4)+1),ROWS($K$4:$K77))),"")</f>
        <v/>
      </c>
      <c r="AF77" s="6" t="str">
        <f t="array" ref="AF77">IFERROR(INDEX($O$4:$O$499,SMALL(IF($N$4:$N$499=AF$3,ROW($O$4:$O$499)-ROW($O$4)+1),ROWS($O$4:$O77))),"")</f>
        <v/>
      </c>
      <c r="AG77" s="2" t="str">
        <f t="array" ref="AG77">IFERROR(INDEX($K$4:$K$499,SMALL(IF($N$4:$N$499=AF$3,ROW($K$4:$K$499)-ROW($K$4)+1),ROWS($K$4:$K77))),"")</f>
        <v/>
      </c>
      <c r="AH77" s="6" t="str">
        <f t="array" ref="AH77">IFERROR(INDEX($O$4:$O$499,SMALL(IF($N$4:$N$499=AH$3,ROW($O$4:$O$499)-ROW($O$4)+1),ROWS($O$4:$O77))),"")</f>
        <v/>
      </c>
      <c r="AI77" s="2" t="str">
        <f t="array" ref="AI77">IFERROR(INDEX($K$4:$K$499,SMALL(IF($N$4:$N$499=AH$3,ROW($K$4:$K$499)-ROW($K$4)+1),ROWS($K$4:$K77))),"")</f>
        <v/>
      </c>
      <c r="AJ77" s="2"/>
      <c r="AK77" s="2"/>
      <c r="AL77" s="2"/>
      <c r="AM77" s="2"/>
      <c r="AN77" s="2"/>
      <c r="AO77" s="2"/>
      <c r="AP77" s="2"/>
      <c r="AQ77" s="2"/>
      <c r="AR77" s="2"/>
    </row>
    <row r="78" spans="1:44" x14ac:dyDescent="0.25">
      <c r="A78" s="2">
        <f>IF(ISBLANK(Colony!B100),"",Colony!B100)</f>
        <v>42797</v>
      </c>
      <c r="B78" t="str">
        <f>IF(ISBLANK(Colony!C100),"",Colony!C100)</f>
        <v/>
      </c>
      <c r="C78" t="str">
        <f>IF(ISBLANK(Colony!D100),"",Colony!D100)</f>
        <v>0034</v>
      </c>
      <c r="D78" s="1" t="str">
        <f>IF(ISBLANK(Colony!E100),"",Colony!E100)</f>
        <v>+</v>
      </c>
      <c r="E78" s="1" t="str">
        <f>IF(ISBLANK(Colony!F100),"",Colony!F100)</f>
        <v>AH0660</v>
      </c>
      <c r="F78" s="1" t="str">
        <f>IF(ISBLANK(Colony!G100),"",Colony!G100)</f>
        <v>AH0658</v>
      </c>
      <c r="G78" s="1" t="str">
        <f>IF(ISBLANK(Colony!H100),"",Colony!H100)</f>
        <v>3G4</v>
      </c>
      <c r="H78" s="1" t="str">
        <f>IF(ISBLANK(Colony!I100),"",Colony!I100)</f>
        <v/>
      </c>
      <c r="I78" t="str">
        <f t="array" ref="I78">_xlfn.IFNA(INDEX($A$4:$A$499&amp;$E$4:$E$499, MATCH(0, COUNTIF(I$3:I77, $A$4:$A$499&amp;$E$4:$E$499), 0)),"")</f>
        <v/>
      </c>
      <c r="J78" t="str">
        <f t="array" ref="J78">_xlfn.IFNA( MATCH(0, COUNTIF(I$3:I77, $A$4:$A$499&amp;$E$4:$E$499), 0),"")</f>
        <v/>
      </c>
      <c r="K78" s="2" t="str">
        <f t="array" ref="K78">IFERROR(INDEX($A$4:$A$499, J78),"")</f>
        <v/>
      </c>
      <c r="L78" t="str">
        <f t="array" ref="L78">IFERROR(INDEX($G$4:$G$499, J78),"")</f>
        <v/>
      </c>
      <c r="M78" t="str">
        <f t="array" ref="M78">IF(AND(J79&gt;99999,J78&lt;99999),O78- (SUM(--(NOT(ISBLANK(INDEX(Colony!$H$26:$H$499, J78):INDEX(Colony!$H$26:$H$499, COUNT($A$4:$A$499))))))), IFERROR(O78-(SUM(--(NOT(ISBLANK(INDEX(Colony!$H$26:$H$499, J78):INDEX(Colony!$H$26:$H$499, J79-1)))))),""))</f>
        <v/>
      </c>
      <c r="N78" t="str">
        <f t="array" ref="N78">IFERROR(INDEX($E$4:$E$499,J78),"")</f>
        <v/>
      </c>
      <c r="O78" t="str">
        <f t="array" ref="O78">IFERROR(IF(NOT(J78+100&gt;J79),COUNT($A$4:$A$499)+1-J78,IFERROR(J79-J78,"")),"")</f>
        <v/>
      </c>
      <c r="P78" s="6" t="str">
        <f t="array" ref="P78">IFERROR(INDEX($O$4:$O$499,SMALL(IF($N$4:$N$499=P$3,ROW($O$4:$O$499)-ROW($O$4)+1),ROWS($O$4:$O78))),"")</f>
        <v/>
      </c>
      <c r="Q78" s="2" t="str">
        <f t="array" ref="Q78">IFERROR(INDEX($K$4:$K$499,SMALL(IF($N$4:$N$499=P$3,ROW($K$4:$K$499)-ROW($K$4)+1),ROWS($K$4:$K78))),"")</f>
        <v/>
      </c>
      <c r="R78" s="6" t="str">
        <f t="array" ref="R78">IFERROR(INDEX($O$4:$O$499,SMALL(IF($N$4:$N$499=R$3,ROW($O$4:$O$499)-ROW($O$4)+1),ROWS($O$4:$O78))),"")</f>
        <v/>
      </c>
      <c r="S78" s="2" t="str">
        <f t="array" ref="S78">IFERROR(INDEX($K$4:$K$499,SMALL(IF($N$4:$N$499=R$3,ROW($K$4:$K$499)-ROW($K$4)+1),ROWS($K$4:$K78))),"")</f>
        <v/>
      </c>
      <c r="T78" s="6" t="str">
        <f t="array" ref="T78">IFERROR(INDEX($O$4:$O$499,SMALL(IF($N$4:$N$499=T$3,ROW($O$4:$O$499)-ROW($O$4)+1),ROWS($O$4:$O78))),"")</f>
        <v/>
      </c>
      <c r="U78" s="2" t="str">
        <f t="array" ref="U78">IFERROR(INDEX($K$4:$K$499,SMALL(IF($N$4:$N$499=T$3,ROW($K$4:$K$499)-ROW($K$4)+1),ROWS($K$4:$K78))),"")</f>
        <v/>
      </c>
      <c r="V78" s="6" t="str">
        <f t="array" ref="V78">IFERROR(INDEX($O$4:$O$499,SMALL(IF($N$4:$N$499=V$3,ROW($O$4:$O$499)-ROW($O$4)+1),ROWS($O$4:$O78))),"")</f>
        <v/>
      </c>
      <c r="W78" s="2" t="str">
        <f t="array" ref="W78">IFERROR(INDEX($K$4:$K$499,SMALL(IF($N$4:$N$499=V$3,ROW($K$4:$K$499)-ROW($K$4)+1),ROWS($K$4:$K78))),"")</f>
        <v/>
      </c>
      <c r="X78" s="6" t="str">
        <f t="array" ref="X78">IFERROR(INDEX($O$4:$O$499,SMALL(IF($N$4:$N$499=X$3,ROW($O$4:$O$499)-ROW($O$4)+1),ROWS($O$4:$O78))),"")</f>
        <v/>
      </c>
      <c r="Y78" s="2" t="str">
        <f t="array" ref="Y78">IFERROR(INDEX($K$4:$K$499,SMALL(IF($N$4:$N$499=X$3,ROW($K$4:$K$499)-ROW($K$4)+1),ROWS($K$4:$K78))),"")</f>
        <v/>
      </c>
      <c r="Z78" s="6" t="str">
        <f t="array" ref="Z78">IFERROR(INDEX($O$4:$O$499,SMALL(IF($N$4:$N$499=Z$3,ROW($O$4:$O$499)-ROW($O$4)+1),ROWS($O$4:$O78))),"")</f>
        <v/>
      </c>
      <c r="AA78" s="2" t="str">
        <f t="array" ref="AA78">IFERROR(INDEX($K$4:$K$499,SMALL(IF($N$4:$N$499=Z$3,ROW($K$4:$K$499)-ROW($K$4)+1),ROWS($K$4:$K78))),"")</f>
        <v/>
      </c>
      <c r="AB78" s="6" t="str">
        <f t="array" ref="AB78">IFERROR(INDEX($O$4:$O$499,SMALL(IF($N$4:$N$499=AB$3,ROW($O$4:$O$499)-ROW($O$4)+1),ROWS($O$4:$O78))),"")</f>
        <v/>
      </c>
      <c r="AC78" s="2" t="str">
        <f t="array" ref="AC78">IFERROR(INDEX($K$4:$K$499,SMALL(IF($N$4:$N$499=AB$3,ROW($K$4:$K$499)-ROW($K$4)+1),ROWS($K$4:$K78))),"")</f>
        <v/>
      </c>
      <c r="AD78" s="6" t="str">
        <f t="array" ref="AD78">IFERROR(INDEX($O$4:$O$499,SMALL(IF($N$4:$N$499=AD$3,ROW($O$4:$O$499)-ROW($O$4)+1),ROWS($O$4:$O78))),"")</f>
        <v/>
      </c>
      <c r="AE78" s="2" t="str">
        <f t="array" ref="AE78">IFERROR(INDEX($K$4:$K$499,SMALL(IF($N$4:$N$499=AD$3,ROW($K$4:$K$499)-ROW($K$4)+1),ROWS($K$4:$K78))),"")</f>
        <v/>
      </c>
      <c r="AF78" s="6" t="str">
        <f t="array" ref="AF78">IFERROR(INDEX($O$4:$O$499,SMALL(IF($N$4:$N$499=AF$3,ROW($O$4:$O$499)-ROW($O$4)+1),ROWS($O$4:$O78))),"")</f>
        <v/>
      </c>
      <c r="AG78" s="2" t="str">
        <f t="array" ref="AG78">IFERROR(INDEX($K$4:$K$499,SMALL(IF($N$4:$N$499=AF$3,ROW($K$4:$K$499)-ROW($K$4)+1),ROWS($K$4:$K78))),"")</f>
        <v/>
      </c>
      <c r="AH78" s="6" t="str">
        <f t="array" ref="AH78">IFERROR(INDEX($O$4:$O$499,SMALL(IF($N$4:$N$499=AH$3,ROW($O$4:$O$499)-ROW($O$4)+1),ROWS($O$4:$O78))),"")</f>
        <v/>
      </c>
      <c r="AI78" s="2" t="str">
        <f t="array" ref="AI78">IFERROR(INDEX($K$4:$K$499,SMALL(IF($N$4:$N$499=AH$3,ROW($K$4:$K$499)-ROW($K$4)+1),ROWS($K$4:$K78))),"")</f>
        <v/>
      </c>
      <c r="AJ78" s="2"/>
      <c r="AK78" s="2"/>
      <c r="AL78" s="2"/>
      <c r="AM78" s="2"/>
      <c r="AN78" s="2"/>
      <c r="AO78" s="2"/>
      <c r="AP78" s="2"/>
      <c r="AQ78" s="2"/>
      <c r="AR78" s="2"/>
    </row>
    <row r="79" spans="1:44" x14ac:dyDescent="0.25">
      <c r="A79" s="2">
        <f>IF(ISBLANK(Colony!B101),"",Colony!B101)</f>
        <v>42797</v>
      </c>
      <c r="B79" t="str">
        <f>IF(ISBLANK(Colony!C101),"",Colony!C101)</f>
        <v/>
      </c>
      <c r="C79" t="str">
        <f>IF(ISBLANK(Colony!D101),"",Colony!D101)</f>
        <v>0035</v>
      </c>
      <c r="D79" s="1" t="str">
        <f>IF(ISBLANK(Colony!E101),"",Colony!E101)</f>
        <v>+</v>
      </c>
      <c r="E79" s="1" t="str">
        <f>IF(ISBLANK(Colony!F101),"",Colony!F101)</f>
        <v>AH0660</v>
      </c>
      <c r="F79" s="1" t="str">
        <f>IF(ISBLANK(Colony!G101),"",Colony!G101)</f>
        <v>AH0658</v>
      </c>
      <c r="G79" s="1" t="str">
        <f>IF(ISBLANK(Colony!H101),"",Colony!H101)</f>
        <v>3G4</v>
      </c>
      <c r="H79" s="1" t="str">
        <f>IF(ISBLANK(Colony!I101),"",Colony!I101)</f>
        <v/>
      </c>
      <c r="I79" t="str">
        <f t="array" ref="I79">_xlfn.IFNA(INDEX($A$4:$A$499&amp;$E$4:$E$499, MATCH(0, COUNTIF(I$3:I78, $A$4:$A$499&amp;$E$4:$E$499), 0)),"")</f>
        <v/>
      </c>
      <c r="J79" t="str">
        <f t="array" ref="J79">_xlfn.IFNA( MATCH(0, COUNTIF(I$3:I78, $A$4:$A$499&amp;$E$4:$E$499), 0),"")</f>
        <v/>
      </c>
      <c r="K79" s="2" t="str">
        <f t="array" ref="K79">IFERROR(INDEX($A$4:$A$499, J79),"")</f>
        <v/>
      </c>
      <c r="L79" t="str">
        <f t="array" ref="L79">IFERROR(INDEX($G$4:$G$499, J79),"")</f>
        <v/>
      </c>
      <c r="M79" t="str">
        <f t="array" ref="M79">IF(AND(J80&gt;99999,J79&lt;99999),O79- (SUM(--(NOT(ISBLANK(INDEX(Colony!$H$26:$H$499, J79):INDEX(Colony!$H$26:$H$499, COUNT($A$4:$A$499))))))), IFERROR(O79-(SUM(--(NOT(ISBLANK(INDEX(Colony!$H$26:$H$499, J79):INDEX(Colony!$H$26:$H$499, J80-1)))))),""))</f>
        <v/>
      </c>
      <c r="N79" t="str">
        <f t="array" ref="N79">IFERROR(INDEX($E$4:$E$499,J79),"")</f>
        <v/>
      </c>
      <c r="O79" t="str">
        <f t="array" ref="O79">IFERROR(IF(NOT(J79+100&gt;J80),COUNT($A$4:$A$499)+1-J79,IFERROR(J80-J79,"")),"")</f>
        <v/>
      </c>
      <c r="P79" s="6" t="str">
        <f t="array" ref="P79">IFERROR(INDEX($O$4:$O$499,SMALL(IF($N$4:$N$499=P$3,ROW($O$4:$O$499)-ROW($O$4)+1),ROWS($O$4:$O79))),"")</f>
        <v/>
      </c>
      <c r="Q79" s="2" t="str">
        <f t="array" ref="Q79">IFERROR(INDEX($K$4:$K$499,SMALL(IF($N$4:$N$499=P$3,ROW($K$4:$K$499)-ROW($K$4)+1),ROWS($K$4:$K79))),"")</f>
        <v/>
      </c>
      <c r="R79" s="6" t="str">
        <f t="array" ref="R79">IFERROR(INDEX($O$4:$O$499,SMALL(IF($N$4:$N$499=R$3,ROW($O$4:$O$499)-ROW($O$4)+1),ROWS($O$4:$O79))),"")</f>
        <v/>
      </c>
      <c r="S79" s="2" t="str">
        <f t="array" ref="S79">IFERROR(INDEX($K$4:$K$499,SMALL(IF($N$4:$N$499=R$3,ROW($K$4:$K$499)-ROW($K$4)+1),ROWS($K$4:$K79))),"")</f>
        <v/>
      </c>
      <c r="T79" s="6" t="str">
        <f t="array" ref="T79">IFERROR(INDEX($O$4:$O$499,SMALL(IF($N$4:$N$499=T$3,ROW($O$4:$O$499)-ROW($O$4)+1),ROWS($O$4:$O79))),"")</f>
        <v/>
      </c>
      <c r="U79" s="2" t="str">
        <f t="array" ref="U79">IFERROR(INDEX($K$4:$K$499,SMALL(IF($N$4:$N$499=T$3,ROW($K$4:$K$499)-ROW($K$4)+1),ROWS($K$4:$K79))),"")</f>
        <v/>
      </c>
      <c r="V79" s="6" t="str">
        <f t="array" ref="V79">IFERROR(INDEX($O$4:$O$499,SMALL(IF($N$4:$N$499=V$3,ROW($O$4:$O$499)-ROW($O$4)+1),ROWS($O$4:$O79))),"")</f>
        <v/>
      </c>
      <c r="W79" s="2" t="str">
        <f t="array" ref="W79">IFERROR(INDEX($K$4:$K$499,SMALL(IF($N$4:$N$499=V$3,ROW($K$4:$K$499)-ROW($K$4)+1),ROWS($K$4:$K79))),"")</f>
        <v/>
      </c>
      <c r="X79" s="6" t="str">
        <f t="array" ref="X79">IFERROR(INDEX($O$4:$O$499,SMALL(IF($N$4:$N$499=X$3,ROW($O$4:$O$499)-ROW($O$4)+1),ROWS($O$4:$O79))),"")</f>
        <v/>
      </c>
      <c r="Y79" s="2" t="str">
        <f t="array" ref="Y79">IFERROR(INDEX($K$4:$K$499,SMALL(IF($N$4:$N$499=X$3,ROW($K$4:$K$499)-ROW($K$4)+1),ROWS($K$4:$K79))),"")</f>
        <v/>
      </c>
      <c r="Z79" s="6" t="str">
        <f t="array" ref="Z79">IFERROR(INDEX($O$4:$O$499,SMALL(IF($N$4:$N$499=Z$3,ROW($O$4:$O$499)-ROW($O$4)+1),ROWS($O$4:$O79))),"")</f>
        <v/>
      </c>
      <c r="AA79" s="2" t="str">
        <f t="array" ref="AA79">IFERROR(INDEX($K$4:$K$499,SMALL(IF($N$4:$N$499=Z$3,ROW($K$4:$K$499)-ROW($K$4)+1),ROWS($K$4:$K79))),"")</f>
        <v/>
      </c>
      <c r="AB79" s="6" t="str">
        <f t="array" ref="AB79">IFERROR(INDEX($O$4:$O$499,SMALL(IF($N$4:$N$499=AB$3,ROW($O$4:$O$499)-ROW($O$4)+1),ROWS($O$4:$O79))),"")</f>
        <v/>
      </c>
      <c r="AC79" s="2" t="str">
        <f t="array" ref="AC79">IFERROR(INDEX($K$4:$K$499,SMALL(IF($N$4:$N$499=AB$3,ROW($K$4:$K$499)-ROW($K$4)+1),ROWS($K$4:$K79))),"")</f>
        <v/>
      </c>
      <c r="AD79" s="6" t="str">
        <f t="array" ref="AD79">IFERROR(INDEX($O$4:$O$499,SMALL(IF($N$4:$N$499=AD$3,ROW($O$4:$O$499)-ROW($O$4)+1),ROWS($O$4:$O79))),"")</f>
        <v/>
      </c>
      <c r="AE79" s="2" t="str">
        <f t="array" ref="AE79">IFERROR(INDEX($K$4:$K$499,SMALL(IF($N$4:$N$499=AD$3,ROW($K$4:$K$499)-ROW($K$4)+1),ROWS($K$4:$K79))),"")</f>
        <v/>
      </c>
      <c r="AF79" s="6" t="str">
        <f t="array" ref="AF79">IFERROR(INDEX($O$4:$O$499,SMALL(IF($N$4:$N$499=AF$3,ROW($O$4:$O$499)-ROW($O$4)+1),ROWS($O$4:$O79))),"")</f>
        <v/>
      </c>
      <c r="AG79" s="2" t="str">
        <f t="array" ref="AG79">IFERROR(INDEX($K$4:$K$499,SMALL(IF($N$4:$N$499=AF$3,ROW($K$4:$K$499)-ROW($K$4)+1),ROWS($K$4:$K79))),"")</f>
        <v/>
      </c>
      <c r="AH79" s="6" t="str">
        <f t="array" ref="AH79">IFERROR(INDEX($O$4:$O$499,SMALL(IF($N$4:$N$499=AH$3,ROW($O$4:$O$499)-ROW($O$4)+1),ROWS($O$4:$O79))),"")</f>
        <v/>
      </c>
      <c r="AI79" s="2" t="str">
        <f t="array" ref="AI79">IFERROR(INDEX($K$4:$K$499,SMALL(IF($N$4:$N$499=AH$3,ROW($K$4:$K$499)-ROW($K$4)+1),ROWS($K$4:$K79))),"")</f>
        <v/>
      </c>
      <c r="AJ79" s="2"/>
      <c r="AK79" s="2"/>
      <c r="AL79" s="2"/>
      <c r="AM79" s="2"/>
      <c r="AN79" s="2"/>
      <c r="AO79" s="2"/>
      <c r="AP79" s="2"/>
      <c r="AQ79" s="2"/>
      <c r="AR79" s="2"/>
    </row>
    <row r="80" spans="1:44" x14ac:dyDescent="0.25">
      <c r="A80" s="2">
        <f>IF(ISBLANK(Colony!B102),"",Colony!B102)</f>
        <v>42797</v>
      </c>
      <c r="B80" t="str">
        <f>IF(ISBLANK(Colony!C102),"",Colony!C102)</f>
        <v/>
      </c>
      <c r="C80" t="str">
        <f>IF(ISBLANK(Colony!D102),"",Colony!D102)</f>
        <v>0036</v>
      </c>
      <c r="D80" s="1" t="str">
        <f>IF(ISBLANK(Colony!E102),"",Colony!E102)</f>
        <v>-</v>
      </c>
      <c r="E80" s="1" t="str">
        <f>IF(ISBLANK(Colony!F102),"",Colony!F102)</f>
        <v>AH0660</v>
      </c>
      <c r="F80" s="1" t="str">
        <f>IF(ISBLANK(Colony!G102),"",Colony!G102)</f>
        <v>AH0658</v>
      </c>
      <c r="G80" s="1" t="str">
        <f>IF(ISBLANK(Colony!H102),"",Colony!H102)</f>
        <v>3G4</v>
      </c>
      <c r="H80" s="1" t="str">
        <f>IF(ISBLANK(Colony!I102),"",Colony!I102)</f>
        <v/>
      </c>
      <c r="I80" t="str">
        <f t="array" ref="I80">_xlfn.IFNA(INDEX($A$4:$A$499&amp;$E$4:$E$499, MATCH(0, COUNTIF(I$3:I79, $A$4:$A$499&amp;$E$4:$E$499), 0)),"")</f>
        <v/>
      </c>
      <c r="J80" t="str">
        <f t="array" ref="J80">_xlfn.IFNA( MATCH(0, COUNTIF(I$3:I79, $A$4:$A$499&amp;$E$4:$E$499), 0),"")</f>
        <v/>
      </c>
      <c r="K80" s="2" t="str">
        <f t="array" ref="K80">IFERROR(INDEX($A$4:$A$499, J80),"")</f>
        <v/>
      </c>
      <c r="L80" t="str">
        <f t="array" ref="L80">IFERROR(INDEX($G$4:$G$499, J80),"")</f>
        <v/>
      </c>
      <c r="M80" t="str">
        <f t="array" ref="M80">IF(AND(J81&gt;99999,J80&lt;99999),O80- (SUM(--(NOT(ISBLANK(INDEX(Colony!$H$26:$H$499, J80):INDEX(Colony!$H$26:$H$499, COUNT($A$4:$A$499))))))), IFERROR(O80-(SUM(--(NOT(ISBLANK(INDEX(Colony!$H$26:$H$499, J80):INDEX(Colony!$H$26:$H$499, J81-1)))))),""))</f>
        <v/>
      </c>
      <c r="N80" t="str">
        <f t="array" ref="N80">IFERROR(INDEX($E$4:$E$499,J80),"")</f>
        <v/>
      </c>
      <c r="O80" t="str">
        <f t="array" ref="O80">IFERROR(IF(NOT(J80+100&gt;J81),COUNT($A$4:$A$499)+1-J80,IFERROR(J81-J80,"")),"")</f>
        <v/>
      </c>
      <c r="P80" s="6" t="str">
        <f t="array" ref="P80">IFERROR(INDEX($O$4:$O$499,SMALL(IF($N$4:$N$499=P$3,ROW($O$4:$O$499)-ROW($O$4)+1),ROWS($O$4:$O80))),"")</f>
        <v/>
      </c>
      <c r="Q80" s="2" t="str">
        <f t="array" ref="Q80">IFERROR(INDEX($K$4:$K$499,SMALL(IF($N$4:$N$499=P$3,ROW($K$4:$K$499)-ROW($K$4)+1),ROWS($K$4:$K80))),"")</f>
        <v/>
      </c>
      <c r="R80" s="6" t="str">
        <f t="array" ref="R80">IFERROR(INDEX($O$4:$O$499,SMALL(IF($N$4:$N$499=R$3,ROW($O$4:$O$499)-ROW($O$4)+1),ROWS($O$4:$O80))),"")</f>
        <v/>
      </c>
      <c r="S80" s="2" t="str">
        <f t="array" ref="S80">IFERROR(INDEX($K$4:$K$499,SMALL(IF($N$4:$N$499=R$3,ROW($K$4:$K$499)-ROW($K$4)+1),ROWS($K$4:$K80))),"")</f>
        <v/>
      </c>
      <c r="T80" s="6" t="str">
        <f t="array" ref="T80">IFERROR(INDEX($O$4:$O$499,SMALL(IF($N$4:$N$499=T$3,ROW($O$4:$O$499)-ROW($O$4)+1),ROWS($O$4:$O80))),"")</f>
        <v/>
      </c>
      <c r="U80" s="2" t="str">
        <f t="array" ref="U80">IFERROR(INDEX($K$4:$K$499,SMALL(IF($N$4:$N$499=T$3,ROW($K$4:$K$499)-ROW($K$4)+1),ROWS($K$4:$K80))),"")</f>
        <v/>
      </c>
      <c r="V80" s="6" t="str">
        <f t="array" ref="V80">IFERROR(INDEX($O$4:$O$499,SMALL(IF($N$4:$N$499=V$3,ROW($O$4:$O$499)-ROW($O$4)+1),ROWS($O$4:$O80))),"")</f>
        <v/>
      </c>
      <c r="W80" s="2" t="str">
        <f t="array" ref="W80">IFERROR(INDEX($K$4:$K$499,SMALL(IF($N$4:$N$499=V$3,ROW($K$4:$K$499)-ROW($K$4)+1),ROWS($K$4:$K80))),"")</f>
        <v/>
      </c>
      <c r="X80" s="6" t="str">
        <f t="array" ref="X80">IFERROR(INDEX($O$4:$O$499,SMALL(IF($N$4:$N$499=X$3,ROW($O$4:$O$499)-ROW($O$4)+1),ROWS($O$4:$O80))),"")</f>
        <v/>
      </c>
      <c r="Y80" s="2" t="str">
        <f t="array" ref="Y80">IFERROR(INDEX($K$4:$K$499,SMALL(IF($N$4:$N$499=X$3,ROW($K$4:$K$499)-ROW($K$4)+1),ROWS($K$4:$K80))),"")</f>
        <v/>
      </c>
      <c r="Z80" s="6" t="str">
        <f t="array" ref="Z80">IFERROR(INDEX($O$4:$O$499,SMALL(IF($N$4:$N$499=Z$3,ROW($O$4:$O$499)-ROW($O$4)+1),ROWS($O$4:$O80))),"")</f>
        <v/>
      </c>
      <c r="AA80" s="2" t="str">
        <f t="array" ref="AA80">IFERROR(INDEX($K$4:$K$499,SMALL(IF($N$4:$N$499=Z$3,ROW($K$4:$K$499)-ROW($K$4)+1),ROWS($K$4:$K80))),"")</f>
        <v/>
      </c>
      <c r="AB80" s="6" t="str">
        <f t="array" ref="AB80">IFERROR(INDEX($O$4:$O$499,SMALL(IF($N$4:$N$499=AB$3,ROW($O$4:$O$499)-ROW($O$4)+1),ROWS($O$4:$O80))),"")</f>
        <v/>
      </c>
      <c r="AC80" s="2" t="str">
        <f t="array" ref="AC80">IFERROR(INDEX($K$4:$K$499,SMALL(IF($N$4:$N$499=AB$3,ROW($K$4:$K$499)-ROW($K$4)+1),ROWS($K$4:$K80))),"")</f>
        <v/>
      </c>
      <c r="AD80" s="6" t="str">
        <f t="array" ref="AD80">IFERROR(INDEX($O$4:$O$499,SMALL(IF($N$4:$N$499=AD$3,ROW($O$4:$O$499)-ROW($O$4)+1),ROWS($O$4:$O80))),"")</f>
        <v/>
      </c>
      <c r="AE80" s="2" t="str">
        <f t="array" ref="AE80">IFERROR(INDEX($K$4:$K$499,SMALL(IF($N$4:$N$499=AD$3,ROW($K$4:$K$499)-ROW($K$4)+1),ROWS($K$4:$K80))),"")</f>
        <v/>
      </c>
      <c r="AF80" s="6" t="str">
        <f t="array" ref="AF80">IFERROR(INDEX($O$4:$O$499,SMALL(IF($N$4:$N$499=AF$3,ROW($O$4:$O$499)-ROW($O$4)+1),ROWS($O$4:$O80))),"")</f>
        <v/>
      </c>
      <c r="AG80" s="2" t="str">
        <f t="array" ref="AG80">IFERROR(INDEX($K$4:$K$499,SMALL(IF($N$4:$N$499=AF$3,ROW($K$4:$K$499)-ROW($K$4)+1),ROWS($K$4:$K80))),"")</f>
        <v/>
      </c>
      <c r="AH80" s="6" t="str">
        <f t="array" ref="AH80">IFERROR(INDEX($O$4:$O$499,SMALL(IF($N$4:$N$499=AH$3,ROW($O$4:$O$499)-ROW($O$4)+1),ROWS($O$4:$O80))),"")</f>
        <v/>
      </c>
      <c r="AI80" s="2" t="str">
        <f t="array" ref="AI80">IFERROR(INDEX($K$4:$K$499,SMALL(IF($N$4:$N$499=AH$3,ROW($K$4:$K$499)-ROW($K$4)+1),ROWS($K$4:$K80))),"")</f>
        <v/>
      </c>
      <c r="AJ80" s="2"/>
      <c r="AK80" s="2"/>
      <c r="AL80" s="2"/>
      <c r="AM80" s="2"/>
      <c r="AN80" s="2"/>
      <c r="AO80" s="2"/>
      <c r="AP80" s="2"/>
      <c r="AQ80" s="2"/>
      <c r="AR80" s="2"/>
    </row>
    <row r="81" spans="1:44" x14ac:dyDescent="0.25">
      <c r="A81" s="2">
        <f>IF(ISBLANK(Colony!B103),"",Colony!B103)</f>
        <v>42797</v>
      </c>
      <c r="B81" t="str">
        <f>IF(ISBLANK(Colony!C103),"",Colony!C103)</f>
        <v/>
      </c>
      <c r="C81" t="str">
        <f>IF(ISBLANK(Colony!D103),"",Colony!D103)</f>
        <v>0037</v>
      </c>
      <c r="D81" s="1" t="str">
        <f>IF(ISBLANK(Colony!E103),"",Colony!E103)</f>
        <v>-</v>
      </c>
      <c r="E81" s="1" t="str">
        <f>IF(ISBLANK(Colony!F103),"",Colony!F103)</f>
        <v>AH0660</v>
      </c>
      <c r="F81" s="1" t="str">
        <f>IF(ISBLANK(Colony!G103),"",Colony!G103)</f>
        <v>AH0658</v>
      </c>
      <c r="G81" s="1" t="str">
        <f>IF(ISBLANK(Colony!H103),"",Colony!H103)</f>
        <v>3G4</v>
      </c>
      <c r="H81" s="1" t="str">
        <f>IF(ISBLANK(Colony!I103),"",Colony!I103)</f>
        <v/>
      </c>
      <c r="I81" t="str">
        <f t="array" ref="I81">_xlfn.IFNA(INDEX($A$4:$A$499&amp;$E$4:$E$499, MATCH(0, COUNTIF(I$3:I80, $A$4:$A$499&amp;$E$4:$E$499), 0)),"")</f>
        <v/>
      </c>
      <c r="J81" t="str">
        <f t="array" ref="J81">_xlfn.IFNA( MATCH(0, COUNTIF(I$3:I80, $A$4:$A$499&amp;$E$4:$E$499), 0),"")</f>
        <v/>
      </c>
      <c r="K81" s="2" t="str">
        <f t="array" ref="K81">IFERROR(INDEX($A$4:$A$499, J81),"")</f>
        <v/>
      </c>
      <c r="L81" t="str">
        <f t="array" ref="L81">IFERROR(INDEX($G$4:$G$499, J81),"")</f>
        <v/>
      </c>
      <c r="M81" t="str">
        <f t="array" ref="M81">IF(AND(J82&gt;99999,J81&lt;99999),O81- (SUM(--(NOT(ISBLANK(INDEX(Colony!$H$26:$H$499, J81):INDEX(Colony!$H$26:$H$499, COUNT($A$4:$A$499))))))), IFERROR(O81-(SUM(--(NOT(ISBLANK(INDEX(Colony!$H$26:$H$499, J81):INDEX(Colony!$H$26:$H$499, J82-1)))))),""))</f>
        <v/>
      </c>
      <c r="N81" t="str">
        <f t="array" ref="N81">IFERROR(INDEX($E$4:$E$499,J81),"")</f>
        <v/>
      </c>
      <c r="O81" t="str">
        <f t="array" ref="O81">IFERROR(IF(NOT(J81+100&gt;J82),COUNT($A$4:$A$499)+1-J81,IFERROR(J82-J81,"")),"")</f>
        <v/>
      </c>
      <c r="P81" s="6" t="str">
        <f t="array" ref="P81">IFERROR(INDEX($O$4:$O$499,SMALL(IF($N$4:$N$499=P$3,ROW($O$4:$O$499)-ROW($O$4)+1),ROWS($O$4:$O81))),"")</f>
        <v/>
      </c>
      <c r="Q81" s="2" t="str">
        <f t="array" ref="Q81">IFERROR(INDEX($K$4:$K$499,SMALL(IF($N$4:$N$499=P$3,ROW($K$4:$K$499)-ROW($K$4)+1),ROWS($K$4:$K81))),"")</f>
        <v/>
      </c>
      <c r="R81" s="6" t="str">
        <f t="array" ref="R81">IFERROR(INDEX($O$4:$O$499,SMALL(IF($N$4:$N$499=R$3,ROW($O$4:$O$499)-ROW($O$4)+1),ROWS($O$4:$O81))),"")</f>
        <v/>
      </c>
      <c r="S81" s="2" t="str">
        <f t="array" ref="S81">IFERROR(INDEX($K$4:$K$499,SMALL(IF($N$4:$N$499=R$3,ROW($K$4:$K$499)-ROW($K$4)+1),ROWS($K$4:$K81))),"")</f>
        <v/>
      </c>
      <c r="T81" s="6" t="str">
        <f t="array" ref="T81">IFERROR(INDEX($O$4:$O$499,SMALL(IF($N$4:$N$499=T$3,ROW($O$4:$O$499)-ROW($O$4)+1),ROWS($O$4:$O81))),"")</f>
        <v/>
      </c>
      <c r="U81" s="2" t="str">
        <f t="array" ref="U81">IFERROR(INDEX($K$4:$K$499,SMALL(IF($N$4:$N$499=T$3,ROW($K$4:$K$499)-ROW($K$4)+1),ROWS($K$4:$K81))),"")</f>
        <v/>
      </c>
      <c r="V81" s="6" t="str">
        <f t="array" ref="V81">IFERROR(INDEX($O$4:$O$499,SMALL(IF($N$4:$N$499=V$3,ROW($O$4:$O$499)-ROW($O$4)+1),ROWS($O$4:$O81))),"")</f>
        <v/>
      </c>
      <c r="W81" s="2" t="str">
        <f t="array" ref="W81">IFERROR(INDEX($K$4:$K$499,SMALL(IF($N$4:$N$499=V$3,ROW($K$4:$K$499)-ROW($K$4)+1),ROWS($K$4:$K81))),"")</f>
        <v/>
      </c>
      <c r="X81" s="6" t="str">
        <f t="array" ref="X81">IFERROR(INDEX($O$4:$O$499,SMALL(IF($N$4:$N$499=X$3,ROW($O$4:$O$499)-ROW($O$4)+1),ROWS($O$4:$O81))),"")</f>
        <v/>
      </c>
      <c r="Y81" s="2" t="str">
        <f t="array" ref="Y81">IFERROR(INDEX($K$4:$K$499,SMALL(IF($N$4:$N$499=X$3,ROW($K$4:$K$499)-ROW($K$4)+1),ROWS($K$4:$K81))),"")</f>
        <v/>
      </c>
      <c r="Z81" s="6" t="str">
        <f t="array" ref="Z81">IFERROR(INDEX($O$4:$O$499,SMALL(IF($N$4:$N$499=Z$3,ROW($O$4:$O$499)-ROW($O$4)+1),ROWS($O$4:$O81))),"")</f>
        <v/>
      </c>
      <c r="AA81" s="2" t="str">
        <f t="array" ref="AA81">IFERROR(INDEX($K$4:$K$499,SMALL(IF($N$4:$N$499=Z$3,ROW($K$4:$K$499)-ROW($K$4)+1),ROWS($K$4:$K81))),"")</f>
        <v/>
      </c>
      <c r="AB81" s="6" t="str">
        <f t="array" ref="AB81">IFERROR(INDEX($O$4:$O$499,SMALL(IF($N$4:$N$499=AB$3,ROW($O$4:$O$499)-ROW($O$4)+1),ROWS($O$4:$O81))),"")</f>
        <v/>
      </c>
      <c r="AC81" s="2" t="str">
        <f t="array" ref="AC81">IFERROR(INDEX($K$4:$K$499,SMALL(IF($N$4:$N$499=AB$3,ROW($K$4:$K$499)-ROW($K$4)+1),ROWS($K$4:$K81))),"")</f>
        <v/>
      </c>
      <c r="AD81" s="6" t="str">
        <f t="array" ref="AD81">IFERROR(INDEX($O$4:$O$499,SMALL(IF($N$4:$N$499=AD$3,ROW($O$4:$O$499)-ROW($O$4)+1),ROWS($O$4:$O81))),"")</f>
        <v/>
      </c>
      <c r="AE81" s="2" t="str">
        <f t="array" ref="AE81">IFERROR(INDEX($K$4:$K$499,SMALL(IF($N$4:$N$499=AD$3,ROW($K$4:$K$499)-ROW($K$4)+1),ROWS($K$4:$K81))),"")</f>
        <v/>
      </c>
      <c r="AF81" s="6" t="str">
        <f t="array" ref="AF81">IFERROR(INDEX($O$4:$O$499,SMALL(IF($N$4:$N$499=AF$3,ROW($O$4:$O$499)-ROW($O$4)+1),ROWS($O$4:$O81))),"")</f>
        <v/>
      </c>
      <c r="AG81" s="2" t="str">
        <f t="array" ref="AG81">IFERROR(INDEX($K$4:$K$499,SMALL(IF($N$4:$N$499=AF$3,ROW($K$4:$K$499)-ROW($K$4)+1),ROWS($K$4:$K81))),"")</f>
        <v/>
      </c>
      <c r="AH81" s="6" t="str">
        <f t="array" ref="AH81">IFERROR(INDEX($O$4:$O$499,SMALL(IF($N$4:$N$499=AH$3,ROW($O$4:$O$499)-ROW($O$4)+1),ROWS($O$4:$O81))),"")</f>
        <v/>
      </c>
      <c r="AI81" s="2" t="str">
        <f t="array" ref="AI81">IFERROR(INDEX($K$4:$K$499,SMALL(IF($N$4:$N$499=AH$3,ROW($K$4:$K$499)-ROW($K$4)+1),ROWS($K$4:$K81))),"")</f>
        <v/>
      </c>
      <c r="AJ81" s="2"/>
      <c r="AK81" s="2"/>
      <c r="AL81" s="2"/>
      <c r="AM81" s="2"/>
      <c r="AN81" s="2"/>
      <c r="AO81" s="2"/>
      <c r="AP81" s="2"/>
      <c r="AQ81" s="2"/>
      <c r="AR81" s="2"/>
    </row>
    <row r="82" spans="1:44" x14ac:dyDescent="0.25">
      <c r="A82" s="2">
        <f>IF(ISBLANK(Colony!B104),"",Colony!B104)</f>
        <v>42803</v>
      </c>
      <c r="B82">
        <f>IF(ISBLANK(Colony!C104),"",Colony!C104)</f>
        <v>5</v>
      </c>
      <c r="C82" t="str">
        <f>IF(ISBLANK(Colony!D104),"",Colony!D104)</f>
        <v>0030</v>
      </c>
      <c r="D82" s="1" t="str">
        <f>IF(ISBLANK(Colony!E104),"",Colony!E104)</f>
        <v>+</v>
      </c>
      <c r="E82" s="1" t="str">
        <f>IF(ISBLANK(Colony!F104),"",Colony!F104)</f>
        <v>AH0659</v>
      </c>
      <c r="F82" s="1" t="str">
        <f>IF(ISBLANK(Colony!G104),"",Colony!G104)</f>
        <v>AH0658</v>
      </c>
      <c r="G82" s="1" t="str">
        <f>IF(ISBLANK(Colony!H104),"",Colony!H104)</f>
        <v>3F3</v>
      </c>
      <c r="H82" s="1" t="str">
        <f>IF(ISBLANK(Colony!I104),"",Colony!I104)</f>
        <v/>
      </c>
      <c r="I82" t="str">
        <f t="array" ref="I82">_xlfn.IFNA(INDEX($A$4:$A$499&amp;$E$4:$E$499, MATCH(0, COUNTIF(I$3:I81, $A$4:$A$499&amp;$E$4:$E$499), 0)),"")</f>
        <v/>
      </c>
      <c r="J82" t="str">
        <f t="array" ref="J82">_xlfn.IFNA( MATCH(0, COUNTIF(I$3:I81, $A$4:$A$499&amp;$E$4:$E$499), 0),"")</f>
        <v/>
      </c>
      <c r="K82" s="2" t="str">
        <f t="array" ref="K82">IFERROR(INDEX($A$4:$A$499, J82),"")</f>
        <v/>
      </c>
      <c r="L82" t="str">
        <f t="array" ref="L82">IFERROR(INDEX($G$4:$G$499, J82),"")</f>
        <v/>
      </c>
      <c r="M82" t="str">
        <f t="array" ref="M82">IF(AND(J83&gt;99999,J82&lt;99999),O82- (SUM(--(NOT(ISBLANK(INDEX(Colony!$H$26:$H$499, J82):INDEX(Colony!$H$26:$H$499, COUNT($A$4:$A$499))))))), IFERROR(O82-(SUM(--(NOT(ISBLANK(INDEX(Colony!$H$26:$H$499, J82):INDEX(Colony!$H$26:$H$499, J83-1)))))),""))</f>
        <v/>
      </c>
      <c r="N82" t="str">
        <f t="array" ref="N82">IFERROR(INDEX($E$4:$E$499,J82),"")</f>
        <v/>
      </c>
      <c r="O82" t="str">
        <f t="array" ref="O82">IFERROR(IF(NOT(J82+100&gt;J83),COUNT($A$4:$A$499)+1-J82,IFERROR(J83-J82,"")),"")</f>
        <v/>
      </c>
      <c r="P82" s="6" t="str">
        <f t="array" ref="P82">IFERROR(INDEX($O$4:$O$499,SMALL(IF($N$4:$N$499=P$3,ROW($O$4:$O$499)-ROW($O$4)+1),ROWS($O$4:$O82))),"")</f>
        <v/>
      </c>
      <c r="Q82" s="2" t="str">
        <f t="array" ref="Q82">IFERROR(INDEX($K$4:$K$499,SMALL(IF($N$4:$N$499=P$3,ROW($K$4:$K$499)-ROW($K$4)+1),ROWS($K$4:$K82))),"")</f>
        <v/>
      </c>
      <c r="R82" s="6" t="str">
        <f t="array" ref="R82">IFERROR(INDEX($O$4:$O$499,SMALL(IF($N$4:$N$499=R$3,ROW($O$4:$O$499)-ROW($O$4)+1),ROWS($O$4:$O82))),"")</f>
        <v/>
      </c>
      <c r="S82" s="2" t="str">
        <f t="array" ref="S82">IFERROR(INDEX($K$4:$K$499,SMALL(IF($N$4:$N$499=R$3,ROW($K$4:$K$499)-ROW($K$4)+1),ROWS($K$4:$K82))),"")</f>
        <v/>
      </c>
      <c r="T82" s="6" t="str">
        <f t="array" ref="T82">IFERROR(INDEX($O$4:$O$499,SMALL(IF($N$4:$N$499=T$3,ROW($O$4:$O$499)-ROW($O$4)+1),ROWS($O$4:$O82))),"")</f>
        <v/>
      </c>
      <c r="U82" s="2" t="str">
        <f t="array" ref="U82">IFERROR(INDEX($K$4:$K$499,SMALL(IF($N$4:$N$499=T$3,ROW($K$4:$K$499)-ROW($K$4)+1),ROWS($K$4:$K82))),"")</f>
        <v/>
      </c>
      <c r="V82" s="6" t="str">
        <f t="array" ref="V82">IFERROR(INDEX($O$4:$O$499,SMALL(IF($N$4:$N$499=V$3,ROW($O$4:$O$499)-ROW($O$4)+1),ROWS($O$4:$O82))),"")</f>
        <v/>
      </c>
      <c r="W82" s="2" t="str">
        <f t="array" ref="W82">IFERROR(INDEX($K$4:$K$499,SMALL(IF($N$4:$N$499=V$3,ROW($K$4:$K$499)-ROW($K$4)+1),ROWS($K$4:$K82))),"")</f>
        <v/>
      </c>
      <c r="X82" s="6" t="str">
        <f t="array" ref="X82">IFERROR(INDEX($O$4:$O$499,SMALL(IF($N$4:$N$499=X$3,ROW($O$4:$O$499)-ROW($O$4)+1),ROWS($O$4:$O82))),"")</f>
        <v/>
      </c>
      <c r="Y82" s="2" t="str">
        <f t="array" ref="Y82">IFERROR(INDEX($K$4:$K$499,SMALL(IF($N$4:$N$499=X$3,ROW($K$4:$K$499)-ROW($K$4)+1),ROWS($K$4:$K82))),"")</f>
        <v/>
      </c>
      <c r="Z82" s="6" t="str">
        <f t="array" ref="Z82">IFERROR(INDEX($O$4:$O$499,SMALL(IF($N$4:$N$499=Z$3,ROW($O$4:$O$499)-ROW($O$4)+1),ROWS($O$4:$O82))),"")</f>
        <v/>
      </c>
      <c r="AA82" s="2" t="str">
        <f t="array" ref="AA82">IFERROR(INDEX($K$4:$K$499,SMALL(IF($N$4:$N$499=Z$3,ROW($K$4:$K$499)-ROW($K$4)+1),ROWS($K$4:$K82))),"")</f>
        <v/>
      </c>
      <c r="AB82" s="6" t="str">
        <f t="array" ref="AB82">IFERROR(INDEX($O$4:$O$499,SMALL(IF($N$4:$N$499=AB$3,ROW($O$4:$O$499)-ROW($O$4)+1),ROWS($O$4:$O82))),"")</f>
        <v/>
      </c>
      <c r="AC82" s="2" t="str">
        <f t="array" ref="AC82">IFERROR(INDEX($K$4:$K$499,SMALL(IF($N$4:$N$499=AB$3,ROW($K$4:$K$499)-ROW($K$4)+1),ROWS($K$4:$K82))),"")</f>
        <v/>
      </c>
      <c r="AD82" s="6" t="str">
        <f t="array" ref="AD82">IFERROR(INDEX($O$4:$O$499,SMALL(IF($N$4:$N$499=AD$3,ROW($O$4:$O$499)-ROW($O$4)+1),ROWS($O$4:$O82))),"")</f>
        <v/>
      </c>
      <c r="AE82" s="2" t="str">
        <f t="array" ref="AE82">IFERROR(INDEX($K$4:$K$499,SMALL(IF($N$4:$N$499=AD$3,ROW($K$4:$K$499)-ROW($K$4)+1),ROWS($K$4:$K82))),"")</f>
        <v/>
      </c>
      <c r="AF82" s="6" t="str">
        <f t="array" ref="AF82">IFERROR(INDEX($O$4:$O$499,SMALL(IF($N$4:$N$499=AF$3,ROW($O$4:$O$499)-ROW($O$4)+1),ROWS($O$4:$O82))),"")</f>
        <v/>
      </c>
      <c r="AG82" s="2" t="str">
        <f t="array" ref="AG82">IFERROR(INDEX($K$4:$K$499,SMALL(IF($N$4:$N$499=AF$3,ROW($K$4:$K$499)-ROW($K$4)+1),ROWS($K$4:$K82))),"")</f>
        <v/>
      </c>
      <c r="AH82" s="6" t="str">
        <f t="array" ref="AH82">IFERROR(INDEX($O$4:$O$499,SMALL(IF($N$4:$N$499=AH$3,ROW($O$4:$O$499)-ROW($O$4)+1),ROWS($O$4:$O82))),"")</f>
        <v/>
      </c>
      <c r="AI82" s="2" t="str">
        <f t="array" ref="AI82">IFERROR(INDEX($K$4:$K$499,SMALL(IF($N$4:$N$499=AH$3,ROW($K$4:$K$499)-ROW($K$4)+1),ROWS($K$4:$K82))),"")</f>
        <v/>
      </c>
      <c r="AJ82" s="2"/>
      <c r="AK82" s="2"/>
      <c r="AL82" s="2"/>
      <c r="AM82" s="2"/>
      <c r="AN82" s="2"/>
      <c r="AO82" s="2"/>
      <c r="AP82" s="2"/>
      <c r="AQ82" s="2"/>
      <c r="AR82" s="2"/>
    </row>
    <row r="83" spans="1:44" x14ac:dyDescent="0.25">
      <c r="A83" s="2">
        <f>IF(ISBLANK(Colony!B105),"",Colony!B105)</f>
        <v>42803</v>
      </c>
      <c r="B83" t="str">
        <f>IF(ISBLANK(Colony!C105),"",Colony!C105)</f>
        <v/>
      </c>
      <c r="C83" t="str">
        <f>IF(ISBLANK(Colony!D105),"",Colony!D105)</f>
        <v>0031</v>
      </c>
      <c r="D83" s="1" t="str">
        <f>IF(ISBLANK(Colony!E105),"",Colony!E105)</f>
        <v>-</v>
      </c>
      <c r="E83" s="1" t="str">
        <f>IF(ISBLANK(Colony!F105),"",Colony!F105)</f>
        <v>AH0659</v>
      </c>
      <c r="F83" s="1" t="str">
        <f>IF(ISBLANK(Colony!G105),"",Colony!G105)</f>
        <v>AH0658</v>
      </c>
      <c r="G83" s="1" t="str">
        <f>IF(ISBLANK(Colony!H105),"",Colony!H105)</f>
        <v>3F3</v>
      </c>
      <c r="H83" s="1" t="str">
        <f>IF(ISBLANK(Colony!I105),"",Colony!I105)</f>
        <v/>
      </c>
      <c r="I83" t="str">
        <f t="array" ref="I83">_xlfn.IFNA(INDEX($A$4:$A$499&amp;$E$4:$E$499, MATCH(0, COUNTIF(I$3:I82, $A$4:$A$499&amp;$E$4:$E$499), 0)),"")</f>
        <v/>
      </c>
      <c r="J83" t="str">
        <f t="array" ref="J83">_xlfn.IFNA( MATCH(0, COUNTIF(I$3:I82, $A$4:$A$499&amp;$E$4:$E$499), 0),"")</f>
        <v/>
      </c>
      <c r="K83" s="2" t="str">
        <f t="array" ref="K83">IFERROR(INDEX($A$4:$A$499, J83),"")</f>
        <v/>
      </c>
      <c r="L83" t="str">
        <f t="array" ref="L83">IFERROR(INDEX($G$4:$G$499, J83),"")</f>
        <v/>
      </c>
      <c r="M83" t="str">
        <f t="array" ref="M83">IF(AND(J84&gt;99999,J83&lt;99999),O83- (SUM(--(NOT(ISBLANK(INDEX(Colony!$H$26:$H$499, J83):INDEX(Colony!$H$26:$H$499, COUNT($A$4:$A$499))))))), IFERROR(O83-(SUM(--(NOT(ISBLANK(INDEX(Colony!$H$26:$H$499, J83):INDEX(Colony!$H$26:$H$499, J84-1)))))),""))</f>
        <v/>
      </c>
      <c r="N83" t="str">
        <f t="array" ref="N83">IFERROR(INDEX($E$4:$E$499,J83),"")</f>
        <v/>
      </c>
      <c r="O83" t="str">
        <f t="array" ref="O83">IFERROR(IF(NOT(J83+100&gt;J84),COUNT($A$4:$A$499)+1-J83,IFERROR(J84-J83,"")),"")</f>
        <v/>
      </c>
      <c r="P83" s="6" t="str">
        <f t="array" ref="P83">IFERROR(INDEX($O$4:$O$499,SMALL(IF($N$4:$N$499=P$3,ROW($O$4:$O$499)-ROW($O$4)+1),ROWS($O$4:$O83))),"")</f>
        <v/>
      </c>
      <c r="Q83" s="2" t="str">
        <f t="array" ref="Q83">IFERROR(INDEX($K$4:$K$499,SMALL(IF($N$4:$N$499=P$3,ROW($K$4:$K$499)-ROW($K$4)+1),ROWS($K$4:$K83))),"")</f>
        <v/>
      </c>
      <c r="R83" s="6" t="str">
        <f t="array" ref="R83">IFERROR(INDEX($O$4:$O$499,SMALL(IF($N$4:$N$499=R$3,ROW($O$4:$O$499)-ROW($O$4)+1),ROWS($O$4:$O83))),"")</f>
        <v/>
      </c>
      <c r="S83" s="2" t="str">
        <f t="array" ref="S83">IFERROR(INDEX($K$4:$K$499,SMALL(IF($N$4:$N$499=R$3,ROW($K$4:$K$499)-ROW($K$4)+1),ROWS($K$4:$K83))),"")</f>
        <v/>
      </c>
      <c r="T83" s="6" t="str">
        <f t="array" ref="T83">IFERROR(INDEX($O$4:$O$499,SMALL(IF($N$4:$N$499=T$3,ROW($O$4:$O$499)-ROW($O$4)+1),ROWS($O$4:$O83))),"")</f>
        <v/>
      </c>
      <c r="U83" s="2" t="str">
        <f t="array" ref="U83">IFERROR(INDEX($K$4:$K$499,SMALL(IF($N$4:$N$499=T$3,ROW($K$4:$K$499)-ROW($K$4)+1),ROWS($K$4:$K83))),"")</f>
        <v/>
      </c>
      <c r="V83" s="6" t="str">
        <f t="array" ref="V83">IFERROR(INDEX($O$4:$O$499,SMALL(IF($N$4:$N$499=V$3,ROW($O$4:$O$499)-ROW($O$4)+1),ROWS($O$4:$O83))),"")</f>
        <v/>
      </c>
      <c r="W83" s="2" t="str">
        <f t="array" ref="W83">IFERROR(INDEX($K$4:$K$499,SMALL(IF($N$4:$N$499=V$3,ROW($K$4:$K$499)-ROW($K$4)+1),ROWS($K$4:$K83))),"")</f>
        <v/>
      </c>
      <c r="X83" s="6" t="str">
        <f t="array" ref="X83">IFERROR(INDEX($O$4:$O$499,SMALL(IF($N$4:$N$499=X$3,ROW($O$4:$O$499)-ROW($O$4)+1),ROWS($O$4:$O83))),"")</f>
        <v/>
      </c>
      <c r="Y83" s="2" t="str">
        <f t="array" ref="Y83">IFERROR(INDEX($K$4:$K$499,SMALL(IF($N$4:$N$499=X$3,ROW($K$4:$K$499)-ROW($K$4)+1),ROWS($K$4:$K83))),"")</f>
        <v/>
      </c>
      <c r="Z83" s="6" t="str">
        <f t="array" ref="Z83">IFERROR(INDEX($O$4:$O$499,SMALL(IF($N$4:$N$499=Z$3,ROW($O$4:$O$499)-ROW($O$4)+1),ROWS($O$4:$O83))),"")</f>
        <v/>
      </c>
      <c r="AA83" s="2" t="str">
        <f t="array" ref="AA83">IFERROR(INDEX($K$4:$K$499,SMALL(IF($N$4:$N$499=Z$3,ROW($K$4:$K$499)-ROW($K$4)+1),ROWS($K$4:$K83))),"")</f>
        <v/>
      </c>
      <c r="AB83" s="6" t="str">
        <f t="array" ref="AB83">IFERROR(INDEX($O$4:$O$499,SMALL(IF($N$4:$N$499=AB$3,ROW($O$4:$O$499)-ROW($O$4)+1),ROWS($O$4:$O83))),"")</f>
        <v/>
      </c>
      <c r="AC83" s="2" t="str">
        <f t="array" ref="AC83">IFERROR(INDEX($K$4:$K$499,SMALL(IF($N$4:$N$499=AB$3,ROW($K$4:$K$499)-ROW($K$4)+1),ROWS($K$4:$K83))),"")</f>
        <v/>
      </c>
      <c r="AD83" s="6" t="str">
        <f t="array" ref="AD83">IFERROR(INDEX($O$4:$O$499,SMALL(IF($N$4:$N$499=AD$3,ROW($O$4:$O$499)-ROW($O$4)+1),ROWS($O$4:$O83))),"")</f>
        <v/>
      </c>
      <c r="AE83" s="2" t="str">
        <f t="array" ref="AE83">IFERROR(INDEX($K$4:$K$499,SMALL(IF($N$4:$N$499=AD$3,ROW($K$4:$K$499)-ROW($K$4)+1),ROWS($K$4:$K83))),"")</f>
        <v/>
      </c>
      <c r="AF83" s="6" t="str">
        <f t="array" ref="AF83">IFERROR(INDEX($O$4:$O$499,SMALL(IF($N$4:$N$499=AF$3,ROW($O$4:$O$499)-ROW($O$4)+1),ROWS($O$4:$O83))),"")</f>
        <v/>
      </c>
      <c r="AG83" s="2" t="str">
        <f t="array" ref="AG83">IFERROR(INDEX($K$4:$K$499,SMALL(IF($N$4:$N$499=AF$3,ROW($K$4:$K$499)-ROW($K$4)+1),ROWS($K$4:$K83))),"")</f>
        <v/>
      </c>
      <c r="AH83" s="6" t="str">
        <f t="array" ref="AH83">IFERROR(INDEX($O$4:$O$499,SMALL(IF($N$4:$N$499=AH$3,ROW($O$4:$O$499)-ROW($O$4)+1),ROWS($O$4:$O83))),"")</f>
        <v/>
      </c>
      <c r="AI83" s="2" t="str">
        <f t="array" ref="AI83">IFERROR(INDEX($K$4:$K$499,SMALL(IF($N$4:$N$499=AH$3,ROW($K$4:$K$499)-ROW($K$4)+1),ROWS($K$4:$K83))),"")</f>
        <v/>
      </c>
      <c r="AJ83" s="2"/>
      <c r="AK83" s="2"/>
      <c r="AL83" s="2"/>
      <c r="AM83" s="2"/>
      <c r="AN83" s="2"/>
      <c r="AO83" s="2"/>
      <c r="AP83" s="2"/>
      <c r="AQ83" s="2"/>
      <c r="AR83" s="2"/>
    </row>
    <row r="84" spans="1:44" x14ac:dyDescent="0.25">
      <c r="A84" s="2">
        <f>IF(ISBLANK(Colony!B106),"",Colony!B106)</f>
        <v>42803</v>
      </c>
      <c r="B84" t="str">
        <f>IF(ISBLANK(Colony!C106),"",Colony!C106)</f>
        <v/>
      </c>
      <c r="C84" t="str">
        <f>IF(ISBLANK(Colony!D106),"",Colony!D106)</f>
        <v>0032</v>
      </c>
      <c r="D84" s="1" t="str">
        <f>IF(ISBLANK(Colony!E106),"",Colony!E106)</f>
        <v>-</v>
      </c>
      <c r="E84" s="1" t="str">
        <f>IF(ISBLANK(Colony!F106),"",Colony!F106)</f>
        <v>AH0659</v>
      </c>
      <c r="F84" s="1" t="str">
        <f>IF(ISBLANK(Colony!G106),"",Colony!G106)</f>
        <v>AH0658</v>
      </c>
      <c r="G84" s="1" t="str">
        <f>IF(ISBLANK(Colony!H106),"",Colony!H106)</f>
        <v>3F3</v>
      </c>
      <c r="H84" s="1" t="str">
        <f>IF(ISBLANK(Colony!I106),"",Colony!I106)</f>
        <v/>
      </c>
      <c r="I84" t="str">
        <f t="array" ref="I84">_xlfn.IFNA(INDEX($A$4:$A$499&amp;$E$4:$E$499, MATCH(0, COUNTIF(I$3:I83, $A$4:$A$499&amp;$E$4:$E$499), 0)),"")</f>
        <v/>
      </c>
      <c r="J84" t="str">
        <f t="array" ref="J84">_xlfn.IFNA( MATCH(0, COUNTIF(I$3:I83, $A$4:$A$499&amp;$E$4:$E$499), 0),"")</f>
        <v/>
      </c>
      <c r="K84" s="2" t="str">
        <f t="array" ref="K84">IFERROR(INDEX($A$4:$A$499, J84),"")</f>
        <v/>
      </c>
      <c r="L84" t="str">
        <f t="array" ref="L84">IFERROR(INDEX($G$4:$G$499, J84),"")</f>
        <v/>
      </c>
      <c r="M84" t="str">
        <f t="array" ref="M84">IF(AND(J85&gt;99999,J84&lt;99999),O84- (SUM(--(NOT(ISBLANK(INDEX(Colony!$H$26:$H$499, J84):INDEX(Colony!$H$26:$H$499, COUNT($A$4:$A$499))))))), IFERROR(O84-(SUM(--(NOT(ISBLANK(INDEX(Colony!$H$26:$H$499, J84):INDEX(Colony!$H$26:$H$499, J85-1)))))),""))</f>
        <v/>
      </c>
      <c r="N84" t="str">
        <f t="array" ref="N84">IFERROR(INDEX($E$4:$E$499,J84),"")</f>
        <v/>
      </c>
      <c r="O84" t="str">
        <f t="array" ref="O84">IFERROR(IF(NOT(J84+100&gt;J85),COUNT($A$4:$A$499)+1-J84,IFERROR(J85-J84,"")),"")</f>
        <v/>
      </c>
      <c r="P84" s="6" t="str">
        <f t="array" ref="P84">IFERROR(INDEX($O$4:$O$499,SMALL(IF($N$4:$N$499=P$3,ROW($O$4:$O$499)-ROW($O$4)+1),ROWS($O$4:$O84))),"")</f>
        <v/>
      </c>
      <c r="Q84" s="2" t="str">
        <f t="array" ref="Q84">IFERROR(INDEX($K$4:$K$499,SMALL(IF($N$4:$N$499=P$3,ROW($K$4:$K$499)-ROW($K$4)+1),ROWS($K$4:$K84))),"")</f>
        <v/>
      </c>
      <c r="R84" s="6" t="str">
        <f t="array" ref="R84">IFERROR(INDEX($O$4:$O$499,SMALL(IF($N$4:$N$499=R$3,ROW($O$4:$O$499)-ROW($O$4)+1),ROWS($O$4:$O84))),"")</f>
        <v/>
      </c>
      <c r="S84" s="2" t="str">
        <f t="array" ref="S84">IFERROR(INDEX($K$4:$K$499,SMALL(IF($N$4:$N$499=R$3,ROW($K$4:$K$499)-ROW($K$4)+1),ROWS($K$4:$K84))),"")</f>
        <v/>
      </c>
      <c r="T84" s="6" t="str">
        <f t="array" ref="T84">IFERROR(INDEX($O$4:$O$499,SMALL(IF($N$4:$N$499=T$3,ROW($O$4:$O$499)-ROW($O$4)+1),ROWS($O$4:$O84))),"")</f>
        <v/>
      </c>
      <c r="U84" s="2" t="str">
        <f t="array" ref="U84">IFERROR(INDEX($K$4:$K$499,SMALL(IF($N$4:$N$499=T$3,ROW($K$4:$K$499)-ROW($K$4)+1),ROWS($K$4:$K84))),"")</f>
        <v/>
      </c>
      <c r="V84" s="6" t="str">
        <f t="array" ref="V84">IFERROR(INDEX($O$4:$O$499,SMALL(IF($N$4:$N$499=V$3,ROW($O$4:$O$499)-ROW($O$4)+1),ROWS($O$4:$O84))),"")</f>
        <v/>
      </c>
      <c r="W84" s="2" t="str">
        <f t="array" ref="W84">IFERROR(INDEX($K$4:$K$499,SMALL(IF($N$4:$N$499=V$3,ROW($K$4:$K$499)-ROW($K$4)+1),ROWS($K$4:$K84))),"")</f>
        <v/>
      </c>
      <c r="X84" s="6" t="str">
        <f t="array" ref="X84">IFERROR(INDEX($O$4:$O$499,SMALL(IF($N$4:$N$499=X$3,ROW($O$4:$O$499)-ROW($O$4)+1),ROWS($O$4:$O84))),"")</f>
        <v/>
      </c>
      <c r="Y84" s="2" t="str">
        <f t="array" ref="Y84">IFERROR(INDEX($K$4:$K$499,SMALL(IF($N$4:$N$499=X$3,ROW($K$4:$K$499)-ROW($K$4)+1),ROWS($K$4:$K84))),"")</f>
        <v/>
      </c>
      <c r="Z84" s="6" t="str">
        <f t="array" ref="Z84">IFERROR(INDEX($O$4:$O$499,SMALL(IF($N$4:$N$499=Z$3,ROW($O$4:$O$499)-ROW($O$4)+1),ROWS($O$4:$O84))),"")</f>
        <v/>
      </c>
      <c r="AA84" s="2" t="str">
        <f t="array" ref="AA84">IFERROR(INDEX($K$4:$K$499,SMALL(IF($N$4:$N$499=Z$3,ROW($K$4:$K$499)-ROW($K$4)+1),ROWS($K$4:$K84))),"")</f>
        <v/>
      </c>
      <c r="AB84" s="6" t="str">
        <f t="array" ref="AB84">IFERROR(INDEX($O$4:$O$499,SMALL(IF($N$4:$N$499=AB$3,ROW($O$4:$O$499)-ROW($O$4)+1),ROWS($O$4:$O84))),"")</f>
        <v/>
      </c>
      <c r="AC84" s="2" t="str">
        <f t="array" ref="AC84">IFERROR(INDEX($K$4:$K$499,SMALL(IF($N$4:$N$499=AB$3,ROW($K$4:$K$499)-ROW($K$4)+1),ROWS($K$4:$K84))),"")</f>
        <v/>
      </c>
      <c r="AD84" s="6" t="str">
        <f t="array" ref="AD84">IFERROR(INDEX($O$4:$O$499,SMALL(IF($N$4:$N$499=AD$3,ROW($O$4:$O$499)-ROW($O$4)+1),ROWS($O$4:$O84))),"")</f>
        <v/>
      </c>
      <c r="AE84" s="2" t="str">
        <f t="array" ref="AE84">IFERROR(INDEX($K$4:$K$499,SMALL(IF($N$4:$N$499=AD$3,ROW($K$4:$K$499)-ROW($K$4)+1),ROWS($K$4:$K84))),"")</f>
        <v/>
      </c>
      <c r="AF84" s="6" t="str">
        <f t="array" ref="AF84">IFERROR(INDEX($O$4:$O$499,SMALL(IF($N$4:$N$499=AF$3,ROW($O$4:$O$499)-ROW($O$4)+1),ROWS($O$4:$O84))),"")</f>
        <v/>
      </c>
      <c r="AG84" s="2" t="str">
        <f t="array" ref="AG84">IFERROR(INDEX($K$4:$K$499,SMALL(IF($N$4:$N$499=AF$3,ROW($K$4:$K$499)-ROW($K$4)+1),ROWS($K$4:$K84))),"")</f>
        <v/>
      </c>
      <c r="AH84" s="6" t="str">
        <f t="array" ref="AH84">IFERROR(INDEX($O$4:$O$499,SMALL(IF($N$4:$N$499=AH$3,ROW($O$4:$O$499)-ROW($O$4)+1),ROWS($O$4:$O84))),"")</f>
        <v/>
      </c>
      <c r="AI84" s="2" t="str">
        <f t="array" ref="AI84">IFERROR(INDEX($K$4:$K$499,SMALL(IF($N$4:$N$499=AH$3,ROW($K$4:$K$499)-ROW($K$4)+1),ROWS($K$4:$K84))),"")</f>
        <v/>
      </c>
      <c r="AJ84" s="2"/>
      <c r="AK84" s="2"/>
      <c r="AL84" s="2"/>
      <c r="AM84" s="2"/>
      <c r="AN84" s="2"/>
      <c r="AO84" s="2"/>
      <c r="AP84" s="2"/>
      <c r="AQ84" s="2"/>
      <c r="AR84" s="2"/>
    </row>
    <row r="85" spans="1:44" x14ac:dyDescent="0.25">
      <c r="A85" s="2">
        <f>IF(ISBLANK(Colony!B107),"",Colony!B107)</f>
        <v>42803</v>
      </c>
      <c r="B85" t="str">
        <f>IF(ISBLANK(Colony!C107),"",Colony!C107)</f>
        <v/>
      </c>
      <c r="C85" t="str">
        <f>IF(ISBLANK(Colony!D107),"",Colony!D107)</f>
        <v>0033</v>
      </c>
      <c r="D85" s="1" t="str">
        <f>IF(ISBLANK(Colony!E107),"",Colony!E107)</f>
        <v>+</v>
      </c>
      <c r="E85" s="1" t="str">
        <f>IF(ISBLANK(Colony!F107),"",Colony!F107)</f>
        <v>AH0659</v>
      </c>
      <c r="F85" s="1" t="str">
        <f>IF(ISBLANK(Colony!G107),"",Colony!G107)</f>
        <v>AH0658</v>
      </c>
      <c r="G85" s="1" t="str">
        <f>IF(ISBLANK(Colony!H107),"",Colony!H107)</f>
        <v>3F3</v>
      </c>
      <c r="H85" s="1" t="str">
        <f>IF(ISBLANK(Colony!I107),"",Colony!I107)</f>
        <v/>
      </c>
      <c r="I85" t="str">
        <f t="array" ref="I85">_xlfn.IFNA(INDEX($A$4:$A$499&amp;$E$4:$E$499, MATCH(0, COUNTIF(I$3:I84, $A$4:$A$499&amp;$E$4:$E$499), 0)),"")</f>
        <v/>
      </c>
      <c r="J85" t="str">
        <f t="array" ref="J85">_xlfn.IFNA( MATCH(0, COUNTIF(I$3:I84, $A$4:$A$499&amp;$E$4:$E$499), 0),"")</f>
        <v/>
      </c>
      <c r="K85" s="2" t="str">
        <f t="array" ref="K85">IFERROR(INDEX($A$4:$A$499, J85),"")</f>
        <v/>
      </c>
      <c r="L85" t="str">
        <f t="array" ref="L85">IFERROR(INDEX($G$4:$G$499, J85),"")</f>
        <v/>
      </c>
      <c r="M85" t="str">
        <f t="array" ref="M85">IF(AND(J86&gt;99999,J85&lt;99999),O85- (SUM(--(NOT(ISBLANK(INDEX(Colony!$H$26:$H$499, J85):INDEX(Colony!$H$26:$H$499, COUNT($A$4:$A$499))))))), IFERROR(O85-(SUM(--(NOT(ISBLANK(INDEX(Colony!$H$26:$H$499, J85):INDEX(Colony!$H$26:$H$499, J86-1)))))),""))</f>
        <v/>
      </c>
      <c r="N85" t="str">
        <f t="array" ref="N85">IFERROR(INDEX($E$4:$E$499,J85),"")</f>
        <v/>
      </c>
      <c r="O85" t="str">
        <f t="array" ref="O85">IFERROR(IF(NOT(J85+100&gt;J86),COUNT($A$4:$A$499)+1-J85,IFERROR(J86-J85,"")),"")</f>
        <v/>
      </c>
      <c r="P85" s="6" t="str">
        <f t="array" ref="P85">IFERROR(INDEX($O$4:$O$499,SMALL(IF($N$4:$N$499=P$3,ROW($O$4:$O$499)-ROW($O$4)+1),ROWS($O$4:$O85))),"")</f>
        <v/>
      </c>
      <c r="Q85" s="2" t="str">
        <f t="array" ref="Q85">IFERROR(INDEX($K$4:$K$499,SMALL(IF($N$4:$N$499=P$3,ROW($K$4:$K$499)-ROW($K$4)+1),ROWS($K$4:$K85))),"")</f>
        <v/>
      </c>
      <c r="R85" s="6" t="str">
        <f t="array" ref="R85">IFERROR(INDEX($O$4:$O$499,SMALL(IF($N$4:$N$499=R$3,ROW($O$4:$O$499)-ROW($O$4)+1),ROWS($O$4:$O85))),"")</f>
        <v/>
      </c>
      <c r="S85" s="2" t="str">
        <f t="array" ref="S85">IFERROR(INDEX($K$4:$K$499,SMALL(IF($N$4:$N$499=R$3,ROW($K$4:$K$499)-ROW($K$4)+1),ROWS($K$4:$K85))),"")</f>
        <v/>
      </c>
      <c r="T85" s="6" t="str">
        <f t="array" ref="T85">IFERROR(INDEX($O$4:$O$499,SMALL(IF($N$4:$N$499=T$3,ROW($O$4:$O$499)-ROW($O$4)+1),ROWS($O$4:$O85))),"")</f>
        <v/>
      </c>
      <c r="U85" s="2" t="str">
        <f t="array" ref="U85">IFERROR(INDEX($K$4:$K$499,SMALL(IF($N$4:$N$499=T$3,ROW($K$4:$K$499)-ROW($K$4)+1),ROWS($K$4:$K85))),"")</f>
        <v/>
      </c>
      <c r="V85" s="6" t="str">
        <f t="array" ref="V85">IFERROR(INDEX($O$4:$O$499,SMALL(IF($N$4:$N$499=V$3,ROW($O$4:$O$499)-ROW($O$4)+1),ROWS($O$4:$O85))),"")</f>
        <v/>
      </c>
      <c r="W85" s="2" t="str">
        <f t="array" ref="W85">IFERROR(INDEX($K$4:$K$499,SMALL(IF($N$4:$N$499=V$3,ROW($K$4:$K$499)-ROW($K$4)+1),ROWS($K$4:$K85))),"")</f>
        <v/>
      </c>
      <c r="X85" s="6" t="str">
        <f t="array" ref="X85">IFERROR(INDEX($O$4:$O$499,SMALL(IF($N$4:$N$499=X$3,ROW($O$4:$O$499)-ROW($O$4)+1),ROWS($O$4:$O85))),"")</f>
        <v/>
      </c>
      <c r="Y85" s="2" t="str">
        <f t="array" ref="Y85">IFERROR(INDEX($K$4:$K$499,SMALL(IF($N$4:$N$499=X$3,ROW($K$4:$K$499)-ROW($K$4)+1),ROWS($K$4:$K85))),"")</f>
        <v/>
      </c>
      <c r="Z85" s="6" t="str">
        <f t="array" ref="Z85">IFERROR(INDEX($O$4:$O$499,SMALL(IF($N$4:$N$499=Z$3,ROW($O$4:$O$499)-ROW($O$4)+1),ROWS($O$4:$O85))),"")</f>
        <v/>
      </c>
      <c r="AA85" s="2" t="str">
        <f t="array" ref="AA85">IFERROR(INDEX($K$4:$K$499,SMALL(IF($N$4:$N$499=Z$3,ROW($K$4:$K$499)-ROW($K$4)+1),ROWS($K$4:$K85))),"")</f>
        <v/>
      </c>
      <c r="AB85" s="6" t="str">
        <f t="array" ref="AB85">IFERROR(INDEX($O$4:$O$499,SMALL(IF($N$4:$N$499=AB$3,ROW($O$4:$O$499)-ROW($O$4)+1),ROWS($O$4:$O85))),"")</f>
        <v/>
      </c>
      <c r="AC85" s="2" t="str">
        <f t="array" ref="AC85">IFERROR(INDEX($K$4:$K$499,SMALL(IF($N$4:$N$499=AB$3,ROW($K$4:$K$499)-ROW($K$4)+1),ROWS($K$4:$K85))),"")</f>
        <v/>
      </c>
      <c r="AD85" s="6" t="str">
        <f t="array" ref="AD85">IFERROR(INDEX($O$4:$O$499,SMALL(IF($N$4:$N$499=AD$3,ROW($O$4:$O$499)-ROW($O$4)+1),ROWS($O$4:$O85))),"")</f>
        <v/>
      </c>
      <c r="AE85" s="2" t="str">
        <f t="array" ref="AE85">IFERROR(INDEX($K$4:$K$499,SMALL(IF($N$4:$N$499=AD$3,ROW($K$4:$K$499)-ROW($K$4)+1),ROWS($K$4:$K85))),"")</f>
        <v/>
      </c>
      <c r="AF85" s="6" t="str">
        <f t="array" ref="AF85">IFERROR(INDEX($O$4:$O$499,SMALL(IF($N$4:$N$499=AF$3,ROW($O$4:$O$499)-ROW($O$4)+1),ROWS($O$4:$O85))),"")</f>
        <v/>
      </c>
      <c r="AG85" s="2" t="str">
        <f t="array" ref="AG85">IFERROR(INDEX($K$4:$K$499,SMALL(IF($N$4:$N$499=AF$3,ROW($K$4:$K$499)-ROW($K$4)+1),ROWS($K$4:$K85))),"")</f>
        <v/>
      </c>
      <c r="AH85" s="6" t="str">
        <f t="array" ref="AH85">IFERROR(INDEX($O$4:$O$499,SMALL(IF($N$4:$N$499=AH$3,ROW($O$4:$O$499)-ROW($O$4)+1),ROWS($O$4:$O85))),"")</f>
        <v/>
      </c>
      <c r="AI85" s="2" t="str">
        <f t="array" ref="AI85">IFERROR(INDEX($K$4:$K$499,SMALL(IF($N$4:$N$499=AH$3,ROW($K$4:$K$499)-ROW($K$4)+1),ROWS($K$4:$K85))),"")</f>
        <v/>
      </c>
      <c r="AJ85" s="2"/>
      <c r="AK85" s="2"/>
      <c r="AL85" s="2"/>
      <c r="AM85" s="2"/>
      <c r="AN85" s="2"/>
      <c r="AO85" s="2"/>
      <c r="AP85" s="2"/>
      <c r="AQ85" s="2"/>
      <c r="AR85" s="2"/>
    </row>
    <row r="86" spans="1:44" x14ac:dyDescent="0.25">
      <c r="A86" s="2">
        <f>IF(ISBLANK(Colony!B108),"",Colony!B108)</f>
        <v>42803</v>
      </c>
      <c r="B86" t="str">
        <f>IF(ISBLANK(Colony!C108),"",Colony!C108)</f>
        <v/>
      </c>
      <c r="C86" t="str">
        <f>IF(ISBLANK(Colony!D108),"",Colony!D108)</f>
        <v>0038</v>
      </c>
      <c r="D86" s="1" t="str">
        <f>IF(ISBLANK(Colony!E108),"",Colony!E108)</f>
        <v>+</v>
      </c>
      <c r="E86" s="1" t="str">
        <f>IF(ISBLANK(Colony!F108),"",Colony!F108)</f>
        <v>AH0659</v>
      </c>
      <c r="F86" s="1" t="str">
        <f>IF(ISBLANK(Colony!G108),"",Colony!G108)</f>
        <v>AH0658</v>
      </c>
      <c r="G86" s="1" t="str">
        <f>IF(ISBLANK(Colony!H108),"",Colony!H108)</f>
        <v>3G4</v>
      </c>
      <c r="H86" s="1" t="str">
        <f>IF(ISBLANK(Colony!I108),"",Colony!I108)</f>
        <v/>
      </c>
      <c r="I86" t="str">
        <f t="array" ref="I86">_xlfn.IFNA(INDEX($A$4:$A$499&amp;$E$4:$E$499, MATCH(0, COUNTIF(I$3:I85, $A$4:$A$499&amp;$E$4:$E$499), 0)),"")</f>
        <v/>
      </c>
      <c r="J86" t="str">
        <f t="array" ref="J86">_xlfn.IFNA( MATCH(0, COUNTIF(I$3:I85, $A$4:$A$499&amp;$E$4:$E$499), 0),"")</f>
        <v/>
      </c>
      <c r="K86" s="2" t="str">
        <f t="array" ref="K86">IFERROR(INDEX($A$4:$A$499, J86),"")</f>
        <v/>
      </c>
      <c r="L86" t="str">
        <f t="array" ref="L86">IFERROR(INDEX($G$4:$G$499, J86),"")</f>
        <v/>
      </c>
      <c r="M86" t="str">
        <f t="array" ref="M86">IF(AND(J87&gt;99999,J86&lt;99999),O86- (SUM(--(NOT(ISBLANK(INDEX(Colony!$H$26:$H$499, J86):INDEX(Colony!$H$26:$H$499, COUNT($A$4:$A$499))))))), IFERROR(O86-(SUM(--(NOT(ISBLANK(INDEX(Colony!$H$26:$H$499, J86):INDEX(Colony!$H$26:$H$499, J87-1)))))),""))</f>
        <v/>
      </c>
      <c r="N86" t="str">
        <f t="array" ref="N86">IFERROR(INDEX($E$4:$E$499,J86),"")</f>
        <v/>
      </c>
      <c r="O86" t="str">
        <f t="array" ref="O86">IFERROR(IF(NOT(J86+100&gt;J87),COUNT($A$4:$A$499)+1-J86,IFERROR(J87-J86,"")),"")</f>
        <v/>
      </c>
      <c r="P86" s="6" t="str">
        <f t="array" ref="P86">IFERROR(INDEX($O$4:$O$499,SMALL(IF($N$4:$N$499=P$3,ROW($O$4:$O$499)-ROW($O$4)+1),ROWS($O$4:$O86))),"")</f>
        <v/>
      </c>
      <c r="Q86" s="2" t="str">
        <f t="array" ref="Q86">IFERROR(INDEX($K$4:$K$499,SMALL(IF($N$4:$N$499=P$3,ROW($K$4:$K$499)-ROW($K$4)+1),ROWS($K$4:$K86))),"")</f>
        <v/>
      </c>
      <c r="R86" s="6" t="str">
        <f t="array" ref="R86">IFERROR(INDEX($O$4:$O$499,SMALL(IF($N$4:$N$499=R$3,ROW($O$4:$O$499)-ROW($O$4)+1),ROWS($O$4:$O86))),"")</f>
        <v/>
      </c>
      <c r="S86" s="2" t="str">
        <f t="array" ref="S86">IFERROR(INDEX($K$4:$K$499,SMALL(IF($N$4:$N$499=R$3,ROW($K$4:$K$499)-ROW($K$4)+1),ROWS($K$4:$K86))),"")</f>
        <v/>
      </c>
      <c r="T86" s="6" t="str">
        <f t="array" ref="T86">IFERROR(INDEX($O$4:$O$499,SMALL(IF($N$4:$N$499=T$3,ROW($O$4:$O$499)-ROW($O$4)+1),ROWS($O$4:$O86))),"")</f>
        <v/>
      </c>
      <c r="U86" s="2" t="str">
        <f t="array" ref="U86">IFERROR(INDEX($K$4:$K$499,SMALL(IF($N$4:$N$499=T$3,ROW($K$4:$K$499)-ROW($K$4)+1),ROWS($K$4:$K86))),"")</f>
        <v/>
      </c>
      <c r="V86" s="6" t="str">
        <f t="array" ref="V86">IFERROR(INDEX($O$4:$O$499,SMALL(IF($N$4:$N$499=V$3,ROW($O$4:$O$499)-ROW($O$4)+1),ROWS($O$4:$O86))),"")</f>
        <v/>
      </c>
      <c r="W86" s="2" t="str">
        <f t="array" ref="W86">IFERROR(INDEX($K$4:$K$499,SMALL(IF($N$4:$N$499=V$3,ROW($K$4:$K$499)-ROW($K$4)+1),ROWS($K$4:$K86))),"")</f>
        <v/>
      </c>
      <c r="X86" s="6" t="str">
        <f t="array" ref="X86">IFERROR(INDEX($O$4:$O$499,SMALL(IF($N$4:$N$499=X$3,ROW($O$4:$O$499)-ROW($O$4)+1),ROWS($O$4:$O86))),"")</f>
        <v/>
      </c>
      <c r="Y86" s="2" t="str">
        <f t="array" ref="Y86">IFERROR(INDEX($K$4:$K$499,SMALL(IF($N$4:$N$499=X$3,ROW($K$4:$K$499)-ROW($K$4)+1),ROWS($K$4:$K86))),"")</f>
        <v/>
      </c>
      <c r="Z86" s="6" t="str">
        <f t="array" ref="Z86">IFERROR(INDEX($O$4:$O$499,SMALL(IF($N$4:$N$499=Z$3,ROW($O$4:$O$499)-ROW($O$4)+1),ROWS($O$4:$O86))),"")</f>
        <v/>
      </c>
      <c r="AA86" s="2" t="str">
        <f t="array" ref="AA86">IFERROR(INDEX($K$4:$K$499,SMALL(IF($N$4:$N$499=Z$3,ROW($K$4:$K$499)-ROW($K$4)+1),ROWS($K$4:$K86))),"")</f>
        <v/>
      </c>
      <c r="AB86" s="6" t="str">
        <f t="array" ref="AB86">IFERROR(INDEX($O$4:$O$499,SMALL(IF($N$4:$N$499=AB$3,ROW($O$4:$O$499)-ROW($O$4)+1),ROWS($O$4:$O86))),"")</f>
        <v/>
      </c>
      <c r="AC86" s="2" t="str">
        <f t="array" ref="AC86">IFERROR(INDEX($K$4:$K$499,SMALL(IF($N$4:$N$499=AB$3,ROW($K$4:$K$499)-ROW($K$4)+1),ROWS($K$4:$K86))),"")</f>
        <v/>
      </c>
      <c r="AD86" s="6" t="str">
        <f t="array" ref="AD86">IFERROR(INDEX($O$4:$O$499,SMALL(IF($N$4:$N$499=AD$3,ROW($O$4:$O$499)-ROW($O$4)+1),ROWS($O$4:$O86))),"")</f>
        <v/>
      </c>
      <c r="AE86" s="2" t="str">
        <f t="array" ref="AE86">IFERROR(INDEX($K$4:$K$499,SMALL(IF($N$4:$N$499=AD$3,ROW($K$4:$K$499)-ROW($K$4)+1),ROWS($K$4:$K86))),"")</f>
        <v/>
      </c>
      <c r="AF86" s="6" t="str">
        <f t="array" ref="AF86">IFERROR(INDEX($O$4:$O$499,SMALL(IF($N$4:$N$499=AF$3,ROW($O$4:$O$499)-ROW($O$4)+1),ROWS($O$4:$O86))),"")</f>
        <v/>
      </c>
      <c r="AG86" s="2" t="str">
        <f t="array" ref="AG86">IFERROR(INDEX($K$4:$K$499,SMALL(IF($N$4:$N$499=AF$3,ROW($K$4:$K$499)-ROW($K$4)+1),ROWS($K$4:$K86))),"")</f>
        <v/>
      </c>
      <c r="AH86" s="6" t="str">
        <f t="array" ref="AH86">IFERROR(INDEX($O$4:$O$499,SMALL(IF($N$4:$N$499=AH$3,ROW($O$4:$O$499)-ROW($O$4)+1),ROWS($O$4:$O86))),"")</f>
        <v/>
      </c>
      <c r="AI86" s="2" t="str">
        <f t="array" ref="AI86">IFERROR(INDEX($K$4:$K$499,SMALL(IF($N$4:$N$499=AH$3,ROW($K$4:$K$499)-ROW($K$4)+1),ROWS($K$4:$K86))),"")</f>
        <v/>
      </c>
      <c r="AJ86" s="2"/>
      <c r="AK86" s="2"/>
      <c r="AL86" s="2"/>
      <c r="AM86" s="2"/>
      <c r="AN86" s="2"/>
      <c r="AO86" s="2"/>
      <c r="AP86" s="2"/>
      <c r="AQ86" s="2"/>
      <c r="AR86" s="2"/>
    </row>
    <row r="87" spans="1:44" x14ac:dyDescent="0.25">
      <c r="A87" s="2">
        <f>IF(ISBLANK(Colony!B109),"",Colony!B109)</f>
        <v>42806</v>
      </c>
      <c r="B87">
        <f>IF(ISBLANK(Colony!C109),"",Colony!C109)</f>
        <v>5</v>
      </c>
      <c r="C87" t="str">
        <f>IF(ISBLANK(Colony!D109),"",Colony!D109)</f>
        <v>62</v>
      </c>
      <c r="D87" s="1" t="str">
        <f>IF(ISBLANK(Colony!E109),"",Colony!E109)</f>
        <v/>
      </c>
      <c r="E87" s="1" t="str">
        <f>IF(ISBLANK(Colony!F109),"",Colony!F109)</f>
        <v>WT 1</v>
      </c>
      <c r="F87" s="1" t="str">
        <f>IF(ISBLANK(Colony!G109),"",Colony!G109)</f>
        <v>AH0594</v>
      </c>
      <c r="G87" s="1" t="str">
        <f>IF(ISBLANK(Colony!H109),"",Colony!H109)</f>
        <v>4G2</v>
      </c>
      <c r="H87" s="1" t="str">
        <f>IF(ISBLANK(Colony!I109),"",Colony!I109)</f>
        <v/>
      </c>
      <c r="I87" t="str">
        <f t="array" ref="I87">_xlfn.IFNA(INDEX($A$4:$A$499&amp;$E$4:$E$499, MATCH(0, COUNTIF(I$3:I86, $A$4:$A$499&amp;$E$4:$E$499), 0)),"")</f>
        <v/>
      </c>
      <c r="J87" t="str">
        <f t="array" ref="J87">_xlfn.IFNA( MATCH(0, COUNTIF(I$3:I86, $A$4:$A$499&amp;$E$4:$E$499), 0),"")</f>
        <v/>
      </c>
      <c r="K87" s="2" t="str">
        <f t="array" ref="K87">IFERROR(INDEX($A$4:$A$499, J87),"")</f>
        <v/>
      </c>
      <c r="L87" t="str">
        <f t="array" ref="L87">IFERROR(INDEX($G$4:$G$499, J87),"")</f>
        <v/>
      </c>
      <c r="M87" t="str">
        <f t="array" ref="M87">IF(AND(J88&gt;99999,J87&lt;99999),O87- (SUM(--(NOT(ISBLANK(INDEX(Colony!$H$26:$H$499, J87):INDEX(Colony!$H$26:$H$499, COUNT($A$4:$A$499))))))), IFERROR(O87-(SUM(--(NOT(ISBLANK(INDEX(Colony!$H$26:$H$499, J87):INDEX(Colony!$H$26:$H$499, J88-1)))))),""))</f>
        <v/>
      </c>
      <c r="N87" t="str">
        <f t="array" ref="N87">IFERROR(INDEX($E$4:$E$499,J87),"")</f>
        <v/>
      </c>
      <c r="O87" t="str">
        <f t="array" ref="O87">IFERROR(IF(NOT(J87+100&gt;J88),COUNT($A$4:$A$499)+1-J87,IFERROR(J88-J87,"")),"")</f>
        <v/>
      </c>
      <c r="P87" s="6" t="str">
        <f t="array" ref="P87">IFERROR(INDEX($O$4:$O$499,SMALL(IF($N$4:$N$499=P$3,ROW($O$4:$O$499)-ROW($O$4)+1),ROWS($O$4:$O87))),"")</f>
        <v/>
      </c>
      <c r="Q87" s="2" t="str">
        <f t="array" ref="Q87">IFERROR(INDEX($K$4:$K$499,SMALL(IF($N$4:$N$499=P$3,ROW($K$4:$K$499)-ROW($K$4)+1),ROWS($K$4:$K87))),"")</f>
        <v/>
      </c>
      <c r="R87" s="6" t="str">
        <f t="array" ref="R87">IFERROR(INDEX($O$4:$O$499,SMALL(IF($N$4:$N$499=R$3,ROW($O$4:$O$499)-ROW($O$4)+1),ROWS($O$4:$O87))),"")</f>
        <v/>
      </c>
      <c r="S87" s="2" t="str">
        <f t="array" ref="S87">IFERROR(INDEX($K$4:$K$499,SMALL(IF($N$4:$N$499=R$3,ROW($K$4:$K$499)-ROW($K$4)+1),ROWS($K$4:$K87))),"")</f>
        <v/>
      </c>
      <c r="T87" s="6" t="str">
        <f t="array" ref="T87">IFERROR(INDEX($O$4:$O$499,SMALL(IF($N$4:$N$499=T$3,ROW($O$4:$O$499)-ROW($O$4)+1),ROWS($O$4:$O87))),"")</f>
        <v/>
      </c>
      <c r="U87" s="2" t="str">
        <f t="array" ref="U87">IFERROR(INDEX($K$4:$K$499,SMALL(IF($N$4:$N$499=T$3,ROW($K$4:$K$499)-ROW($K$4)+1),ROWS($K$4:$K87))),"")</f>
        <v/>
      </c>
      <c r="V87" s="6" t="str">
        <f t="array" ref="V87">IFERROR(INDEX($O$4:$O$499,SMALL(IF($N$4:$N$499=V$3,ROW($O$4:$O$499)-ROW($O$4)+1),ROWS($O$4:$O87))),"")</f>
        <v/>
      </c>
      <c r="W87" s="2" t="str">
        <f t="array" ref="W87">IFERROR(INDEX($K$4:$K$499,SMALL(IF($N$4:$N$499=V$3,ROW($K$4:$K$499)-ROW($K$4)+1),ROWS($K$4:$K87))),"")</f>
        <v/>
      </c>
      <c r="X87" s="6" t="str">
        <f t="array" ref="X87">IFERROR(INDEX($O$4:$O$499,SMALL(IF($N$4:$N$499=X$3,ROW($O$4:$O$499)-ROW($O$4)+1),ROWS($O$4:$O87))),"")</f>
        <v/>
      </c>
      <c r="Y87" s="2" t="str">
        <f t="array" ref="Y87">IFERROR(INDEX($K$4:$K$499,SMALL(IF($N$4:$N$499=X$3,ROW($K$4:$K$499)-ROW($K$4)+1),ROWS($K$4:$K87))),"")</f>
        <v/>
      </c>
      <c r="Z87" s="6" t="str">
        <f t="array" ref="Z87">IFERROR(INDEX($O$4:$O$499,SMALL(IF($N$4:$N$499=Z$3,ROW($O$4:$O$499)-ROW($O$4)+1),ROWS($O$4:$O87))),"")</f>
        <v/>
      </c>
      <c r="AA87" s="2" t="str">
        <f t="array" ref="AA87">IFERROR(INDEX($K$4:$K$499,SMALL(IF($N$4:$N$499=Z$3,ROW($K$4:$K$499)-ROW($K$4)+1),ROWS($K$4:$K87))),"")</f>
        <v/>
      </c>
      <c r="AB87" s="6" t="str">
        <f t="array" ref="AB87">IFERROR(INDEX($O$4:$O$499,SMALL(IF($N$4:$N$499=AB$3,ROW($O$4:$O$499)-ROW($O$4)+1),ROWS($O$4:$O87))),"")</f>
        <v/>
      </c>
      <c r="AC87" s="2" t="str">
        <f t="array" ref="AC87">IFERROR(INDEX($K$4:$K$499,SMALL(IF($N$4:$N$499=AB$3,ROW($K$4:$K$499)-ROW($K$4)+1),ROWS($K$4:$K87))),"")</f>
        <v/>
      </c>
      <c r="AD87" s="6" t="str">
        <f t="array" ref="AD87">IFERROR(INDEX($O$4:$O$499,SMALL(IF($N$4:$N$499=AD$3,ROW($O$4:$O$499)-ROW($O$4)+1),ROWS($O$4:$O87))),"")</f>
        <v/>
      </c>
      <c r="AE87" s="2" t="str">
        <f t="array" ref="AE87">IFERROR(INDEX($K$4:$K$499,SMALL(IF($N$4:$N$499=AD$3,ROW($K$4:$K$499)-ROW($K$4)+1),ROWS($K$4:$K87))),"")</f>
        <v/>
      </c>
      <c r="AF87" s="6" t="str">
        <f t="array" ref="AF87">IFERROR(INDEX($O$4:$O$499,SMALL(IF($N$4:$N$499=AF$3,ROW($O$4:$O$499)-ROW($O$4)+1),ROWS($O$4:$O87))),"")</f>
        <v/>
      </c>
      <c r="AG87" s="2" t="str">
        <f t="array" ref="AG87">IFERROR(INDEX($K$4:$K$499,SMALL(IF($N$4:$N$499=AF$3,ROW($K$4:$K$499)-ROW($K$4)+1),ROWS($K$4:$K87))),"")</f>
        <v/>
      </c>
      <c r="AH87" s="6" t="str">
        <f t="array" ref="AH87">IFERROR(INDEX($O$4:$O$499,SMALL(IF($N$4:$N$499=AH$3,ROW($O$4:$O$499)-ROW($O$4)+1),ROWS($O$4:$O87))),"")</f>
        <v/>
      </c>
      <c r="AI87" s="2" t="str">
        <f t="array" ref="AI87">IFERROR(INDEX($K$4:$K$499,SMALL(IF($N$4:$N$499=AH$3,ROW($K$4:$K$499)-ROW($K$4)+1),ROWS($K$4:$K87))),"")</f>
        <v/>
      </c>
      <c r="AJ87" s="2"/>
      <c r="AK87" s="2"/>
      <c r="AL87" s="2"/>
      <c r="AM87" s="2"/>
      <c r="AN87" s="2"/>
      <c r="AO87" s="2"/>
      <c r="AP87" s="2"/>
      <c r="AQ87" s="2"/>
      <c r="AR87" s="2"/>
    </row>
    <row r="88" spans="1:44" x14ac:dyDescent="0.25">
      <c r="A88" s="2">
        <f>IF(ISBLANK(Colony!B110),"",Colony!B110)</f>
        <v>42806</v>
      </c>
      <c r="B88" t="str">
        <f>IF(ISBLANK(Colony!C110),"",Colony!C110)</f>
        <v/>
      </c>
      <c r="C88" t="str">
        <f>IF(ISBLANK(Colony!D110),"",Colony!D110)</f>
        <v>63</v>
      </c>
      <c r="D88" s="1" t="str">
        <f>IF(ISBLANK(Colony!E110),"",Colony!E110)</f>
        <v/>
      </c>
      <c r="E88" s="1" t="str">
        <f>IF(ISBLANK(Colony!F110),"",Colony!F110)</f>
        <v>WT 1</v>
      </c>
      <c r="F88" s="1" t="str">
        <f>IF(ISBLANK(Colony!G110),"",Colony!G110)</f>
        <v>AH0594</v>
      </c>
      <c r="G88" s="1" t="str">
        <f>IF(ISBLANK(Colony!H110),"",Colony!H110)</f>
        <v>4G2</v>
      </c>
      <c r="H88" s="1" t="str">
        <f>IF(ISBLANK(Colony!I110),"",Colony!I110)</f>
        <v/>
      </c>
      <c r="I88" t="str">
        <f t="array" ref="I88">_xlfn.IFNA(INDEX($A$4:$A$499&amp;$E$4:$E$499, MATCH(0, COUNTIF(I$3:I87, $A$4:$A$499&amp;$E$4:$E$499), 0)),"")</f>
        <v/>
      </c>
      <c r="J88" t="str">
        <f t="array" ref="J88">_xlfn.IFNA( MATCH(0, COUNTIF(I$3:I87, $A$4:$A$499&amp;$E$4:$E$499), 0),"")</f>
        <v/>
      </c>
      <c r="K88" s="2" t="str">
        <f t="array" ref="K88">IFERROR(INDEX($A$4:$A$499, J88),"")</f>
        <v/>
      </c>
      <c r="L88" t="str">
        <f t="array" ref="L88">IFERROR(INDEX($G$4:$G$499, J88),"")</f>
        <v/>
      </c>
      <c r="M88" t="str">
        <f t="array" ref="M88">IF(AND(J89&gt;99999,J88&lt;99999),O88- (SUM(--(NOT(ISBLANK(INDEX(Colony!$H$26:$H$499, J88):INDEX(Colony!$H$26:$H$499, COUNT($A$4:$A$499))))))), IFERROR(O88-(SUM(--(NOT(ISBLANK(INDEX(Colony!$H$26:$H$499, J88):INDEX(Colony!$H$26:$H$499, J89-1)))))),""))</f>
        <v/>
      </c>
      <c r="N88" t="str">
        <f t="array" ref="N88">IFERROR(INDEX($E$4:$E$499,J88),"")</f>
        <v/>
      </c>
      <c r="O88" t="str">
        <f t="array" ref="O88">IFERROR(IF(NOT(J88+100&gt;J89),COUNT($A$4:$A$499)+1-J88,IFERROR(J89-J88,"")),"")</f>
        <v/>
      </c>
      <c r="P88" s="6" t="str">
        <f t="array" ref="P88">IFERROR(INDEX($O$4:$O$499,SMALL(IF($N$4:$N$499=P$3,ROW($O$4:$O$499)-ROW($O$4)+1),ROWS($O$4:$O88))),"")</f>
        <v/>
      </c>
      <c r="Q88" s="2" t="str">
        <f t="array" ref="Q88">IFERROR(INDEX($K$4:$K$499,SMALL(IF($N$4:$N$499=P$3,ROW($K$4:$K$499)-ROW($K$4)+1),ROWS($K$4:$K88))),"")</f>
        <v/>
      </c>
      <c r="R88" s="6" t="str">
        <f t="array" ref="R88">IFERROR(INDEX($O$4:$O$499,SMALL(IF($N$4:$N$499=R$3,ROW($O$4:$O$499)-ROW($O$4)+1),ROWS($O$4:$O88))),"")</f>
        <v/>
      </c>
      <c r="S88" s="2" t="str">
        <f t="array" ref="S88">IFERROR(INDEX($K$4:$K$499,SMALL(IF($N$4:$N$499=R$3,ROW($K$4:$K$499)-ROW($K$4)+1),ROWS($K$4:$K88))),"")</f>
        <v/>
      </c>
      <c r="T88" s="6" t="str">
        <f t="array" ref="T88">IFERROR(INDEX($O$4:$O$499,SMALL(IF($N$4:$N$499=T$3,ROW($O$4:$O$499)-ROW($O$4)+1),ROWS($O$4:$O88))),"")</f>
        <v/>
      </c>
      <c r="U88" s="2" t="str">
        <f t="array" ref="U88">IFERROR(INDEX($K$4:$K$499,SMALL(IF($N$4:$N$499=T$3,ROW($K$4:$K$499)-ROW($K$4)+1),ROWS($K$4:$K88))),"")</f>
        <v/>
      </c>
      <c r="V88" s="6" t="str">
        <f t="array" ref="V88">IFERROR(INDEX($O$4:$O$499,SMALL(IF($N$4:$N$499=V$3,ROW($O$4:$O$499)-ROW($O$4)+1),ROWS($O$4:$O88))),"")</f>
        <v/>
      </c>
      <c r="W88" s="2" t="str">
        <f t="array" ref="W88">IFERROR(INDEX($K$4:$K$499,SMALL(IF($N$4:$N$499=V$3,ROW($K$4:$K$499)-ROW($K$4)+1),ROWS($K$4:$K88))),"")</f>
        <v/>
      </c>
      <c r="X88" s="6" t="str">
        <f t="array" ref="X88">IFERROR(INDEX($O$4:$O$499,SMALL(IF($N$4:$N$499=X$3,ROW($O$4:$O$499)-ROW($O$4)+1),ROWS($O$4:$O88))),"")</f>
        <v/>
      </c>
      <c r="Y88" s="2" t="str">
        <f t="array" ref="Y88">IFERROR(INDEX($K$4:$K$499,SMALL(IF($N$4:$N$499=X$3,ROW($K$4:$K$499)-ROW($K$4)+1),ROWS($K$4:$K88))),"")</f>
        <v/>
      </c>
      <c r="Z88" s="6" t="str">
        <f t="array" ref="Z88">IFERROR(INDEX($O$4:$O$499,SMALL(IF($N$4:$N$499=Z$3,ROW($O$4:$O$499)-ROW($O$4)+1),ROWS($O$4:$O88))),"")</f>
        <v/>
      </c>
      <c r="AA88" s="2" t="str">
        <f t="array" ref="AA88">IFERROR(INDEX($K$4:$K$499,SMALL(IF($N$4:$N$499=Z$3,ROW($K$4:$K$499)-ROW($K$4)+1),ROWS($K$4:$K88))),"")</f>
        <v/>
      </c>
      <c r="AB88" s="6" t="str">
        <f t="array" ref="AB88">IFERROR(INDEX($O$4:$O$499,SMALL(IF($N$4:$N$499=AB$3,ROW($O$4:$O$499)-ROW($O$4)+1),ROWS($O$4:$O88))),"")</f>
        <v/>
      </c>
      <c r="AC88" s="2" t="str">
        <f t="array" ref="AC88">IFERROR(INDEX($K$4:$K$499,SMALL(IF($N$4:$N$499=AB$3,ROW($K$4:$K$499)-ROW($K$4)+1),ROWS($K$4:$K88))),"")</f>
        <v/>
      </c>
      <c r="AD88" s="6" t="str">
        <f t="array" ref="AD88">IFERROR(INDEX($O$4:$O$499,SMALL(IF($N$4:$N$499=AD$3,ROW($O$4:$O$499)-ROW($O$4)+1),ROWS($O$4:$O88))),"")</f>
        <v/>
      </c>
      <c r="AE88" s="2" t="str">
        <f t="array" ref="AE88">IFERROR(INDEX($K$4:$K$499,SMALL(IF($N$4:$N$499=AD$3,ROW($K$4:$K$499)-ROW($K$4)+1),ROWS($K$4:$K88))),"")</f>
        <v/>
      </c>
      <c r="AF88" s="6" t="str">
        <f t="array" ref="AF88">IFERROR(INDEX($O$4:$O$499,SMALL(IF($N$4:$N$499=AF$3,ROW($O$4:$O$499)-ROW($O$4)+1),ROWS($O$4:$O88))),"")</f>
        <v/>
      </c>
      <c r="AG88" s="2" t="str">
        <f t="array" ref="AG88">IFERROR(INDEX($K$4:$K$499,SMALL(IF($N$4:$N$499=AF$3,ROW($K$4:$K$499)-ROW($K$4)+1),ROWS($K$4:$K88))),"")</f>
        <v/>
      </c>
      <c r="AH88" s="6" t="str">
        <f t="array" ref="AH88">IFERROR(INDEX($O$4:$O$499,SMALL(IF($N$4:$N$499=AH$3,ROW($O$4:$O$499)-ROW($O$4)+1),ROWS($O$4:$O88))),"")</f>
        <v/>
      </c>
      <c r="AI88" s="2" t="str">
        <f t="array" ref="AI88">IFERROR(INDEX($K$4:$K$499,SMALL(IF($N$4:$N$499=AH$3,ROW($K$4:$K$499)-ROW($K$4)+1),ROWS($K$4:$K88))),"")</f>
        <v/>
      </c>
      <c r="AJ88" s="2"/>
      <c r="AK88" s="2"/>
      <c r="AL88" s="2"/>
      <c r="AM88" s="2"/>
      <c r="AN88" s="2"/>
      <c r="AO88" s="2"/>
      <c r="AP88" s="2"/>
      <c r="AQ88" s="2"/>
      <c r="AR88" s="2"/>
    </row>
    <row r="89" spans="1:44" x14ac:dyDescent="0.25">
      <c r="A89" s="2">
        <f>IF(ISBLANK(Colony!B111),"",Colony!B111)</f>
        <v>42806</v>
      </c>
      <c r="B89" t="str">
        <f>IF(ISBLANK(Colony!C111),"",Colony!C111)</f>
        <v/>
      </c>
      <c r="C89" t="str">
        <f>IF(ISBLANK(Colony!D111),"",Colony!D111)</f>
        <v>64</v>
      </c>
      <c r="D89" s="1" t="str">
        <f>IF(ISBLANK(Colony!E111),"",Colony!E111)</f>
        <v/>
      </c>
      <c r="E89" s="1" t="str">
        <f>IF(ISBLANK(Colony!F111),"",Colony!F111)</f>
        <v>WT 1</v>
      </c>
      <c r="F89" s="1" t="str">
        <f>IF(ISBLANK(Colony!G111),"",Colony!G111)</f>
        <v>AH0594</v>
      </c>
      <c r="G89" s="1" t="str">
        <f>IF(ISBLANK(Colony!H111),"",Colony!H111)</f>
        <v>4G2</v>
      </c>
      <c r="H89" s="1" t="str">
        <f>IF(ISBLANK(Colony!I111),"",Colony!I111)</f>
        <v/>
      </c>
      <c r="I89" t="str">
        <f t="array" ref="I89">_xlfn.IFNA(INDEX($A$4:$A$499&amp;$E$4:$E$499, MATCH(0, COUNTIF(I$3:I88, $A$4:$A$499&amp;$E$4:$E$499), 0)),"")</f>
        <v/>
      </c>
      <c r="J89" t="str">
        <f t="array" ref="J89">_xlfn.IFNA( MATCH(0, COUNTIF(I$3:I88, $A$4:$A$499&amp;$E$4:$E$499), 0),"")</f>
        <v/>
      </c>
      <c r="K89" s="2" t="str">
        <f t="array" ref="K89">IFERROR(INDEX($A$4:$A$499, J89),"")</f>
        <v/>
      </c>
      <c r="L89" t="str">
        <f t="array" ref="L89">IFERROR(INDEX($G$4:$G$499, J89),"")</f>
        <v/>
      </c>
      <c r="M89" t="str">
        <f t="array" ref="M89">IF(AND(J90&gt;99999,J89&lt;99999),O89- (SUM(--(NOT(ISBLANK(INDEX(Colony!$H$26:$H$499, J89):INDEX(Colony!$H$26:$H$499, COUNT($A$4:$A$499))))))), IFERROR(O89-(SUM(--(NOT(ISBLANK(INDEX(Colony!$H$26:$H$499, J89):INDEX(Colony!$H$26:$H$499, J90-1)))))),""))</f>
        <v/>
      </c>
      <c r="N89" t="str">
        <f t="array" ref="N89">IFERROR(INDEX($E$4:$E$499,J89),"")</f>
        <v/>
      </c>
      <c r="O89" t="str">
        <f t="array" ref="O89">IFERROR(IF(NOT(J89+100&gt;J90),COUNT($A$4:$A$499)+1-J89,IFERROR(J90-J89,"")),"")</f>
        <v/>
      </c>
      <c r="P89" s="6" t="str">
        <f t="array" ref="P89">IFERROR(INDEX($O$4:$O$499,SMALL(IF($N$4:$N$499=P$3,ROW($O$4:$O$499)-ROW($O$4)+1),ROWS($O$4:$O89))),"")</f>
        <v/>
      </c>
      <c r="Q89" s="2" t="str">
        <f t="array" ref="Q89">IFERROR(INDEX($K$4:$K$499,SMALL(IF($N$4:$N$499=P$3,ROW($K$4:$K$499)-ROW($K$4)+1),ROWS($K$4:$K89))),"")</f>
        <v/>
      </c>
      <c r="R89" s="6" t="str">
        <f t="array" ref="R89">IFERROR(INDEX($O$4:$O$499,SMALL(IF($N$4:$N$499=R$3,ROW($O$4:$O$499)-ROW($O$4)+1),ROWS($O$4:$O89))),"")</f>
        <v/>
      </c>
      <c r="S89" s="2" t="str">
        <f t="array" ref="S89">IFERROR(INDEX($K$4:$K$499,SMALL(IF($N$4:$N$499=R$3,ROW($K$4:$K$499)-ROW($K$4)+1),ROWS($K$4:$K89))),"")</f>
        <v/>
      </c>
      <c r="T89" s="6" t="str">
        <f t="array" ref="T89">IFERROR(INDEX($O$4:$O$499,SMALL(IF($N$4:$N$499=T$3,ROW($O$4:$O$499)-ROW($O$4)+1),ROWS($O$4:$O89))),"")</f>
        <v/>
      </c>
      <c r="U89" s="2" t="str">
        <f t="array" ref="U89">IFERROR(INDEX($K$4:$K$499,SMALL(IF($N$4:$N$499=T$3,ROW($K$4:$K$499)-ROW($K$4)+1),ROWS($K$4:$K89))),"")</f>
        <v/>
      </c>
      <c r="V89" s="6" t="str">
        <f t="array" ref="V89">IFERROR(INDEX($O$4:$O$499,SMALL(IF($N$4:$N$499=V$3,ROW($O$4:$O$499)-ROW($O$4)+1),ROWS($O$4:$O89))),"")</f>
        <v/>
      </c>
      <c r="W89" s="2" t="str">
        <f t="array" ref="W89">IFERROR(INDEX($K$4:$K$499,SMALL(IF($N$4:$N$499=V$3,ROW($K$4:$K$499)-ROW($K$4)+1),ROWS($K$4:$K89))),"")</f>
        <v/>
      </c>
      <c r="X89" s="6" t="str">
        <f t="array" ref="X89">IFERROR(INDEX($O$4:$O$499,SMALL(IF($N$4:$N$499=X$3,ROW($O$4:$O$499)-ROW($O$4)+1),ROWS($O$4:$O89))),"")</f>
        <v/>
      </c>
      <c r="Y89" s="2" t="str">
        <f t="array" ref="Y89">IFERROR(INDEX($K$4:$K$499,SMALL(IF($N$4:$N$499=X$3,ROW($K$4:$K$499)-ROW($K$4)+1),ROWS($K$4:$K89))),"")</f>
        <v/>
      </c>
      <c r="Z89" s="6" t="str">
        <f t="array" ref="Z89">IFERROR(INDEX($O$4:$O$499,SMALL(IF($N$4:$N$499=Z$3,ROW($O$4:$O$499)-ROW($O$4)+1),ROWS($O$4:$O89))),"")</f>
        <v/>
      </c>
      <c r="AA89" s="2" t="str">
        <f t="array" ref="AA89">IFERROR(INDEX($K$4:$K$499,SMALL(IF($N$4:$N$499=Z$3,ROW($K$4:$K$499)-ROW($K$4)+1),ROWS($K$4:$K89))),"")</f>
        <v/>
      </c>
      <c r="AB89" s="6" t="str">
        <f t="array" ref="AB89">IFERROR(INDEX($O$4:$O$499,SMALL(IF($N$4:$N$499=AB$3,ROW($O$4:$O$499)-ROW($O$4)+1),ROWS($O$4:$O89))),"")</f>
        <v/>
      </c>
      <c r="AC89" s="2" t="str">
        <f t="array" ref="AC89">IFERROR(INDEX($K$4:$K$499,SMALL(IF($N$4:$N$499=AB$3,ROW($K$4:$K$499)-ROW($K$4)+1),ROWS($K$4:$K89))),"")</f>
        <v/>
      </c>
      <c r="AD89" s="6" t="str">
        <f t="array" ref="AD89">IFERROR(INDEX($O$4:$O$499,SMALL(IF($N$4:$N$499=AD$3,ROW($O$4:$O$499)-ROW($O$4)+1),ROWS($O$4:$O89))),"")</f>
        <v/>
      </c>
      <c r="AE89" s="2" t="str">
        <f t="array" ref="AE89">IFERROR(INDEX($K$4:$K$499,SMALL(IF($N$4:$N$499=AD$3,ROW($K$4:$K$499)-ROW($K$4)+1),ROWS($K$4:$K89))),"")</f>
        <v/>
      </c>
      <c r="AF89" s="6" t="str">
        <f t="array" ref="AF89">IFERROR(INDEX($O$4:$O$499,SMALL(IF($N$4:$N$499=AF$3,ROW($O$4:$O$499)-ROW($O$4)+1),ROWS($O$4:$O89))),"")</f>
        <v/>
      </c>
      <c r="AG89" s="2" t="str">
        <f t="array" ref="AG89">IFERROR(INDEX($K$4:$K$499,SMALL(IF($N$4:$N$499=AF$3,ROW($K$4:$K$499)-ROW($K$4)+1),ROWS($K$4:$K89))),"")</f>
        <v/>
      </c>
      <c r="AH89" s="6" t="str">
        <f t="array" ref="AH89">IFERROR(INDEX($O$4:$O$499,SMALL(IF($N$4:$N$499=AH$3,ROW($O$4:$O$499)-ROW($O$4)+1),ROWS($O$4:$O89))),"")</f>
        <v/>
      </c>
      <c r="AI89" s="2" t="str">
        <f t="array" ref="AI89">IFERROR(INDEX($K$4:$K$499,SMALL(IF($N$4:$N$499=AH$3,ROW($K$4:$K$499)-ROW($K$4)+1),ROWS($K$4:$K89))),"")</f>
        <v/>
      </c>
      <c r="AJ89" s="2"/>
      <c r="AK89" s="2"/>
      <c r="AL89" s="2"/>
      <c r="AM89" s="2"/>
      <c r="AN89" s="2"/>
      <c r="AO89" s="2"/>
      <c r="AP89" s="2"/>
      <c r="AQ89" s="2"/>
      <c r="AR89" s="2"/>
    </row>
    <row r="90" spans="1:44" x14ac:dyDescent="0.25">
      <c r="A90" s="2">
        <f>IF(ISBLANK(Colony!B112),"",Colony!B112)</f>
        <v>42806</v>
      </c>
      <c r="B90" t="str">
        <f>IF(ISBLANK(Colony!C112),"",Colony!C112)</f>
        <v/>
      </c>
      <c r="C90" t="str">
        <f>IF(ISBLANK(Colony!D112),"",Colony!D112)</f>
        <v>65</v>
      </c>
      <c r="D90" s="1" t="str">
        <f>IF(ISBLANK(Colony!E112),"",Colony!E112)</f>
        <v/>
      </c>
      <c r="E90" s="1" t="str">
        <f>IF(ISBLANK(Colony!F112),"",Colony!F112)</f>
        <v>WT 1</v>
      </c>
      <c r="F90" s="1" t="str">
        <f>IF(ISBLANK(Colony!G112),"",Colony!G112)</f>
        <v>AH0594</v>
      </c>
      <c r="G90" s="1" t="str">
        <f>IF(ISBLANK(Colony!H112),"",Colony!H112)</f>
        <v>4G2</v>
      </c>
      <c r="H90" s="1" t="str">
        <f>IF(ISBLANK(Colony!I112),"",Colony!I112)</f>
        <v/>
      </c>
      <c r="I90" t="str">
        <f t="array" ref="I90">_xlfn.IFNA(INDEX($A$4:$A$499&amp;$E$4:$E$499, MATCH(0, COUNTIF(I$3:I89, $A$4:$A$499&amp;$E$4:$E$499), 0)),"")</f>
        <v/>
      </c>
      <c r="J90" t="str">
        <f t="array" ref="J90">_xlfn.IFNA( MATCH(0, COUNTIF(I$3:I89, $A$4:$A$499&amp;$E$4:$E$499), 0),"")</f>
        <v/>
      </c>
      <c r="K90" s="2" t="str">
        <f t="array" ref="K90">IFERROR(INDEX($A$4:$A$499, J90),"")</f>
        <v/>
      </c>
      <c r="L90" t="str">
        <f t="array" ref="L90">IFERROR(INDEX($G$4:$G$499, J90),"")</f>
        <v/>
      </c>
      <c r="M90" t="str">
        <f t="array" ref="M90">IF(AND(J91&gt;99999,J90&lt;99999),O90- (SUM(--(NOT(ISBLANK(INDEX(Colony!$H$26:$H$499, J90):INDEX(Colony!$H$26:$H$499, COUNT($A$4:$A$499))))))), IFERROR(O90-(SUM(--(NOT(ISBLANK(INDEX(Colony!$H$26:$H$499, J90):INDEX(Colony!$H$26:$H$499, J91-1)))))),""))</f>
        <v/>
      </c>
      <c r="N90" t="str">
        <f t="array" ref="N90">IFERROR(INDEX($E$4:$E$499,J90),"")</f>
        <v/>
      </c>
      <c r="O90" t="str">
        <f t="array" ref="O90">IFERROR(IF(NOT(J90+100&gt;J91),COUNT($A$4:$A$499)+1-J90,IFERROR(J91-J90,"")),"")</f>
        <v/>
      </c>
      <c r="P90" s="6" t="str">
        <f t="array" ref="P90">IFERROR(INDEX($O$4:$O$499,SMALL(IF($N$4:$N$499=P$3,ROW($O$4:$O$499)-ROW($O$4)+1),ROWS($O$4:$O90))),"")</f>
        <v/>
      </c>
      <c r="Q90" s="2" t="str">
        <f t="array" ref="Q90">IFERROR(INDEX($K$4:$K$499,SMALL(IF($N$4:$N$499=P$3,ROW($K$4:$K$499)-ROW($K$4)+1),ROWS($K$4:$K90))),"")</f>
        <v/>
      </c>
      <c r="R90" s="6" t="str">
        <f t="array" ref="R90">IFERROR(INDEX($O$4:$O$499,SMALL(IF($N$4:$N$499=R$3,ROW($O$4:$O$499)-ROW($O$4)+1),ROWS($O$4:$O90))),"")</f>
        <v/>
      </c>
      <c r="S90" s="2" t="str">
        <f t="array" ref="S90">IFERROR(INDEX($K$4:$K$499,SMALL(IF($N$4:$N$499=R$3,ROW($K$4:$K$499)-ROW($K$4)+1),ROWS($K$4:$K90))),"")</f>
        <v/>
      </c>
      <c r="T90" s="6" t="str">
        <f t="array" ref="T90">IFERROR(INDEX($O$4:$O$499,SMALL(IF($N$4:$N$499=T$3,ROW($O$4:$O$499)-ROW($O$4)+1),ROWS($O$4:$O90))),"")</f>
        <v/>
      </c>
      <c r="U90" s="2" t="str">
        <f t="array" ref="U90">IFERROR(INDEX($K$4:$K$499,SMALL(IF($N$4:$N$499=T$3,ROW($K$4:$K$499)-ROW($K$4)+1),ROWS($K$4:$K90))),"")</f>
        <v/>
      </c>
      <c r="V90" s="6" t="str">
        <f t="array" ref="V90">IFERROR(INDEX($O$4:$O$499,SMALL(IF($N$4:$N$499=V$3,ROW($O$4:$O$499)-ROW($O$4)+1),ROWS($O$4:$O90))),"")</f>
        <v/>
      </c>
      <c r="W90" s="2" t="str">
        <f t="array" ref="W90">IFERROR(INDEX($K$4:$K$499,SMALL(IF($N$4:$N$499=V$3,ROW($K$4:$K$499)-ROW($K$4)+1),ROWS($K$4:$K90))),"")</f>
        <v/>
      </c>
      <c r="X90" s="6" t="str">
        <f t="array" ref="X90">IFERROR(INDEX($O$4:$O$499,SMALL(IF($N$4:$N$499=X$3,ROW($O$4:$O$499)-ROW($O$4)+1),ROWS($O$4:$O90))),"")</f>
        <v/>
      </c>
      <c r="Y90" s="2" t="str">
        <f t="array" ref="Y90">IFERROR(INDEX($K$4:$K$499,SMALL(IF($N$4:$N$499=X$3,ROW($K$4:$K$499)-ROW($K$4)+1),ROWS($K$4:$K90))),"")</f>
        <v/>
      </c>
      <c r="Z90" s="6" t="str">
        <f t="array" ref="Z90">IFERROR(INDEX($O$4:$O$499,SMALL(IF($N$4:$N$499=Z$3,ROW($O$4:$O$499)-ROW($O$4)+1),ROWS($O$4:$O90))),"")</f>
        <v/>
      </c>
      <c r="AA90" s="2" t="str">
        <f t="array" ref="AA90">IFERROR(INDEX($K$4:$K$499,SMALL(IF($N$4:$N$499=Z$3,ROW($K$4:$K$499)-ROW($K$4)+1),ROWS($K$4:$K90))),"")</f>
        <v/>
      </c>
      <c r="AB90" s="6" t="str">
        <f t="array" ref="AB90">IFERROR(INDEX($O$4:$O$499,SMALL(IF($N$4:$N$499=AB$3,ROW($O$4:$O$499)-ROW($O$4)+1),ROWS($O$4:$O90))),"")</f>
        <v/>
      </c>
      <c r="AC90" s="2" t="str">
        <f t="array" ref="AC90">IFERROR(INDEX($K$4:$K$499,SMALL(IF($N$4:$N$499=AB$3,ROW($K$4:$K$499)-ROW($K$4)+1),ROWS($K$4:$K90))),"")</f>
        <v/>
      </c>
      <c r="AD90" s="6" t="str">
        <f t="array" ref="AD90">IFERROR(INDEX($O$4:$O$499,SMALL(IF($N$4:$N$499=AD$3,ROW($O$4:$O$499)-ROW($O$4)+1),ROWS($O$4:$O90))),"")</f>
        <v/>
      </c>
      <c r="AE90" s="2" t="str">
        <f t="array" ref="AE90">IFERROR(INDEX($K$4:$K$499,SMALL(IF($N$4:$N$499=AD$3,ROW($K$4:$K$499)-ROW($K$4)+1),ROWS($K$4:$K90))),"")</f>
        <v/>
      </c>
      <c r="AF90" s="6" t="str">
        <f t="array" ref="AF90">IFERROR(INDEX($O$4:$O$499,SMALL(IF($N$4:$N$499=AF$3,ROW($O$4:$O$499)-ROW($O$4)+1),ROWS($O$4:$O90))),"")</f>
        <v/>
      </c>
      <c r="AG90" s="2" t="str">
        <f t="array" ref="AG90">IFERROR(INDEX($K$4:$K$499,SMALL(IF($N$4:$N$499=AF$3,ROW($K$4:$K$499)-ROW($K$4)+1),ROWS($K$4:$K90))),"")</f>
        <v/>
      </c>
      <c r="AH90" s="6" t="str">
        <f t="array" ref="AH90">IFERROR(INDEX($O$4:$O$499,SMALL(IF($N$4:$N$499=AH$3,ROW($O$4:$O$499)-ROW($O$4)+1),ROWS($O$4:$O90))),"")</f>
        <v/>
      </c>
      <c r="AI90" s="2" t="str">
        <f t="array" ref="AI90">IFERROR(INDEX($K$4:$K$499,SMALL(IF($N$4:$N$499=AH$3,ROW($K$4:$K$499)-ROW($K$4)+1),ROWS($K$4:$K90))),"")</f>
        <v/>
      </c>
      <c r="AJ90" s="2"/>
      <c r="AK90" s="2"/>
      <c r="AL90" s="2"/>
      <c r="AM90" s="2"/>
      <c r="AN90" s="2"/>
      <c r="AO90" s="2"/>
      <c r="AP90" s="2"/>
      <c r="AQ90" s="2"/>
      <c r="AR90" s="2"/>
    </row>
    <row r="91" spans="1:44" x14ac:dyDescent="0.25">
      <c r="A91" s="2">
        <f>IF(ISBLANK(Colony!B113),"",Colony!B113)</f>
        <v>42810</v>
      </c>
      <c r="B91">
        <f>IF(ISBLANK(Colony!C113),"",Colony!C113)</f>
        <v>7</v>
      </c>
      <c r="C91" t="str">
        <f>IF(ISBLANK(Colony!D113),"",Colony!D113)</f>
        <v>66</v>
      </c>
      <c r="D91" s="1" t="str">
        <f>IF(ISBLANK(Colony!E113),"",Colony!E113)</f>
        <v/>
      </c>
      <c r="E91" s="1" t="str">
        <f>IF(ISBLANK(Colony!F113),"",Colony!F113)</f>
        <v>WT 4</v>
      </c>
      <c r="F91" s="1" t="str">
        <f>IF(ISBLANK(Colony!G113),"",Colony!G113)</f>
        <v>AH0594</v>
      </c>
      <c r="G91" s="1" t="str">
        <f>IF(ISBLANK(Colony!H113),"",Colony!H113)</f>
        <v>4G2</v>
      </c>
      <c r="H91" s="1" t="str">
        <f>IF(ISBLANK(Colony!I113),"",Colony!I113)</f>
        <v/>
      </c>
      <c r="I91" t="str">
        <f t="array" ref="I91">_xlfn.IFNA(INDEX($A$4:$A$499&amp;$E$4:$E$499, MATCH(0, COUNTIF(I$3:I90, $A$4:$A$499&amp;$E$4:$E$499), 0)),"")</f>
        <v/>
      </c>
      <c r="J91" t="str">
        <f t="array" ref="J91">_xlfn.IFNA( MATCH(0, COUNTIF(I$3:I90, $A$4:$A$499&amp;$E$4:$E$499), 0),"")</f>
        <v/>
      </c>
      <c r="K91" s="2" t="str">
        <f t="array" ref="K91">IFERROR(INDEX($A$4:$A$499, J91),"")</f>
        <v/>
      </c>
      <c r="L91" t="str">
        <f t="array" ref="L91">IFERROR(INDEX($G$4:$G$499, J91),"")</f>
        <v/>
      </c>
      <c r="M91" t="str">
        <f t="array" ref="M91">IF(AND(J92&gt;99999,J91&lt;99999),O91- (SUM(--(NOT(ISBLANK(INDEX(Colony!$H$26:$H$499, J91):INDEX(Colony!$H$26:$H$499, COUNT($A$4:$A$499))))))), IFERROR(O91-(SUM(--(NOT(ISBLANK(INDEX(Colony!$H$26:$H$499, J91):INDEX(Colony!$H$26:$H$499, J92-1)))))),""))</f>
        <v/>
      </c>
      <c r="N91" t="str">
        <f t="array" ref="N91">IFERROR(INDEX($E$4:$E$499,J91),"")</f>
        <v/>
      </c>
      <c r="O91" t="str">
        <f t="array" ref="O91">IFERROR(IF(NOT(J91+100&gt;J92),COUNT($A$4:$A$499)+1-J91,IFERROR(J92-J91,"")),"")</f>
        <v/>
      </c>
      <c r="P91" s="6" t="str">
        <f t="array" ref="P91">IFERROR(INDEX($O$4:$O$499,SMALL(IF($N$4:$N$499=P$3,ROW($O$4:$O$499)-ROW($O$4)+1),ROWS($O$4:$O91))),"")</f>
        <v/>
      </c>
      <c r="Q91" s="2" t="str">
        <f t="array" ref="Q91">IFERROR(INDEX($K$4:$K$499,SMALL(IF($N$4:$N$499=P$3,ROW($K$4:$K$499)-ROW($K$4)+1),ROWS($K$4:$K91))),"")</f>
        <v/>
      </c>
      <c r="R91" s="6" t="str">
        <f t="array" ref="R91">IFERROR(INDEX($O$4:$O$499,SMALL(IF($N$4:$N$499=R$3,ROW($O$4:$O$499)-ROW($O$4)+1),ROWS($O$4:$O91))),"")</f>
        <v/>
      </c>
      <c r="S91" s="2" t="str">
        <f t="array" ref="S91">IFERROR(INDEX($K$4:$K$499,SMALL(IF($N$4:$N$499=R$3,ROW($K$4:$K$499)-ROW($K$4)+1),ROWS($K$4:$K91))),"")</f>
        <v/>
      </c>
      <c r="T91" s="6" t="str">
        <f t="array" ref="T91">IFERROR(INDEX($O$4:$O$499,SMALL(IF($N$4:$N$499=T$3,ROW($O$4:$O$499)-ROW($O$4)+1),ROWS($O$4:$O91))),"")</f>
        <v/>
      </c>
      <c r="U91" s="2" t="str">
        <f t="array" ref="U91">IFERROR(INDEX($K$4:$K$499,SMALL(IF($N$4:$N$499=T$3,ROW($K$4:$K$499)-ROW($K$4)+1),ROWS($K$4:$K91))),"")</f>
        <v/>
      </c>
      <c r="V91" s="6" t="str">
        <f t="array" ref="V91">IFERROR(INDEX($O$4:$O$499,SMALL(IF($N$4:$N$499=V$3,ROW($O$4:$O$499)-ROW($O$4)+1),ROWS($O$4:$O91))),"")</f>
        <v/>
      </c>
      <c r="W91" s="2" t="str">
        <f t="array" ref="W91">IFERROR(INDEX($K$4:$K$499,SMALL(IF($N$4:$N$499=V$3,ROW($K$4:$K$499)-ROW($K$4)+1),ROWS($K$4:$K91))),"")</f>
        <v/>
      </c>
      <c r="X91" s="6" t="str">
        <f t="array" ref="X91">IFERROR(INDEX($O$4:$O$499,SMALL(IF($N$4:$N$499=X$3,ROW($O$4:$O$499)-ROW($O$4)+1),ROWS($O$4:$O91))),"")</f>
        <v/>
      </c>
      <c r="Y91" s="2" t="str">
        <f t="array" ref="Y91">IFERROR(INDEX($K$4:$K$499,SMALL(IF($N$4:$N$499=X$3,ROW($K$4:$K$499)-ROW($K$4)+1),ROWS($K$4:$K91))),"")</f>
        <v/>
      </c>
      <c r="Z91" s="6" t="str">
        <f t="array" ref="Z91">IFERROR(INDEX($O$4:$O$499,SMALL(IF($N$4:$N$499=Z$3,ROW($O$4:$O$499)-ROW($O$4)+1),ROWS($O$4:$O91))),"")</f>
        <v/>
      </c>
      <c r="AA91" s="2" t="str">
        <f t="array" ref="AA91">IFERROR(INDEX($K$4:$K$499,SMALL(IF($N$4:$N$499=Z$3,ROW($K$4:$K$499)-ROW($K$4)+1),ROWS($K$4:$K91))),"")</f>
        <v/>
      </c>
      <c r="AB91" s="6" t="str">
        <f t="array" ref="AB91">IFERROR(INDEX($O$4:$O$499,SMALL(IF($N$4:$N$499=AB$3,ROW($O$4:$O$499)-ROW($O$4)+1),ROWS($O$4:$O91))),"")</f>
        <v/>
      </c>
      <c r="AC91" s="2" t="str">
        <f t="array" ref="AC91">IFERROR(INDEX($K$4:$K$499,SMALL(IF($N$4:$N$499=AB$3,ROW($K$4:$K$499)-ROW($K$4)+1),ROWS($K$4:$K91))),"")</f>
        <v/>
      </c>
      <c r="AD91" s="6" t="str">
        <f t="array" ref="AD91">IFERROR(INDEX($O$4:$O$499,SMALL(IF($N$4:$N$499=AD$3,ROW($O$4:$O$499)-ROW($O$4)+1),ROWS($O$4:$O91))),"")</f>
        <v/>
      </c>
      <c r="AE91" s="2" t="str">
        <f t="array" ref="AE91">IFERROR(INDEX($K$4:$K$499,SMALL(IF($N$4:$N$499=AD$3,ROW($K$4:$K$499)-ROW($K$4)+1),ROWS($K$4:$K91))),"")</f>
        <v/>
      </c>
      <c r="AF91" s="6" t="str">
        <f t="array" ref="AF91">IFERROR(INDEX($O$4:$O$499,SMALL(IF($N$4:$N$499=AF$3,ROW($O$4:$O$499)-ROW($O$4)+1),ROWS($O$4:$O91))),"")</f>
        <v/>
      </c>
      <c r="AG91" s="2" t="str">
        <f t="array" ref="AG91">IFERROR(INDEX($K$4:$K$499,SMALL(IF($N$4:$N$499=AF$3,ROW($K$4:$K$499)-ROW($K$4)+1),ROWS($K$4:$K91))),"")</f>
        <v/>
      </c>
      <c r="AH91" s="6" t="str">
        <f t="array" ref="AH91">IFERROR(INDEX($O$4:$O$499,SMALL(IF($N$4:$N$499=AH$3,ROW($O$4:$O$499)-ROW($O$4)+1),ROWS($O$4:$O91))),"")</f>
        <v/>
      </c>
      <c r="AI91" s="2" t="str">
        <f t="array" ref="AI91">IFERROR(INDEX($K$4:$K$499,SMALL(IF($N$4:$N$499=AH$3,ROW($K$4:$K$499)-ROW($K$4)+1),ROWS($K$4:$K91))),"")</f>
        <v/>
      </c>
      <c r="AJ91" s="2"/>
      <c r="AK91" s="2"/>
      <c r="AL91" s="2"/>
      <c r="AM91" s="2"/>
      <c r="AN91" s="2"/>
      <c r="AO91" s="2"/>
      <c r="AP91" s="2"/>
      <c r="AQ91" s="2"/>
      <c r="AR91" s="2"/>
    </row>
    <row r="92" spans="1:44" x14ac:dyDescent="0.25">
      <c r="A92" s="2">
        <f>IF(ISBLANK(Colony!B114),"",Colony!B114)</f>
        <v>42810</v>
      </c>
      <c r="B92" t="str">
        <f>IF(ISBLANK(Colony!C114),"",Colony!C114)</f>
        <v/>
      </c>
      <c r="C92" t="str">
        <f>IF(ISBLANK(Colony!D114),"",Colony!D114)</f>
        <v>67</v>
      </c>
      <c r="D92" s="1" t="str">
        <f>IF(ISBLANK(Colony!E114),"",Colony!E114)</f>
        <v/>
      </c>
      <c r="E92" s="1" t="str">
        <f>IF(ISBLANK(Colony!F114),"",Colony!F114)</f>
        <v>WT 4</v>
      </c>
      <c r="F92" s="1" t="str">
        <f>IF(ISBLANK(Colony!G114),"",Colony!G114)</f>
        <v>AH0594</v>
      </c>
      <c r="G92" s="1" t="str">
        <f>IF(ISBLANK(Colony!H114),"",Colony!H114)</f>
        <v>4F2</v>
      </c>
      <c r="H92" s="1" t="str">
        <f>IF(ISBLANK(Colony!I114),"",Colony!I114)</f>
        <v/>
      </c>
      <c r="I92" t="str">
        <f t="array" ref="I92">_xlfn.IFNA(INDEX($A$4:$A$499&amp;$E$4:$E$499, MATCH(0, COUNTIF(I$3:I91, $A$4:$A$499&amp;$E$4:$E$499), 0)),"")</f>
        <v/>
      </c>
      <c r="J92" t="str">
        <f t="array" ref="J92">_xlfn.IFNA( MATCH(0, COUNTIF(I$3:I91, $A$4:$A$499&amp;$E$4:$E$499), 0),"")</f>
        <v/>
      </c>
      <c r="K92" s="2" t="str">
        <f t="array" ref="K92">IFERROR(INDEX($A$4:$A$499, J92),"")</f>
        <v/>
      </c>
      <c r="L92" t="str">
        <f t="array" ref="L92">IFERROR(INDEX($G$4:$G$499, J92),"")</f>
        <v/>
      </c>
      <c r="M92" t="str">
        <f t="array" ref="M92">IF(AND(J93&gt;99999,J92&lt;99999),O92- (SUM(--(NOT(ISBLANK(INDEX(Colony!$H$26:$H$499, J92):INDEX(Colony!$H$26:$H$499, COUNT($A$4:$A$499))))))), IFERROR(O92-(SUM(--(NOT(ISBLANK(INDEX(Colony!$H$26:$H$499, J92):INDEX(Colony!$H$26:$H$499, J93-1)))))),""))</f>
        <v/>
      </c>
      <c r="N92" t="str">
        <f t="array" ref="N92">IFERROR(INDEX($E$4:$E$499,J92),"")</f>
        <v/>
      </c>
      <c r="O92" t="str">
        <f t="array" ref="O92">IFERROR(IF(NOT(J92+100&gt;J93),COUNT($A$4:$A$499)+1-J92,IFERROR(J93-J92,"")),"")</f>
        <v/>
      </c>
      <c r="P92" s="6" t="str">
        <f t="array" ref="P92">IFERROR(INDEX($O$4:$O$499,SMALL(IF($N$4:$N$499=P$3,ROW($O$4:$O$499)-ROW($O$4)+1),ROWS($O$4:$O92))),"")</f>
        <v/>
      </c>
      <c r="Q92" s="2" t="str">
        <f t="array" ref="Q92">IFERROR(INDEX($K$4:$K$499,SMALL(IF($N$4:$N$499=P$3,ROW($K$4:$K$499)-ROW($K$4)+1),ROWS($K$4:$K92))),"")</f>
        <v/>
      </c>
      <c r="R92" s="6" t="str">
        <f t="array" ref="R92">IFERROR(INDEX($O$4:$O$499,SMALL(IF($N$4:$N$499=R$3,ROW($O$4:$O$499)-ROW($O$4)+1),ROWS($O$4:$O92))),"")</f>
        <v/>
      </c>
      <c r="S92" s="2" t="str">
        <f t="array" ref="S92">IFERROR(INDEX($K$4:$K$499,SMALL(IF($N$4:$N$499=R$3,ROW($K$4:$K$499)-ROW($K$4)+1),ROWS($K$4:$K92))),"")</f>
        <v/>
      </c>
      <c r="T92" s="6" t="str">
        <f t="array" ref="T92">IFERROR(INDEX($O$4:$O$499,SMALL(IF($N$4:$N$499=T$3,ROW($O$4:$O$499)-ROW($O$4)+1),ROWS($O$4:$O92))),"")</f>
        <v/>
      </c>
      <c r="U92" s="2" t="str">
        <f t="array" ref="U92">IFERROR(INDEX($K$4:$K$499,SMALL(IF($N$4:$N$499=T$3,ROW($K$4:$K$499)-ROW($K$4)+1),ROWS($K$4:$K92))),"")</f>
        <v/>
      </c>
      <c r="V92" s="6" t="str">
        <f t="array" ref="V92">IFERROR(INDEX($O$4:$O$499,SMALL(IF($N$4:$N$499=V$3,ROW($O$4:$O$499)-ROW($O$4)+1),ROWS($O$4:$O92))),"")</f>
        <v/>
      </c>
      <c r="W92" s="2" t="str">
        <f t="array" ref="W92">IFERROR(INDEX($K$4:$K$499,SMALL(IF($N$4:$N$499=V$3,ROW($K$4:$K$499)-ROW($K$4)+1),ROWS($K$4:$K92))),"")</f>
        <v/>
      </c>
      <c r="X92" s="6" t="str">
        <f t="array" ref="X92">IFERROR(INDEX($O$4:$O$499,SMALL(IF($N$4:$N$499=X$3,ROW($O$4:$O$499)-ROW($O$4)+1),ROWS($O$4:$O92))),"")</f>
        <v/>
      </c>
      <c r="Y92" s="2" t="str">
        <f t="array" ref="Y92">IFERROR(INDEX($K$4:$K$499,SMALL(IF($N$4:$N$499=X$3,ROW($K$4:$K$499)-ROW($K$4)+1),ROWS($K$4:$K92))),"")</f>
        <v/>
      </c>
      <c r="Z92" s="6" t="str">
        <f t="array" ref="Z92">IFERROR(INDEX($O$4:$O$499,SMALL(IF($N$4:$N$499=Z$3,ROW($O$4:$O$499)-ROW($O$4)+1),ROWS($O$4:$O92))),"")</f>
        <v/>
      </c>
      <c r="AA92" s="2" t="str">
        <f t="array" ref="AA92">IFERROR(INDEX($K$4:$K$499,SMALL(IF($N$4:$N$499=Z$3,ROW($K$4:$K$499)-ROW($K$4)+1),ROWS($K$4:$K92))),"")</f>
        <v/>
      </c>
      <c r="AB92" s="6" t="str">
        <f t="array" ref="AB92">IFERROR(INDEX($O$4:$O$499,SMALL(IF($N$4:$N$499=AB$3,ROW($O$4:$O$499)-ROW($O$4)+1),ROWS($O$4:$O92))),"")</f>
        <v/>
      </c>
      <c r="AC92" s="2" t="str">
        <f t="array" ref="AC92">IFERROR(INDEX($K$4:$K$499,SMALL(IF($N$4:$N$499=AB$3,ROW($K$4:$K$499)-ROW($K$4)+1),ROWS($K$4:$K92))),"")</f>
        <v/>
      </c>
      <c r="AD92" s="6" t="str">
        <f t="array" ref="AD92">IFERROR(INDEX($O$4:$O$499,SMALL(IF($N$4:$N$499=AD$3,ROW($O$4:$O$499)-ROW($O$4)+1),ROWS($O$4:$O92))),"")</f>
        <v/>
      </c>
      <c r="AE92" s="2" t="str">
        <f t="array" ref="AE92">IFERROR(INDEX($K$4:$K$499,SMALL(IF($N$4:$N$499=AD$3,ROW($K$4:$K$499)-ROW($K$4)+1),ROWS($K$4:$K92))),"")</f>
        <v/>
      </c>
      <c r="AF92" s="6" t="str">
        <f t="array" ref="AF92">IFERROR(INDEX($O$4:$O$499,SMALL(IF($N$4:$N$499=AF$3,ROW($O$4:$O$499)-ROW($O$4)+1),ROWS($O$4:$O92))),"")</f>
        <v/>
      </c>
      <c r="AG92" s="2" t="str">
        <f t="array" ref="AG92">IFERROR(INDEX($K$4:$K$499,SMALL(IF($N$4:$N$499=AF$3,ROW($K$4:$K$499)-ROW($K$4)+1),ROWS($K$4:$K92))),"")</f>
        <v/>
      </c>
      <c r="AH92" s="6" t="str">
        <f t="array" ref="AH92">IFERROR(INDEX($O$4:$O$499,SMALL(IF($N$4:$N$499=AH$3,ROW($O$4:$O$499)-ROW($O$4)+1),ROWS($O$4:$O92))),"")</f>
        <v/>
      </c>
      <c r="AI92" s="2" t="str">
        <f t="array" ref="AI92">IFERROR(INDEX($K$4:$K$499,SMALL(IF($N$4:$N$499=AH$3,ROW($K$4:$K$499)-ROW($K$4)+1),ROWS($K$4:$K92))),"")</f>
        <v/>
      </c>
      <c r="AJ92" s="2"/>
      <c r="AK92" s="2"/>
      <c r="AL92" s="2"/>
      <c r="AM92" s="2"/>
      <c r="AN92" s="2"/>
      <c r="AO92" s="2"/>
      <c r="AP92" s="2"/>
      <c r="AQ92" s="2"/>
      <c r="AR92" s="2"/>
    </row>
    <row r="93" spans="1:44" x14ac:dyDescent="0.25">
      <c r="A93" s="2">
        <f>IF(ISBLANK(Colony!B115),"",Colony!B115)</f>
        <v>42810</v>
      </c>
      <c r="B93" t="str">
        <f>IF(ISBLANK(Colony!C115),"",Colony!C115)</f>
        <v/>
      </c>
      <c r="C93" t="str">
        <f>IF(ISBLANK(Colony!D115),"",Colony!D115)</f>
        <v>68</v>
      </c>
      <c r="D93" s="1" t="str">
        <f>IF(ISBLANK(Colony!E115),"",Colony!E115)</f>
        <v/>
      </c>
      <c r="E93" s="1" t="str">
        <f>IF(ISBLANK(Colony!F115),"",Colony!F115)</f>
        <v>WT 4</v>
      </c>
      <c r="F93" s="1" t="str">
        <f>IF(ISBLANK(Colony!G115),"",Colony!G115)</f>
        <v>AH0594</v>
      </c>
      <c r="G93" s="1" t="str">
        <f>IF(ISBLANK(Colony!H115),"",Colony!H115)</f>
        <v>4F2</v>
      </c>
      <c r="H93" s="1" t="str">
        <f>IF(ISBLANK(Colony!I115),"",Colony!I115)</f>
        <v/>
      </c>
      <c r="I93" t="str">
        <f t="array" ref="I93">_xlfn.IFNA(INDEX($A$4:$A$499&amp;$E$4:$E$499, MATCH(0, COUNTIF(I$3:I92, $A$4:$A$499&amp;$E$4:$E$499), 0)),"")</f>
        <v/>
      </c>
      <c r="J93" t="str">
        <f t="array" ref="J93">_xlfn.IFNA( MATCH(0, COUNTIF(I$3:I92, $A$4:$A$499&amp;$E$4:$E$499), 0),"")</f>
        <v/>
      </c>
      <c r="K93" s="2" t="str">
        <f t="array" ref="K93">IFERROR(INDEX($A$4:$A$499, J93),"")</f>
        <v/>
      </c>
      <c r="L93" t="str">
        <f t="array" ref="L93">IFERROR(INDEX($G$4:$G$499, J93),"")</f>
        <v/>
      </c>
      <c r="M93" t="str">
        <f t="array" ref="M93">IF(AND(J94&gt;99999,J93&lt;99999),O93- (SUM(--(NOT(ISBLANK(INDEX(Colony!$H$26:$H$499, J93):INDEX(Colony!$H$26:$H$499, COUNT($A$4:$A$499))))))), IFERROR(O93-(SUM(--(NOT(ISBLANK(INDEX(Colony!$H$26:$H$499, J93):INDEX(Colony!$H$26:$H$499, J94-1)))))),""))</f>
        <v/>
      </c>
      <c r="N93" t="str">
        <f t="array" ref="N93">IFERROR(INDEX($E$4:$E$499,J93),"")</f>
        <v/>
      </c>
      <c r="O93" t="str">
        <f t="array" ref="O93">IFERROR(IF(NOT(J93+100&gt;J94),COUNT($A$4:$A$499)+1-J93,IFERROR(J94-J93,"")),"")</f>
        <v/>
      </c>
      <c r="P93" s="6" t="str">
        <f t="array" ref="P93">IFERROR(INDEX($O$4:$O$499,SMALL(IF($N$4:$N$499=P$3,ROW($O$4:$O$499)-ROW($O$4)+1),ROWS($O$4:$O93))),"")</f>
        <v/>
      </c>
      <c r="Q93" s="2" t="str">
        <f t="array" ref="Q93">IFERROR(INDEX($K$4:$K$499,SMALL(IF($N$4:$N$499=P$3,ROW($K$4:$K$499)-ROW($K$4)+1),ROWS($K$4:$K93))),"")</f>
        <v/>
      </c>
      <c r="R93" s="6" t="str">
        <f t="array" ref="R93">IFERROR(INDEX($O$4:$O$499,SMALL(IF($N$4:$N$499=R$3,ROW($O$4:$O$499)-ROW($O$4)+1),ROWS($O$4:$O93))),"")</f>
        <v/>
      </c>
      <c r="S93" s="2" t="str">
        <f t="array" ref="S93">IFERROR(INDEX($K$4:$K$499,SMALL(IF($N$4:$N$499=R$3,ROW($K$4:$K$499)-ROW($K$4)+1),ROWS($K$4:$K93))),"")</f>
        <v/>
      </c>
      <c r="T93" s="6" t="str">
        <f t="array" ref="T93">IFERROR(INDEX($O$4:$O$499,SMALL(IF($N$4:$N$499=T$3,ROW($O$4:$O$499)-ROW($O$4)+1),ROWS($O$4:$O93))),"")</f>
        <v/>
      </c>
      <c r="U93" s="2" t="str">
        <f t="array" ref="U93">IFERROR(INDEX($K$4:$K$499,SMALL(IF($N$4:$N$499=T$3,ROW($K$4:$K$499)-ROW($K$4)+1),ROWS($K$4:$K93))),"")</f>
        <v/>
      </c>
      <c r="V93" s="6" t="str">
        <f t="array" ref="V93">IFERROR(INDEX($O$4:$O$499,SMALL(IF($N$4:$N$499=V$3,ROW($O$4:$O$499)-ROW($O$4)+1),ROWS($O$4:$O93))),"")</f>
        <v/>
      </c>
      <c r="W93" s="2" t="str">
        <f t="array" ref="W93">IFERROR(INDEX($K$4:$K$499,SMALL(IF($N$4:$N$499=V$3,ROW($K$4:$K$499)-ROW($K$4)+1),ROWS($K$4:$K93))),"")</f>
        <v/>
      </c>
      <c r="X93" s="6" t="str">
        <f t="array" ref="X93">IFERROR(INDEX($O$4:$O$499,SMALL(IF($N$4:$N$499=X$3,ROW($O$4:$O$499)-ROW($O$4)+1),ROWS($O$4:$O93))),"")</f>
        <v/>
      </c>
      <c r="Y93" s="2" t="str">
        <f t="array" ref="Y93">IFERROR(INDEX($K$4:$K$499,SMALL(IF($N$4:$N$499=X$3,ROW($K$4:$K$499)-ROW($K$4)+1),ROWS($K$4:$K93))),"")</f>
        <v/>
      </c>
      <c r="Z93" s="6" t="str">
        <f t="array" ref="Z93">IFERROR(INDEX($O$4:$O$499,SMALL(IF($N$4:$N$499=Z$3,ROW($O$4:$O$499)-ROW($O$4)+1),ROWS($O$4:$O93))),"")</f>
        <v/>
      </c>
      <c r="AA93" s="2" t="str">
        <f t="array" ref="AA93">IFERROR(INDEX($K$4:$K$499,SMALL(IF($N$4:$N$499=Z$3,ROW($K$4:$K$499)-ROW($K$4)+1),ROWS($K$4:$K93))),"")</f>
        <v/>
      </c>
      <c r="AB93" s="6" t="str">
        <f t="array" ref="AB93">IFERROR(INDEX($O$4:$O$499,SMALL(IF($N$4:$N$499=AB$3,ROW($O$4:$O$499)-ROW($O$4)+1),ROWS($O$4:$O93))),"")</f>
        <v/>
      </c>
      <c r="AC93" s="2" t="str">
        <f t="array" ref="AC93">IFERROR(INDEX($K$4:$K$499,SMALL(IF($N$4:$N$499=AB$3,ROW($K$4:$K$499)-ROW($K$4)+1),ROWS($K$4:$K93))),"")</f>
        <v/>
      </c>
      <c r="AD93" s="6" t="str">
        <f t="array" ref="AD93">IFERROR(INDEX($O$4:$O$499,SMALL(IF($N$4:$N$499=AD$3,ROW($O$4:$O$499)-ROW($O$4)+1),ROWS($O$4:$O93))),"")</f>
        <v/>
      </c>
      <c r="AE93" s="2" t="str">
        <f t="array" ref="AE93">IFERROR(INDEX($K$4:$K$499,SMALL(IF($N$4:$N$499=AD$3,ROW($K$4:$K$499)-ROW($K$4)+1),ROWS($K$4:$K93))),"")</f>
        <v/>
      </c>
      <c r="AF93" s="6" t="str">
        <f t="array" ref="AF93">IFERROR(INDEX($O$4:$O$499,SMALL(IF($N$4:$N$499=AF$3,ROW($O$4:$O$499)-ROW($O$4)+1),ROWS($O$4:$O93))),"")</f>
        <v/>
      </c>
      <c r="AG93" s="2" t="str">
        <f t="array" ref="AG93">IFERROR(INDEX($K$4:$K$499,SMALL(IF($N$4:$N$499=AF$3,ROW($K$4:$K$499)-ROW($K$4)+1),ROWS($K$4:$K93))),"")</f>
        <v/>
      </c>
      <c r="AH93" s="6" t="str">
        <f t="array" ref="AH93">IFERROR(INDEX($O$4:$O$499,SMALL(IF($N$4:$N$499=AH$3,ROW($O$4:$O$499)-ROW($O$4)+1),ROWS($O$4:$O93))),"")</f>
        <v/>
      </c>
      <c r="AI93" s="2" t="str">
        <f t="array" ref="AI93">IFERROR(INDEX($K$4:$K$499,SMALL(IF($N$4:$N$499=AH$3,ROW($K$4:$K$499)-ROW($K$4)+1),ROWS($K$4:$K93))),"")</f>
        <v/>
      </c>
      <c r="AJ93" s="2"/>
      <c r="AK93" s="2"/>
      <c r="AL93" s="2"/>
      <c r="AM93" s="2"/>
      <c r="AN93" s="2"/>
      <c r="AO93" s="2"/>
      <c r="AP93" s="2"/>
      <c r="AQ93" s="2"/>
      <c r="AR93" s="2"/>
    </row>
    <row r="94" spans="1:44" x14ac:dyDescent="0.25">
      <c r="A94" s="2">
        <f>IF(ISBLANK(Colony!B116),"",Colony!B116)</f>
        <v>42810</v>
      </c>
      <c r="B94" t="str">
        <f>IF(ISBLANK(Colony!C116),"",Colony!C116)</f>
        <v/>
      </c>
      <c r="C94" t="str">
        <f>IF(ISBLANK(Colony!D116),"",Colony!D116)</f>
        <v>69</v>
      </c>
      <c r="D94" s="1" t="str">
        <f>IF(ISBLANK(Colony!E116),"",Colony!E116)</f>
        <v/>
      </c>
      <c r="E94" s="1" t="str">
        <f>IF(ISBLANK(Colony!F116),"",Colony!F116)</f>
        <v>WT 4</v>
      </c>
      <c r="F94" s="1" t="str">
        <f>IF(ISBLANK(Colony!G116),"",Colony!G116)</f>
        <v>AH0594</v>
      </c>
      <c r="G94" s="1" t="str">
        <f>IF(ISBLANK(Colony!H116),"",Colony!H116)</f>
        <v>4F2</v>
      </c>
      <c r="H94" s="1" t="str">
        <f>IF(ISBLANK(Colony!I116),"",Colony!I116)</f>
        <v/>
      </c>
      <c r="I94" t="str">
        <f t="array" ref="I94">_xlfn.IFNA(INDEX($A$4:$A$499&amp;$E$4:$E$499, MATCH(0, COUNTIF(I$3:I93, $A$4:$A$499&amp;$E$4:$E$499), 0)),"")</f>
        <v/>
      </c>
      <c r="J94" t="str">
        <f t="array" ref="J94">_xlfn.IFNA( MATCH(0, COUNTIF(I$3:I93, $A$4:$A$499&amp;$E$4:$E$499), 0),"")</f>
        <v/>
      </c>
      <c r="K94" s="2" t="str">
        <f t="array" ref="K94">IFERROR(INDEX($A$4:$A$499, J94),"")</f>
        <v/>
      </c>
      <c r="L94" t="str">
        <f t="array" ref="L94">IFERROR(INDEX($G$4:$G$499, J94),"")</f>
        <v/>
      </c>
      <c r="M94" t="str">
        <f t="array" ref="M94">IF(AND(J95&gt;99999,J94&lt;99999),O94- (SUM(--(NOT(ISBLANK(INDEX(Colony!$H$26:$H$499, J94):INDEX(Colony!$H$26:$H$499, COUNT($A$4:$A$499))))))), IFERROR(O94-(SUM(--(NOT(ISBLANK(INDEX(Colony!$H$26:$H$499, J94):INDEX(Colony!$H$26:$H$499, J95-1)))))),""))</f>
        <v/>
      </c>
      <c r="N94" t="str">
        <f t="array" ref="N94">IFERROR(INDEX($E$4:$E$499,J94),"")</f>
        <v/>
      </c>
      <c r="O94" t="str">
        <f t="array" ref="O94">IFERROR(IF(NOT(J94+100&gt;J95),COUNT($A$4:$A$499)+1-J94,IFERROR(J95-J94,"")),"")</f>
        <v/>
      </c>
      <c r="P94" s="6" t="str">
        <f t="array" ref="P94">IFERROR(INDEX($O$4:$O$499,SMALL(IF($N$4:$N$499=P$3,ROW($O$4:$O$499)-ROW($O$4)+1),ROWS($O$4:$O94))),"")</f>
        <v/>
      </c>
      <c r="Q94" s="2" t="str">
        <f t="array" ref="Q94">IFERROR(INDEX($K$4:$K$499,SMALL(IF($N$4:$N$499=P$3,ROW($K$4:$K$499)-ROW($K$4)+1),ROWS($K$4:$K94))),"")</f>
        <v/>
      </c>
      <c r="R94" s="6" t="str">
        <f t="array" ref="R94">IFERROR(INDEX($O$4:$O$499,SMALL(IF($N$4:$N$499=R$3,ROW($O$4:$O$499)-ROW($O$4)+1),ROWS($O$4:$O94))),"")</f>
        <v/>
      </c>
      <c r="S94" s="2" t="str">
        <f t="array" ref="S94">IFERROR(INDEX($K$4:$K$499,SMALL(IF($N$4:$N$499=R$3,ROW($K$4:$K$499)-ROW($K$4)+1),ROWS($K$4:$K94))),"")</f>
        <v/>
      </c>
      <c r="T94" s="6" t="str">
        <f t="array" ref="T94">IFERROR(INDEX($O$4:$O$499,SMALL(IF($N$4:$N$499=T$3,ROW($O$4:$O$499)-ROW($O$4)+1),ROWS($O$4:$O94))),"")</f>
        <v/>
      </c>
      <c r="U94" s="2" t="str">
        <f t="array" ref="U94">IFERROR(INDEX($K$4:$K$499,SMALL(IF($N$4:$N$499=T$3,ROW($K$4:$K$499)-ROW($K$4)+1),ROWS($K$4:$K94))),"")</f>
        <v/>
      </c>
      <c r="V94" s="6" t="str">
        <f t="array" ref="V94">IFERROR(INDEX($O$4:$O$499,SMALL(IF($N$4:$N$499=V$3,ROW($O$4:$O$499)-ROW($O$4)+1),ROWS($O$4:$O94))),"")</f>
        <v/>
      </c>
      <c r="W94" s="2" t="str">
        <f t="array" ref="W94">IFERROR(INDEX($K$4:$K$499,SMALL(IF($N$4:$N$499=V$3,ROW($K$4:$K$499)-ROW($K$4)+1),ROWS($K$4:$K94))),"")</f>
        <v/>
      </c>
      <c r="X94" s="6" t="str">
        <f t="array" ref="X94">IFERROR(INDEX($O$4:$O$499,SMALL(IF($N$4:$N$499=X$3,ROW($O$4:$O$499)-ROW($O$4)+1),ROWS($O$4:$O94))),"")</f>
        <v/>
      </c>
      <c r="Y94" s="2" t="str">
        <f t="array" ref="Y94">IFERROR(INDEX($K$4:$K$499,SMALL(IF($N$4:$N$499=X$3,ROW($K$4:$K$499)-ROW($K$4)+1),ROWS($K$4:$K94))),"")</f>
        <v/>
      </c>
      <c r="Z94" s="6" t="str">
        <f t="array" ref="Z94">IFERROR(INDEX($O$4:$O$499,SMALL(IF($N$4:$N$499=Z$3,ROW($O$4:$O$499)-ROW($O$4)+1),ROWS($O$4:$O94))),"")</f>
        <v/>
      </c>
      <c r="AA94" s="2" t="str">
        <f t="array" ref="AA94">IFERROR(INDEX($K$4:$K$499,SMALL(IF($N$4:$N$499=Z$3,ROW($K$4:$K$499)-ROW($K$4)+1),ROWS($K$4:$K94))),"")</f>
        <v/>
      </c>
      <c r="AB94" s="6" t="str">
        <f t="array" ref="AB94">IFERROR(INDEX($O$4:$O$499,SMALL(IF($N$4:$N$499=AB$3,ROW($O$4:$O$499)-ROW($O$4)+1),ROWS($O$4:$O94))),"")</f>
        <v/>
      </c>
      <c r="AC94" s="2" t="str">
        <f t="array" ref="AC94">IFERROR(INDEX($K$4:$K$499,SMALL(IF($N$4:$N$499=AB$3,ROW($K$4:$K$499)-ROW($K$4)+1),ROWS($K$4:$K94))),"")</f>
        <v/>
      </c>
      <c r="AD94" s="6" t="str">
        <f t="array" ref="AD94">IFERROR(INDEX($O$4:$O$499,SMALL(IF($N$4:$N$499=AD$3,ROW($O$4:$O$499)-ROW($O$4)+1),ROWS($O$4:$O94))),"")</f>
        <v/>
      </c>
      <c r="AE94" s="2" t="str">
        <f t="array" ref="AE94">IFERROR(INDEX($K$4:$K$499,SMALL(IF($N$4:$N$499=AD$3,ROW($K$4:$K$499)-ROW($K$4)+1),ROWS($K$4:$K94))),"")</f>
        <v/>
      </c>
      <c r="AF94" s="6" t="str">
        <f t="array" ref="AF94">IFERROR(INDEX($O$4:$O$499,SMALL(IF($N$4:$N$499=AF$3,ROW($O$4:$O$499)-ROW($O$4)+1),ROWS($O$4:$O94))),"")</f>
        <v/>
      </c>
      <c r="AG94" s="2" t="str">
        <f t="array" ref="AG94">IFERROR(INDEX($K$4:$K$499,SMALL(IF($N$4:$N$499=AF$3,ROW($K$4:$K$499)-ROW($K$4)+1),ROWS($K$4:$K94))),"")</f>
        <v/>
      </c>
      <c r="AH94" s="6" t="str">
        <f t="array" ref="AH94">IFERROR(INDEX($O$4:$O$499,SMALL(IF($N$4:$N$499=AH$3,ROW($O$4:$O$499)-ROW($O$4)+1),ROWS($O$4:$O94))),"")</f>
        <v/>
      </c>
      <c r="AI94" s="2" t="str">
        <f t="array" ref="AI94">IFERROR(INDEX($K$4:$K$499,SMALL(IF($N$4:$N$499=AH$3,ROW($K$4:$K$499)-ROW($K$4)+1),ROWS($K$4:$K94))),"")</f>
        <v/>
      </c>
      <c r="AJ94" s="2"/>
      <c r="AK94" s="2"/>
      <c r="AL94" s="2"/>
      <c r="AM94" s="2"/>
      <c r="AN94" s="2"/>
      <c r="AO94" s="2"/>
      <c r="AP94" s="2"/>
      <c r="AQ94" s="2"/>
      <c r="AR94" s="2"/>
    </row>
    <row r="95" spans="1:44" x14ac:dyDescent="0.25">
      <c r="A95" s="2">
        <f>IF(ISBLANK(Colony!B117),"",Colony!B117)</f>
        <v>42810</v>
      </c>
      <c r="B95" t="str">
        <f>IF(ISBLANK(Colony!C117),"",Colony!C117)</f>
        <v/>
      </c>
      <c r="C95" t="str">
        <f>IF(ISBLANK(Colony!D117),"",Colony!D117)</f>
        <v>70</v>
      </c>
      <c r="D95" s="1" t="str">
        <f>IF(ISBLANK(Colony!E117),"",Colony!E117)</f>
        <v/>
      </c>
      <c r="E95" s="1" t="str">
        <f>IF(ISBLANK(Colony!F117),"",Colony!F117)</f>
        <v>WT 4</v>
      </c>
      <c r="F95" s="1" t="str">
        <f>IF(ISBLANK(Colony!G117),"",Colony!G117)</f>
        <v>AH0594</v>
      </c>
      <c r="G95" s="1" t="str">
        <f>IF(ISBLANK(Colony!H117),"",Colony!H117)</f>
        <v>4F2</v>
      </c>
      <c r="H95" s="1" t="str">
        <f>IF(ISBLANK(Colony!I117),"",Colony!I117)</f>
        <v/>
      </c>
      <c r="I95" t="str">
        <f t="array" ref="I95">_xlfn.IFNA(INDEX($A$4:$A$499&amp;$E$4:$E$499, MATCH(0, COUNTIF(I$3:I94, $A$4:$A$499&amp;$E$4:$E$499), 0)),"")</f>
        <v/>
      </c>
      <c r="J95" t="str">
        <f t="array" ref="J95">_xlfn.IFNA( MATCH(0, COUNTIF(I$3:I94, $A$4:$A$499&amp;$E$4:$E$499), 0),"")</f>
        <v/>
      </c>
      <c r="K95" s="2" t="str">
        <f t="array" ref="K95">IFERROR(INDEX($A$4:$A$499, J95),"")</f>
        <v/>
      </c>
      <c r="L95" t="str">
        <f t="array" ref="L95">IFERROR(INDEX($G$4:$G$499, J95),"")</f>
        <v/>
      </c>
      <c r="M95" t="str">
        <f t="array" ref="M95">IF(AND(J96&gt;99999,J95&lt;99999),O95- (SUM(--(NOT(ISBLANK(INDEX(Colony!$H$26:$H$499, J95):INDEX(Colony!$H$26:$H$499, COUNT($A$4:$A$499))))))), IFERROR(O95-(SUM(--(NOT(ISBLANK(INDEX(Colony!$H$26:$H$499, J95):INDEX(Colony!$H$26:$H$499, J96-1)))))),""))</f>
        <v/>
      </c>
      <c r="N95" t="str">
        <f t="array" ref="N95">IFERROR(INDEX($E$4:$E$499,J95),"")</f>
        <v/>
      </c>
      <c r="O95" t="str">
        <f t="array" ref="O95">IFERROR(IF(NOT(J95+100&gt;J96),COUNT($A$4:$A$499)+1-J95,IFERROR(J96-J95,"")),"")</f>
        <v/>
      </c>
      <c r="P95" s="6" t="str">
        <f t="array" ref="P95">IFERROR(INDEX($O$4:$O$499,SMALL(IF($N$4:$N$499=P$3,ROW($O$4:$O$499)-ROW($O$4)+1),ROWS($O$4:$O95))),"")</f>
        <v/>
      </c>
      <c r="Q95" s="2" t="str">
        <f t="array" ref="Q95">IFERROR(INDEX($K$4:$K$499,SMALL(IF($N$4:$N$499=P$3,ROW($K$4:$K$499)-ROW($K$4)+1),ROWS($K$4:$K95))),"")</f>
        <v/>
      </c>
      <c r="R95" s="6" t="str">
        <f t="array" ref="R95">IFERROR(INDEX($O$4:$O$499,SMALL(IF($N$4:$N$499=R$3,ROW($O$4:$O$499)-ROW($O$4)+1),ROWS($O$4:$O95))),"")</f>
        <v/>
      </c>
      <c r="S95" s="2" t="str">
        <f t="array" ref="S95">IFERROR(INDEX($K$4:$K$499,SMALL(IF($N$4:$N$499=R$3,ROW($K$4:$K$499)-ROW($K$4)+1),ROWS($K$4:$K95))),"")</f>
        <v/>
      </c>
      <c r="T95" s="6" t="str">
        <f t="array" ref="T95">IFERROR(INDEX($O$4:$O$499,SMALL(IF($N$4:$N$499=T$3,ROW($O$4:$O$499)-ROW($O$4)+1),ROWS($O$4:$O95))),"")</f>
        <v/>
      </c>
      <c r="U95" s="2" t="str">
        <f t="array" ref="U95">IFERROR(INDEX($K$4:$K$499,SMALL(IF($N$4:$N$499=T$3,ROW($K$4:$K$499)-ROW($K$4)+1),ROWS($K$4:$K95))),"")</f>
        <v/>
      </c>
      <c r="V95" s="6" t="str">
        <f t="array" ref="V95">IFERROR(INDEX($O$4:$O$499,SMALL(IF($N$4:$N$499=V$3,ROW($O$4:$O$499)-ROW($O$4)+1),ROWS($O$4:$O95))),"")</f>
        <v/>
      </c>
      <c r="W95" s="2" t="str">
        <f t="array" ref="W95">IFERROR(INDEX($K$4:$K$499,SMALL(IF($N$4:$N$499=V$3,ROW($K$4:$K$499)-ROW($K$4)+1),ROWS($K$4:$K95))),"")</f>
        <v/>
      </c>
      <c r="X95" s="6" t="str">
        <f t="array" ref="X95">IFERROR(INDEX($O$4:$O$499,SMALL(IF($N$4:$N$499=X$3,ROW($O$4:$O$499)-ROW($O$4)+1),ROWS($O$4:$O95))),"")</f>
        <v/>
      </c>
      <c r="Y95" s="2" t="str">
        <f t="array" ref="Y95">IFERROR(INDEX($K$4:$K$499,SMALL(IF($N$4:$N$499=X$3,ROW($K$4:$K$499)-ROW($K$4)+1),ROWS($K$4:$K95))),"")</f>
        <v/>
      </c>
      <c r="Z95" s="6" t="str">
        <f t="array" ref="Z95">IFERROR(INDEX($O$4:$O$499,SMALL(IF($N$4:$N$499=Z$3,ROW($O$4:$O$499)-ROW($O$4)+1),ROWS($O$4:$O95))),"")</f>
        <v/>
      </c>
      <c r="AA95" s="2" t="str">
        <f t="array" ref="AA95">IFERROR(INDEX($K$4:$K$499,SMALL(IF($N$4:$N$499=Z$3,ROW($K$4:$K$499)-ROW($K$4)+1),ROWS($K$4:$K95))),"")</f>
        <v/>
      </c>
      <c r="AB95" s="6" t="str">
        <f t="array" ref="AB95">IFERROR(INDEX($O$4:$O$499,SMALL(IF($N$4:$N$499=AB$3,ROW($O$4:$O$499)-ROW($O$4)+1),ROWS($O$4:$O95))),"")</f>
        <v/>
      </c>
      <c r="AC95" s="2" t="str">
        <f t="array" ref="AC95">IFERROR(INDEX($K$4:$K$499,SMALL(IF($N$4:$N$499=AB$3,ROW($K$4:$K$499)-ROW($K$4)+1),ROWS($K$4:$K95))),"")</f>
        <v/>
      </c>
      <c r="AD95" s="6" t="str">
        <f t="array" ref="AD95">IFERROR(INDEX($O$4:$O$499,SMALL(IF($N$4:$N$499=AD$3,ROW($O$4:$O$499)-ROW($O$4)+1),ROWS($O$4:$O95))),"")</f>
        <v/>
      </c>
      <c r="AE95" s="2" t="str">
        <f t="array" ref="AE95">IFERROR(INDEX($K$4:$K$499,SMALL(IF($N$4:$N$499=AD$3,ROW($K$4:$K$499)-ROW($K$4)+1),ROWS($K$4:$K95))),"")</f>
        <v/>
      </c>
      <c r="AF95" s="6" t="str">
        <f t="array" ref="AF95">IFERROR(INDEX($O$4:$O$499,SMALL(IF($N$4:$N$499=AF$3,ROW($O$4:$O$499)-ROW($O$4)+1),ROWS($O$4:$O95))),"")</f>
        <v/>
      </c>
      <c r="AG95" s="2" t="str">
        <f t="array" ref="AG95">IFERROR(INDEX($K$4:$K$499,SMALL(IF($N$4:$N$499=AF$3,ROW($K$4:$K$499)-ROW($K$4)+1),ROWS($K$4:$K95))),"")</f>
        <v/>
      </c>
      <c r="AH95" s="6" t="str">
        <f t="array" ref="AH95">IFERROR(INDEX($O$4:$O$499,SMALL(IF($N$4:$N$499=AH$3,ROW($O$4:$O$499)-ROW($O$4)+1),ROWS($O$4:$O95))),"")</f>
        <v/>
      </c>
      <c r="AI95" s="2" t="str">
        <f t="array" ref="AI95">IFERROR(INDEX($K$4:$K$499,SMALL(IF($N$4:$N$499=AH$3,ROW($K$4:$K$499)-ROW($K$4)+1),ROWS($K$4:$K95))),"")</f>
        <v/>
      </c>
      <c r="AJ95" s="2"/>
      <c r="AK95" s="2"/>
      <c r="AL95" s="2"/>
      <c r="AM95" s="2"/>
      <c r="AN95" s="2"/>
      <c r="AO95" s="2"/>
      <c r="AP95" s="2"/>
      <c r="AQ95" s="2"/>
      <c r="AR95" s="2"/>
    </row>
    <row r="96" spans="1:44" x14ac:dyDescent="0.25">
      <c r="A96" s="2">
        <f>IF(ISBLANK(Colony!B118),"",Colony!B118)</f>
        <v>42810</v>
      </c>
      <c r="B96" t="str">
        <f>IF(ISBLANK(Colony!C118),"",Colony!C118)</f>
        <v/>
      </c>
      <c r="C96" t="str">
        <f>IF(ISBLANK(Colony!D118),"",Colony!D118)</f>
        <v>71</v>
      </c>
      <c r="D96" s="1" t="str">
        <f>IF(ISBLANK(Colony!E118),"",Colony!E118)</f>
        <v/>
      </c>
      <c r="E96" s="1" t="str">
        <f>IF(ISBLANK(Colony!F118),"",Colony!F118)</f>
        <v>WT 4</v>
      </c>
      <c r="F96" s="1" t="str">
        <f>IF(ISBLANK(Colony!G118),"",Colony!G118)</f>
        <v>AH0594</v>
      </c>
      <c r="G96" s="1" t="str">
        <f>IF(ISBLANK(Colony!H118),"",Colony!H118)</f>
        <v>"4E2</v>
      </c>
      <c r="H96" s="1" t="str">
        <f>IF(ISBLANK(Colony!I118),"",Colony!I118)</f>
        <v/>
      </c>
      <c r="I96" t="str">
        <f t="array" ref="I96">_xlfn.IFNA(INDEX($A$4:$A$499&amp;$E$4:$E$499, MATCH(0, COUNTIF(I$3:I95, $A$4:$A$499&amp;$E$4:$E$499), 0)),"")</f>
        <v/>
      </c>
      <c r="J96" t="str">
        <f t="array" ref="J96">_xlfn.IFNA( MATCH(0, COUNTIF(I$3:I95, $A$4:$A$499&amp;$E$4:$E$499), 0),"")</f>
        <v/>
      </c>
      <c r="K96" s="2" t="str">
        <f t="array" ref="K96">IFERROR(INDEX($A$4:$A$499, J96),"")</f>
        <v/>
      </c>
      <c r="L96" t="str">
        <f t="array" ref="L96">IFERROR(INDEX($G$4:$G$499, J96),"")</f>
        <v/>
      </c>
      <c r="M96" t="str">
        <f t="array" ref="M96">IF(AND(J97&gt;99999,J96&lt;99999),O96- (SUM(--(NOT(ISBLANK(INDEX(Colony!$H$26:$H$499, J96):INDEX(Colony!$H$26:$H$499, COUNT($A$4:$A$499))))))), IFERROR(O96-(SUM(--(NOT(ISBLANK(INDEX(Colony!$H$26:$H$499, J96):INDEX(Colony!$H$26:$H$499, J97-1)))))),""))</f>
        <v/>
      </c>
      <c r="N96" t="str">
        <f t="array" ref="N96">IFERROR(INDEX($E$4:$E$499,J96),"")</f>
        <v/>
      </c>
      <c r="O96" t="str">
        <f t="array" ref="O96">IFERROR(IF(NOT(J96+100&gt;J97),COUNT($A$4:$A$499)+1-J96,IFERROR(J97-J96,"")),"")</f>
        <v/>
      </c>
      <c r="P96" s="6" t="str">
        <f t="array" ref="P96">IFERROR(INDEX($O$4:$O$499,SMALL(IF($N$4:$N$499=P$3,ROW($O$4:$O$499)-ROW($O$4)+1),ROWS($O$4:$O96))),"")</f>
        <v/>
      </c>
      <c r="Q96" s="2" t="str">
        <f t="array" ref="Q96">IFERROR(INDEX($K$4:$K$499,SMALL(IF($N$4:$N$499=P$3,ROW($K$4:$K$499)-ROW($K$4)+1),ROWS($K$4:$K96))),"")</f>
        <v/>
      </c>
      <c r="R96" s="6" t="str">
        <f t="array" ref="R96">IFERROR(INDEX($O$4:$O$499,SMALL(IF($N$4:$N$499=R$3,ROW($O$4:$O$499)-ROW($O$4)+1),ROWS($O$4:$O96))),"")</f>
        <v/>
      </c>
      <c r="S96" s="2" t="str">
        <f t="array" ref="S96">IFERROR(INDEX($K$4:$K$499,SMALL(IF($N$4:$N$499=R$3,ROW($K$4:$K$499)-ROW($K$4)+1),ROWS($K$4:$K96))),"")</f>
        <v/>
      </c>
      <c r="T96" s="6" t="str">
        <f t="array" ref="T96">IFERROR(INDEX($O$4:$O$499,SMALL(IF($N$4:$N$499=T$3,ROW($O$4:$O$499)-ROW($O$4)+1),ROWS($O$4:$O96))),"")</f>
        <v/>
      </c>
      <c r="U96" s="2" t="str">
        <f t="array" ref="U96">IFERROR(INDEX($K$4:$K$499,SMALL(IF($N$4:$N$499=T$3,ROW($K$4:$K$499)-ROW($K$4)+1),ROWS($K$4:$K96))),"")</f>
        <v/>
      </c>
      <c r="V96" s="6" t="str">
        <f t="array" ref="V96">IFERROR(INDEX($O$4:$O$499,SMALL(IF($N$4:$N$499=V$3,ROW($O$4:$O$499)-ROW($O$4)+1),ROWS($O$4:$O96))),"")</f>
        <v/>
      </c>
      <c r="W96" s="2" t="str">
        <f t="array" ref="W96">IFERROR(INDEX($K$4:$K$499,SMALL(IF($N$4:$N$499=V$3,ROW($K$4:$K$499)-ROW($K$4)+1),ROWS($K$4:$K96))),"")</f>
        <v/>
      </c>
      <c r="X96" s="6" t="str">
        <f t="array" ref="X96">IFERROR(INDEX($O$4:$O$499,SMALL(IF($N$4:$N$499=X$3,ROW($O$4:$O$499)-ROW($O$4)+1),ROWS($O$4:$O96))),"")</f>
        <v/>
      </c>
      <c r="Y96" s="2" t="str">
        <f t="array" ref="Y96">IFERROR(INDEX($K$4:$K$499,SMALL(IF($N$4:$N$499=X$3,ROW($K$4:$K$499)-ROW($K$4)+1),ROWS($K$4:$K96))),"")</f>
        <v/>
      </c>
      <c r="Z96" s="6" t="str">
        <f t="array" ref="Z96">IFERROR(INDEX($O$4:$O$499,SMALL(IF($N$4:$N$499=Z$3,ROW($O$4:$O$499)-ROW($O$4)+1),ROWS($O$4:$O96))),"")</f>
        <v/>
      </c>
      <c r="AA96" s="2" t="str">
        <f t="array" ref="AA96">IFERROR(INDEX($K$4:$K$499,SMALL(IF($N$4:$N$499=Z$3,ROW($K$4:$K$499)-ROW($K$4)+1),ROWS($K$4:$K96))),"")</f>
        <v/>
      </c>
      <c r="AB96" s="6" t="str">
        <f t="array" ref="AB96">IFERROR(INDEX($O$4:$O$499,SMALL(IF($N$4:$N$499=AB$3,ROW($O$4:$O$499)-ROW($O$4)+1),ROWS($O$4:$O96))),"")</f>
        <v/>
      </c>
      <c r="AC96" s="2" t="str">
        <f t="array" ref="AC96">IFERROR(INDEX($K$4:$K$499,SMALL(IF($N$4:$N$499=AB$3,ROW($K$4:$K$499)-ROW($K$4)+1),ROWS($K$4:$K96))),"")</f>
        <v/>
      </c>
      <c r="AD96" s="6" t="str">
        <f t="array" ref="AD96">IFERROR(INDEX($O$4:$O$499,SMALL(IF($N$4:$N$499=AD$3,ROW($O$4:$O$499)-ROW($O$4)+1),ROWS($O$4:$O96))),"")</f>
        <v/>
      </c>
      <c r="AE96" s="2" t="str">
        <f t="array" ref="AE96">IFERROR(INDEX($K$4:$K$499,SMALL(IF($N$4:$N$499=AD$3,ROW($K$4:$K$499)-ROW($K$4)+1),ROWS($K$4:$K96))),"")</f>
        <v/>
      </c>
      <c r="AF96" s="6" t="str">
        <f t="array" ref="AF96">IFERROR(INDEX($O$4:$O$499,SMALL(IF($N$4:$N$499=AF$3,ROW($O$4:$O$499)-ROW($O$4)+1),ROWS($O$4:$O96))),"")</f>
        <v/>
      </c>
      <c r="AG96" s="2" t="str">
        <f t="array" ref="AG96">IFERROR(INDEX($K$4:$K$499,SMALL(IF($N$4:$N$499=AF$3,ROW($K$4:$K$499)-ROW($K$4)+1),ROWS($K$4:$K96))),"")</f>
        <v/>
      </c>
      <c r="AH96" s="6" t="str">
        <f t="array" ref="AH96">IFERROR(INDEX($O$4:$O$499,SMALL(IF($N$4:$N$499=AH$3,ROW($O$4:$O$499)-ROW($O$4)+1),ROWS($O$4:$O96))),"")</f>
        <v/>
      </c>
      <c r="AI96" s="2" t="str">
        <f t="array" ref="AI96">IFERROR(INDEX($K$4:$K$499,SMALL(IF($N$4:$N$499=AH$3,ROW($K$4:$K$499)-ROW($K$4)+1),ROWS($K$4:$K96))),"")</f>
        <v/>
      </c>
      <c r="AJ96" s="2"/>
      <c r="AK96" s="2"/>
      <c r="AL96" s="2"/>
      <c r="AM96" s="2"/>
      <c r="AN96" s="2"/>
      <c r="AO96" s="2"/>
      <c r="AP96" s="2"/>
      <c r="AQ96" s="2"/>
      <c r="AR96" s="2"/>
    </row>
    <row r="97" spans="1:44" x14ac:dyDescent="0.25">
      <c r="A97" s="2">
        <f>IF(ISBLANK(Colony!B119),"",Colony!B119)</f>
        <v>42810</v>
      </c>
      <c r="B97" t="str">
        <f>IF(ISBLANK(Colony!C119),"",Colony!C119)</f>
        <v/>
      </c>
      <c r="C97" t="str">
        <f>IF(ISBLANK(Colony!D119),"",Colony!D119)</f>
        <v>72</v>
      </c>
      <c r="D97" s="1" t="str">
        <f>IF(ISBLANK(Colony!E119),"",Colony!E119)</f>
        <v/>
      </c>
      <c r="E97" s="1" t="str">
        <f>IF(ISBLANK(Colony!F119),"",Colony!F119)</f>
        <v>WT 4</v>
      </c>
      <c r="F97" s="1" t="str">
        <f>IF(ISBLANK(Colony!G119),"",Colony!G119)</f>
        <v>AH0594</v>
      </c>
      <c r="G97" s="1" t="str">
        <f>IF(ISBLANK(Colony!H119),"",Colony!H119)</f>
        <v>"4E2</v>
      </c>
      <c r="H97" s="1" t="str">
        <f>IF(ISBLANK(Colony!I119),"",Colony!I119)</f>
        <v/>
      </c>
      <c r="I97" t="str">
        <f t="array" ref="I97">_xlfn.IFNA(INDEX($A$4:$A$499&amp;$E$4:$E$499, MATCH(0, COUNTIF(I$3:I96, $A$4:$A$499&amp;$E$4:$E$499), 0)),"")</f>
        <v/>
      </c>
      <c r="J97" t="str">
        <f t="array" ref="J97">_xlfn.IFNA( MATCH(0, COUNTIF(I$3:I96, $A$4:$A$499&amp;$E$4:$E$499), 0),"")</f>
        <v/>
      </c>
      <c r="K97" s="2" t="str">
        <f t="array" ref="K97">IFERROR(INDEX($A$4:$A$499, J97),"")</f>
        <v/>
      </c>
      <c r="L97" t="str">
        <f t="array" ref="L97">IFERROR(INDEX($G$4:$G$499, J97),"")</f>
        <v/>
      </c>
      <c r="M97" t="str">
        <f t="array" ref="M97">IF(AND(J98&gt;99999,J97&lt;99999),O97- (SUM(--(NOT(ISBLANK(INDEX(Colony!$H$26:$H$499, J97):INDEX(Colony!$H$26:$H$499, COUNT($A$4:$A$499))))))), IFERROR(O97-(SUM(--(NOT(ISBLANK(INDEX(Colony!$H$26:$H$499, J97):INDEX(Colony!$H$26:$H$499, J98-1)))))),""))</f>
        <v/>
      </c>
      <c r="N97" t="str">
        <f t="array" ref="N97">IFERROR(INDEX($E$4:$E$499,J97),"")</f>
        <v/>
      </c>
      <c r="O97" t="str">
        <f t="array" ref="O97">IFERROR(IF(NOT(J97+100&gt;J98),COUNT($A$4:$A$499)+1-J97,IFERROR(J98-J97,"")),"")</f>
        <v/>
      </c>
      <c r="P97" s="6" t="str">
        <f t="array" ref="P97">IFERROR(INDEX($O$4:$O$499,SMALL(IF($N$4:$N$499=P$3,ROW($O$4:$O$499)-ROW($O$4)+1),ROWS($O$4:$O97))),"")</f>
        <v/>
      </c>
      <c r="Q97" s="2" t="str">
        <f t="array" ref="Q97">IFERROR(INDEX($K$4:$K$499,SMALL(IF($N$4:$N$499=P$3,ROW($K$4:$K$499)-ROW($K$4)+1),ROWS($K$4:$K97))),"")</f>
        <v/>
      </c>
      <c r="R97" s="6" t="str">
        <f t="array" ref="R97">IFERROR(INDEX($O$4:$O$499,SMALL(IF($N$4:$N$499=R$3,ROW($O$4:$O$499)-ROW($O$4)+1),ROWS($O$4:$O97))),"")</f>
        <v/>
      </c>
      <c r="S97" s="2" t="str">
        <f t="array" ref="S97">IFERROR(INDEX($K$4:$K$499,SMALL(IF($N$4:$N$499=R$3,ROW($K$4:$K$499)-ROW($K$4)+1),ROWS($K$4:$K97))),"")</f>
        <v/>
      </c>
      <c r="T97" s="6" t="str">
        <f t="array" ref="T97">IFERROR(INDEX($O$4:$O$499,SMALL(IF($N$4:$N$499=T$3,ROW($O$4:$O$499)-ROW($O$4)+1),ROWS($O$4:$O97))),"")</f>
        <v/>
      </c>
      <c r="U97" s="2" t="str">
        <f t="array" ref="U97">IFERROR(INDEX($K$4:$K$499,SMALL(IF($N$4:$N$499=T$3,ROW($K$4:$K$499)-ROW($K$4)+1),ROWS($K$4:$K97))),"")</f>
        <v/>
      </c>
      <c r="V97" s="6" t="str">
        <f t="array" ref="V97">IFERROR(INDEX($O$4:$O$499,SMALL(IF($N$4:$N$499=V$3,ROW($O$4:$O$499)-ROW($O$4)+1),ROWS($O$4:$O97))),"")</f>
        <v/>
      </c>
      <c r="W97" s="2" t="str">
        <f t="array" ref="W97">IFERROR(INDEX($K$4:$K$499,SMALL(IF($N$4:$N$499=V$3,ROW($K$4:$K$499)-ROW($K$4)+1),ROWS($K$4:$K97))),"")</f>
        <v/>
      </c>
      <c r="X97" s="6" t="str">
        <f t="array" ref="X97">IFERROR(INDEX($O$4:$O$499,SMALL(IF($N$4:$N$499=X$3,ROW($O$4:$O$499)-ROW($O$4)+1),ROWS($O$4:$O97))),"")</f>
        <v/>
      </c>
      <c r="Y97" s="2" t="str">
        <f t="array" ref="Y97">IFERROR(INDEX($K$4:$K$499,SMALL(IF($N$4:$N$499=X$3,ROW($K$4:$K$499)-ROW($K$4)+1),ROWS($K$4:$K97))),"")</f>
        <v/>
      </c>
      <c r="Z97" s="6" t="str">
        <f t="array" ref="Z97">IFERROR(INDEX($O$4:$O$499,SMALL(IF($N$4:$N$499=Z$3,ROW($O$4:$O$499)-ROW($O$4)+1),ROWS($O$4:$O97))),"")</f>
        <v/>
      </c>
      <c r="AA97" s="2" t="str">
        <f t="array" ref="AA97">IFERROR(INDEX($K$4:$K$499,SMALL(IF($N$4:$N$499=Z$3,ROW($K$4:$K$499)-ROW($K$4)+1),ROWS($K$4:$K97))),"")</f>
        <v/>
      </c>
      <c r="AB97" s="6" t="str">
        <f t="array" ref="AB97">IFERROR(INDEX($O$4:$O$499,SMALL(IF($N$4:$N$499=AB$3,ROW($O$4:$O$499)-ROW($O$4)+1),ROWS($O$4:$O97))),"")</f>
        <v/>
      </c>
      <c r="AC97" s="2" t="str">
        <f t="array" ref="AC97">IFERROR(INDEX($K$4:$K$499,SMALL(IF($N$4:$N$499=AB$3,ROW($K$4:$K$499)-ROW($K$4)+1),ROWS($K$4:$K97))),"")</f>
        <v/>
      </c>
      <c r="AD97" s="6" t="str">
        <f t="array" ref="AD97">IFERROR(INDEX($O$4:$O$499,SMALL(IF($N$4:$N$499=AD$3,ROW($O$4:$O$499)-ROW($O$4)+1),ROWS($O$4:$O97))),"")</f>
        <v/>
      </c>
      <c r="AE97" s="2" t="str">
        <f t="array" ref="AE97">IFERROR(INDEX($K$4:$K$499,SMALL(IF($N$4:$N$499=AD$3,ROW($K$4:$K$499)-ROW($K$4)+1),ROWS($K$4:$K97))),"")</f>
        <v/>
      </c>
      <c r="AF97" s="6" t="str">
        <f t="array" ref="AF97">IFERROR(INDEX($O$4:$O$499,SMALL(IF($N$4:$N$499=AF$3,ROW($O$4:$O$499)-ROW($O$4)+1),ROWS($O$4:$O97))),"")</f>
        <v/>
      </c>
      <c r="AG97" s="2" t="str">
        <f t="array" ref="AG97">IFERROR(INDEX($K$4:$K$499,SMALL(IF($N$4:$N$499=AF$3,ROW($K$4:$K$499)-ROW($K$4)+1),ROWS($K$4:$K97))),"")</f>
        <v/>
      </c>
      <c r="AH97" s="6" t="str">
        <f t="array" ref="AH97">IFERROR(INDEX($O$4:$O$499,SMALL(IF($N$4:$N$499=AH$3,ROW($O$4:$O$499)-ROW($O$4)+1),ROWS($O$4:$O97))),"")</f>
        <v/>
      </c>
      <c r="AI97" s="2" t="str">
        <f t="array" ref="AI97">IFERROR(INDEX($K$4:$K$499,SMALL(IF($N$4:$N$499=AH$3,ROW($K$4:$K$499)-ROW($K$4)+1),ROWS($K$4:$K97))),"")</f>
        <v/>
      </c>
      <c r="AJ97" s="2"/>
      <c r="AK97" s="2"/>
      <c r="AL97" s="2"/>
      <c r="AM97" s="2"/>
      <c r="AN97" s="2"/>
      <c r="AO97" s="2"/>
      <c r="AP97" s="2"/>
      <c r="AQ97" s="2"/>
      <c r="AR97" s="2"/>
    </row>
    <row r="98" spans="1:44" x14ac:dyDescent="0.25">
      <c r="A98" s="2">
        <f>IF(ISBLANK(Colony!B120),"",Colony!B120)</f>
        <v>42810</v>
      </c>
      <c r="B98" t="str">
        <f>IF(ISBLANK(Colony!C120),"",Colony!C120)</f>
        <v/>
      </c>
      <c r="C98" t="str">
        <f>IF(ISBLANK(Colony!D120),"",Colony!D120)</f>
        <v>73</v>
      </c>
      <c r="D98" s="1" t="str">
        <f>IF(ISBLANK(Colony!E120),"",Colony!E120)</f>
        <v/>
      </c>
      <c r="E98" s="1" t="str">
        <f>IF(ISBLANK(Colony!F120),"",Colony!F120)</f>
        <v>WT 4</v>
      </c>
      <c r="F98" s="1" t="str">
        <f>IF(ISBLANK(Colony!G120),"",Colony!G120)</f>
        <v>AH0594</v>
      </c>
      <c r="G98" s="1" t="str">
        <f>IF(ISBLANK(Colony!H120),"",Colony!H120)</f>
        <v>"4E2</v>
      </c>
      <c r="H98" s="1" t="str">
        <f>IF(ISBLANK(Colony!I120),"",Colony!I120)</f>
        <v/>
      </c>
      <c r="I98" t="str">
        <f t="array" ref="I98">_xlfn.IFNA(INDEX($A$4:$A$499&amp;$E$4:$E$499, MATCH(0, COUNTIF(I$3:I97, $A$4:$A$499&amp;$E$4:$E$499), 0)),"")</f>
        <v/>
      </c>
      <c r="J98" t="str">
        <f t="array" ref="J98">_xlfn.IFNA( MATCH(0, COUNTIF(I$3:I97, $A$4:$A$499&amp;$E$4:$E$499), 0),"")</f>
        <v/>
      </c>
      <c r="K98" s="2" t="str">
        <f t="array" ref="K98">IFERROR(INDEX($A$4:$A$499, J98),"")</f>
        <v/>
      </c>
      <c r="L98" t="str">
        <f t="array" ref="L98">IFERROR(INDEX($G$4:$G$499, J98),"")</f>
        <v/>
      </c>
      <c r="M98" t="str">
        <f t="array" ref="M98">IF(AND(J99&gt;99999,J98&lt;99999),O98- (SUM(--(NOT(ISBLANK(INDEX(Colony!$H$26:$H$499, J98):INDEX(Colony!$H$26:$H$499, COUNT($A$4:$A$499))))))), IFERROR(O98-(SUM(--(NOT(ISBLANK(INDEX(Colony!$H$26:$H$499, J98):INDEX(Colony!$H$26:$H$499, J99-1)))))),""))</f>
        <v/>
      </c>
      <c r="N98" t="str">
        <f t="array" ref="N98">IFERROR(INDEX($E$4:$E$499,J98),"")</f>
        <v/>
      </c>
      <c r="O98" t="str">
        <f t="array" ref="O98">IFERROR(IF(NOT(J98+100&gt;J99),COUNT($A$4:$A$499)+1-J98,IFERROR(J99-J98,"")),"")</f>
        <v/>
      </c>
      <c r="P98" s="6" t="str">
        <f t="array" ref="P98">IFERROR(INDEX($O$4:$O$499,SMALL(IF($N$4:$N$499=P$3,ROW($O$4:$O$499)-ROW($O$4)+1),ROWS($O$4:$O98))),"")</f>
        <v/>
      </c>
      <c r="Q98" s="2" t="str">
        <f t="array" ref="Q98">IFERROR(INDEX($K$4:$K$499,SMALL(IF($N$4:$N$499=P$3,ROW($K$4:$K$499)-ROW($K$4)+1),ROWS($K$4:$K98))),"")</f>
        <v/>
      </c>
      <c r="R98" s="6" t="str">
        <f t="array" ref="R98">IFERROR(INDEX($O$4:$O$499,SMALL(IF($N$4:$N$499=R$3,ROW($O$4:$O$499)-ROW($O$4)+1),ROWS($O$4:$O98))),"")</f>
        <v/>
      </c>
      <c r="S98" s="2" t="str">
        <f t="array" ref="S98">IFERROR(INDEX($K$4:$K$499,SMALL(IF($N$4:$N$499=R$3,ROW($K$4:$K$499)-ROW($K$4)+1),ROWS($K$4:$K98))),"")</f>
        <v/>
      </c>
      <c r="T98" s="6" t="str">
        <f t="array" ref="T98">IFERROR(INDEX($O$4:$O$499,SMALL(IF($N$4:$N$499=T$3,ROW($O$4:$O$499)-ROW($O$4)+1),ROWS($O$4:$O98))),"")</f>
        <v/>
      </c>
      <c r="U98" s="2" t="str">
        <f t="array" ref="U98">IFERROR(INDEX($K$4:$K$499,SMALL(IF($N$4:$N$499=T$3,ROW($K$4:$K$499)-ROW($K$4)+1),ROWS($K$4:$K98))),"")</f>
        <v/>
      </c>
      <c r="V98" s="6" t="str">
        <f t="array" ref="V98">IFERROR(INDEX($O$4:$O$499,SMALL(IF($N$4:$N$499=V$3,ROW($O$4:$O$499)-ROW($O$4)+1),ROWS($O$4:$O98))),"")</f>
        <v/>
      </c>
      <c r="W98" s="2" t="str">
        <f t="array" ref="W98">IFERROR(INDEX($K$4:$K$499,SMALL(IF($N$4:$N$499=V$3,ROW($K$4:$K$499)-ROW($K$4)+1),ROWS($K$4:$K98))),"")</f>
        <v/>
      </c>
      <c r="X98" s="6" t="str">
        <f t="array" ref="X98">IFERROR(INDEX($O$4:$O$499,SMALL(IF($N$4:$N$499=X$3,ROW($O$4:$O$499)-ROW($O$4)+1),ROWS($O$4:$O98))),"")</f>
        <v/>
      </c>
      <c r="Y98" s="2" t="str">
        <f t="array" ref="Y98">IFERROR(INDEX($K$4:$K$499,SMALL(IF($N$4:$N$499=X$3,ROW($K$4:$K$499)-ROW($K$4)+1),ROWS($K$4:$K98))),"")</f>
        <v/>
      </c>
      <c r="Z98" s="6" t="str">
        <f t="array" ref="Z98">IFERROR(INDEX($O$4:$O$499,SMALL(IF($N$4:$N$499=Z$3,ROW($O$4:$O$499)-ROW($O$4)+1),ROWS($O$4:$O98))),"")</f>
        <v/>
      </c>
      <c r="AA98" s="2" t="str">
        <f t="array" ref="AA98">IFERROR(INDEX($K$4:$K$499,SMALL(IF($N$4:$N$499=Z$3,ROW($K$4:$K$499)-ROW($K$4)+1),ROWS($K$4:$K98))),"")</f>
        <v/>
      </c>
      <c r="AB98" s="6" t="str">
        <f t="array" ref="AB98">IFERROR(INDEX($O$4:$O$499,SMALL(IF($N$4:$N$499=AB$3,ROW($O$4:$O$499)-ROW($O$4)+1),ROWS($O$4:$O98))),"")</f>
        <v/>
      </c>
      <c r="AC98" s="2" t="str">
        <f t="array" ref="AC98">IFERROR(INDEX($K$4:$K$499,SMALL(IF($N$4:$N$499=AB$3,ROW($K$4:$K$499)-ROW($K$4)+1),ROWS($K$4:$K98))),"")</f>
        <v/>
      </c>
      <c r="AD98" s="6" t="str">
        <f t="array" ref="AD98">IFERROR(INDEX($O$4:$O$499,SMALL(IF($N$4:$N$499=AD$3,ROW($O$4:$O$499)-ROW($O$4)+1),ROWS($O$4:$O98))),"")</f>
        <v/>
      </c>
      <c r="AE98" s="2" t="str">
        <f t="array" ref="AE98">IFERROR(INDEX($K$4:$K$499,SMALL(IF($N$4:$N$499=AD$3,ROW($K$4:$K$499)-ROW($K$4)+1),ROWS($K$4:$K98))),"")</f>
        <v/>
      </c>
      <c r="AF98" s="6" t="str">
        <f t="array" ref="AF98">IFERROR(INDEX($O$4:$O$499,SMALL(IF($N$4:$N$499=AF$3,ROW($O$4:$O$499)-ROW($O$4)+1),ROWS($O$4:$O98))),"")</f>
        <v/>
      </c>
      <c r="AG98" s="2" t="str">
        <f t="array" ref="AG98">IFERROR(INDEX($K$4:$K$499,SMALL(IF($N$4:$N$499=AF$3,ROW($K$4:$K$499)-ROW($K$4)+1),ROWS($K$4:$K98))),"")</f>
        <v/>
      </c>
      <c r="AH98" s="6" t="str">
        <f t="array" ref="AH98">IFERROR(INDEX($O$4:$O$499,SMALL(IF($N$4:$N$499=AH$3,ROW($O$4:$O$499)-ROW($O$4)+1),ROWS($O$4:$O98))),"")</f>
        <v/>
      </c>
      <c r="AI98" s="2" t="str">
        <f t="array" ref="AI98">IFERROR(INDEX($K$4:$K$499,SMALL(IF($N$4:$N$499=AH$3,ROW($K$4:$K$499)-ROW($K$4)+1),ROWS($K$4:$K98))),"")</f>
        <v/>
      </c>
      <c r="AJ98" s="2"/>
      <c r="AK98" s="2"/>
      <c r="AL98" s="2"/>
      <c r="AM98" s="2"/>
      <c r="AN98" s="2"/>
      <c r="AO98" s="2"/>
      <c r="AP98" s="2"/>
      <c r="AQ98" s="2"/>
      <c r="AR98" s="2"/>
    </row>
    <row r="99" spans="1:44" x14ac:dyDescent="0.25">
      <c r="A99" s="2">
        <f>IF(ISBLANK(Colony!B121),"",Colony!B121)</f>
        <v>42812</v>
      </c>
      <c r="B99">
        <f>IF(ISBLANK(Colony!C121),"",Colony!C121)</f>
        <v>5</v>
      </c>
      <c r="C99" t="str">
        <f>IF(ISBLANK(Colony!D121),"",Colony!D121)</f>
        <v/>
      </c>
      <c r="D99" s="1" t="str">
        <f>IF(ISBLANK(Colony!E121),"",Colony!E121)</f>
        <v/>
      </c>
      <c r="E99" s="1" t="str">
        <f>IF(ISBLANK(Colony!F121),"",Colony!F121)</f>
        <v>WT 2</v>
      </c>
      <c r="F99" s="1" t="str">
        <f>IF(ISBLANK(Colony!G121),"",Colony!G121)</f>
        <v>AH0593</v>
      </c>
      <c r="G99" s="1" t="str">
        <f>IF(ISBLANK(Colony!H121),"",Colony!H121)</f>
        <v/>
      </c>
      <c r="H99" s="1" t="str">
        <f>IF(ISBLANK(Colony!I121),"",Colony!I121)</f>
        <v/>
      </c>
      <c r="I99" t="str">
        <f t="array" ref="I99">_xlfn.IFNA(INDEX($A$4:$A$499&amp;$E$4:$E$499, MATCH(0, COUNTIF(I$3:I98, $A$4:$A$499&amp;$E$4:$E$499), 0)),"")</f>
        <v/>
      </c>
      <c r="J99" t="str">
        <f t="array" ref="J99">_xlfn.IFNA( MATCH(0, COUNTIF(I$3:I98, $A$4:$A$499&amp;$E$4:$E$499), 0),"")</f>
        <v/>
      </c>
      <c r="K99" s="2" t="str">
        <f t="array" ref="K99">IFERROR(INDEX($A$4:$A$499, J99),"")</f>
        <v/>
      </c>
      <c r="L99" t="str">
        <f t="array" ref="L99">IFERROR(INDEX($G$4:$G$499, J99),"")</f>
        <v/>
      </c>
      <c r="M99" t="str">
        <f t="array" ref="M99">IF(AND(J100&gt;99999,J99&lt;99999),O99- (SUM(--(NOT(ISBLANK(INDEX(Colony!$H$26:$H$499, J99):INDEX(Colony!$H$26:$H$499, COUNT($A$4:$A$499))))))), IFERROR(O99-(SUM(--(NOT(ISBLANK(INDEX(Colony!$H$26:$H$499, J99):INDEX(Colony!$H$26:$H$499, J100-1)))))),""))</f>
        <v/>
      </c>
      <c r="N99" t="str">
        <f t="array" ref="N99">IFERROR(INDEX($E$4:$E$499,J99),"")</f>
        <v/>
      </c>
      <c r="O99" t="str">
        <f t="array" ref="O99">IFERROR(IF(NOT(J99+100&gt;J100),COUNT($A$4:$A$499)+1-J99,IFERROR(J100-J99,"")),"")</f>
        <v/>
      </c>
      <c r="P99" s="6" t="str">
        <f t="array" ref="P99">IFERROR(INDEX($O$4:$O$499,SMALL(IF($N$4:$N$499=P$3,ROW($O$4:$O$499)-ROW($O$4)+1),ROWS($O$4:$O99))),"")</f>
        <v/>
      </c>
      <c r="Q99" s="2" t="str">
        <f t="array" ref="Q99">IFERROR(INDEX($K$4:$K$499,SMALL(IF($N$4:$N$499=P$3,ROW($K$4:$K$499)-ROW($K$4)+1),ROWS($K$4:$K99))),"")</f>
        <v/>
      </c>
      <c r="R99" s="6" t="str">
        <f t="array" ref="R99">IFERROR(INDEX($O$4:$O$499,SMALL(IF($N$4:$N$499=R$3,ROW($O$4:$O$499)-ROW($O$4)+1),ROWS($O$4:$O99))),"")</f>
        <v/>
      </c>
      <c r="S99" s="2" t="str">
        <f t="array" ref="S99">IFERROR(INDEX($K$4:$K$499,SMALL(IF($N$4:$N$499=R$3,ROW($K$4:$K$499)-ROW($K$4)+1),ROWS($K$4:$K99))),"")</f>
        <v/>
      </c>
      <c r="T99" s="6" t="str">
        <f t="array" ref="T99">IFERROR(INDEX($O$4:$O$499,SMALL(IF($N$4:$N$499=T$3,ROW($O$4:$O$499)-ROW($O$4)+1),ROWS($O$4:$O99))),"")</f>
        <v/>
      </c>
      <c r="U99" s="2" t="str">
        <f t="array" ref="U99">IFERROR(INDEX($K$4:$K$499,SMALL(IF($N$4:$N$499=T$3,ROW($K$4:$K$499)-ROW($K$4)+1),ROWS($K$4:$K99))),"")</f>
        <v/>
      </c>
      <c r="V99" s="6" t="str">
        <f t="array" ref="V99">IFERROR(INDEX($O$4:$O$499,SMALL(IF($N$4:$N$499=V$3,ROW($O$4:$O$499)-ROW($O$4)+1),ROWS($O$4:$O99))),"")</f>
        <v/>
      </c>
      <c r="W99" s="2" t="str">
        <f t="array" ref="W99">IFERROR(INDEX($K$4:$K$499,SMALL(IF($N$4:$N$499=V$3,ROW($K$4:$K$499)-ROW($K$4)+1),ROWS($K$4:$K99))),"")</f>
        <v/>
      </c>
      <c r="X99" s="6" t="str">
        <f t="array" ref="X99">IFERROR(INDEX($O$4:$O$499,SMALL(IF($N$4:$N$499=X$3,ROW($O$4:$O$499)-ROW($O$4)+1),ROWS($O$4:$O99))),"")</f>
        <v/>
      </c>
      <c r="Y99" s="2" t="str">
        <f t="array" ref="Y99">IFERROR(INDEX($K$4:$K$499,SMALL(IF($N$4:$N$499=X$3,ROW($K$4:$K$499)-ROW($K$4)+1),ROWS($K$4:$K99))),"")</f>
        <v/>
      </c>
      <c r="Z99" s="6" t="str">
        <f t="array" ref="Z99">IFERROR(INDEX($O$4:$O$499,SMALL(IF($N$4:$N$499=Z$3,ROW($O$4:$O$499)-ROW($O$4)+1),ROWS($O$4:$O99))),"")</f>
        <v/>
      </c>
      <c r="AA99" s="2" t="str">
        <f t="array" ref="AA99">IFERROR(INDEX($K$4:$K$499,SMALL(IF($N$4:$N$499=Z$3,ROW($K$4:$K$499)-ROW($K$4)+1),ROWS($K$4:$K99))),"")</f>
        <v/>
      </c>
      <c r="AB99" s="6" t="str">
        <f t="array" ref="AB99">IFERROR(INDEX($O$4:$O$499,SMALL(IF($N$4:$N$499=AB$3,ROW($O$4:$O$499)-ROW($O$4)+1),ROWS($O$4:$O99))),"")</f>
        <v/>
      </c>
      <c r="AC99" s="2" t="str">
        <f t="array" ref="AC99">IFERROR(INDEX($K$4:$K$499,SMALL(IF($N$4:$N$499=AB$3,ROW($K$4:$K$499)-ROW($K$4)+1),ROWS($K$4:$K99))),"")</f>
        <v/>
      </c>
      <c r="AD99" s="6" t="str">
        <f t="array" ref="AD99">IFERROR(INDEX($O$4:$O$499,SMALL(IF($N$4:$N$499=AD$3,ROW($O$4:$O$499)-ROW($O$4)+1),ROWS($O$4:$O99))),"")</f>
        <v/>
      </c>
      <c r="AE99" s="2" t="str">
        <f t="array" ref="AE99">IFERROR(INDEX($K$4:$K$499,SMALL(IF($N$4:$N$499=AD$3,ROW($K$4:$K$499)-ROW($K$4)+1),ROWS($K$4:$K99))),"")</f>
        <v/>
      </c>
      <c r="AF99" s="6" t="str">
        <f t="array" ref="AF99">IFERROR(INDEX($O$4:$O$499,SMALL(IF($N$4:$N$499=AF$3,ROW($O$4:$O$499)-ROW($O$4)+1),ROWS($O$4:$O99))),"")</f>
        <v/>
      </c>
      <c r="AG99" s="2" t="str">
        <f t="array" ref="AG99">IFERROR(INDEX($K$4:$K$499,SMALL(IF($N$4:$N$499=AF$3,ROW($K$4:$K$499)-ROW($K$4)+1),ROWS($K$4:$K99))),"")</f>
        <v/>
      </c>
      <c r="AH99" s="6" t="str">
        <f t="array" ref="AH99">IFERROR(INDEX($O$4:$O$499,SMALL(IF($N$4:$N$499=AH$3,ROW($O$4:$O$499)-ROW($O$4)+1),ROWS($O$4:$O99))),"")</f>
        <v/>
      </c>
      <c r="AI99" s="2" t="str">
        <f t="array" ref="AI99">IFERROR(INDEX($K$4:$K$499,SMALL(IF($N$4:$N$499=AH$3,ROW($K$4:$K$499)-ROW($K$4)+1),ROWS($K$4:$K99))),"")</f>
        <v/>
      </c>
      <c r="AJ99" s="2"/>
      <c r="AK99" s="2"/>
      <c r="AL99" s="2"/>
      <c r="AM99" s="2"/>
      <c r="AN99" s="2"/>
      <c r="AO99" s="2"/>
      <c r="AP99" s="2"/>
      <c r="AQ99" s="2"/>
      <c r="AR99" s="2"/>
    </row>
    <row r="100" spans="1:44" x14ac:dyDescent="0.25">
      <c r="A100" s="2">
        <f>IF(ISBLANK(Colony!B122),"",Colony!B122)</f>
        <v>42812</v>
      </c>
      <c r="B100" t="str">
        <f>IF(ISBLANK(Colony!C122),"",Colony!C122)</f>
        <v/>
      </c>
      <c r="C100" t="str">
        <f>IF(ISBLANK(Colony!D122),"",Colony!D122)</f>
        <v/>
      </c>
      <c r="D100" s="1" t="str">
        <f>IF(ISBLANK(Colony!E122),"",Colony!E122)</f>
        <v/>
      </c>
      <c r="E100" s="1" t="str">
        <f>IF(ISBLANK(Colony!F122),"",Colony!F122)</f>
        <v>WT 2</v>
      </c>
      <c r="F100" s="1" t="str">
        <f>IF(ISBLANK(Colony!G122),"",Colony!G122)</f>
        <v>AH0593</v>
      </c>
      <c r="G100" s="1" t="str">
        <f>IF(ISBLANK(Colony!H122),"",Colony!H122)</f>
        <v/>
      </c>
      <c r="H100" s="1" t="str">
        <f>IF(ISBLANK(Colony!I122),"",Colony!I122)</f>
        <v/>
      </c>
      <c r="I100" t="str">
        <f t="array" ref="I100">_xlfn.IFNA(INDEX($A$4:$A$499&amp;$E$4:$E$499, MATCH(0, COUNTIF(I$3:I99, $A$4:$A$499&amp;$E$4:$E$499), 0)),"")</f>
        <v/>
      </c>
      <c r="J100" t="str">
        <f t="array" ref="J100">_xlfn.IFNA( MATCH(0, COUNTIF(I$3:I99, $A$4:$A$499&amp;$E$4:$E$499), 0),"")</f>
        <v/>
      </c>
      <c r="K100" s="2" t="str">
        <f t="array" ref="K100">IFERROR(INDEX($A$4:$A$499, J100),"")</f>
        <v/>
      </c>
      <c r="L100" t="str">
        <f t="array" ref="L100">IFERROR(INDEX($G$4:$G$499, J100),"")</f>
        <v/>
      </c>
      <c r="M100" t="str">
        <f t="array" ref="M100">IF(AND(J101&gt;99999,J100&lt;99999),O100- (SUM(--(NOT(ISBLANK(INDEX(Colony!$H$26:$H$499, J100):INDEX(Colony!$H$26:$H$499, COUNT($A$4:$A$499))))))), IFERROR(O100-(SUM(--(NOT(ISBLANK(INDEX(Colony!$H$26:$H$499, J100):INDEX(Colony!$H$26:$H$499, J101-1)))))),""))</f>
        <v/>
      </c>
      <c r="N100" t="str">
        <f t="array" ref="N100">IFERROR(INDEX($E$4:$E$499,J100),"")</f>
        <v/>
      </c>
      <c r="O100" t="str">
        <f t="array" ref="O100">IFERROR(IF(NOT(J100+100&gt;J101),COUNT($A$4:$A$499)+1-J100,IFERROR(J101-J100,"")),"")</f>
        <v/>
      </c>
      <c r="P100" s="6" t="str">
        <f t="array" ref="P100">IFERROR(INDEX($O$4:$O$499,SMALL(IF($N$4:$N$499=P$3,ROW($O$4:$O$499)-ROW($O$4)+1),ROWS($O$4:$O100))),"")</f>
        <v/>
      </c>
      <c r="Q100" s="2" t="str">
        <f t="array" ref="Q100">IFERROR(INDEX($K$4:$K$499,SMALL(IF($N$4:$N$499=P$3,ROW($K$4:$K$499)-ROW($K$4)+1),ROWS($K$4:$K100))),"")</f>
        <v/>
      </c>
      <c r="R100" s="6" t="str">
        <f t="array" ref="R100">IFERROR(INDEX($O$4:$O$499,SMALL(IF($N$4:$N$499=R$3,ROW($O$4:$O$499)-ROW($O$4)+1),ROWS($O$4:$O100))),"")</f>
        <v/>
      </c>
      <c r="S100" s="2" t="str">
        <f t="array" ref="S100">IFERROR(INDEX($K$4:$K$499,SMALL(IF($N$4:$N$499=R$3,ROW($K$4:$K$499)-ROW($K$4)+1),ROWS($K$4:$K100))),"")</f>
        <v/>
      </c>
      <c r="T100" s="6" t="str">
        <f t="array" ref="T100">IFERROR(INDEX($O$4:$O$499,SMALL(IF($N$4:$N$499=T$3,ROW($O$4:$O$499)-ROW($O$4)+1),ROWS($O$4:$O100))),"")</f>
        <v/>
      </c>
      <c r="U100" s="2" t="str">
        <f t="array" ref="U100">IFERROR(INDEX($K$4:$K$499,SMALL(IF($N$4:$N$499=T$3,ROW($K$4:$K$499)-ROW($K$4)+1),ROWS($K$4:$K100))),"")</f>
        <v/>
      </c>
      <c r="V100" s="6" t="str">
        <f t="array" ref="V100">IFERROR(INDEX($O$4:$O$499,SMALL(IF($N$4:$N$499=V$3,ROW($O$4:$O$499)-ROW($O$4)+1),ROWS($O$4:$O100))),"")</f>
        <v/>
      </c>
      <c r="W100" s="2" t="str">
        <f t="array" ref="W100">IFERROR(INDEX($K$4:$K$499,SMALL(IF($N$4:$N$499=V$3,ROW($K$4:$K$499)-ROW($K$4)+1),ROWS($K$4:$K100))),"")</f>
        <v/>
      </c>
      <c r="X100" s="6" t="str">
        <f t="array" ref="X100">IFERROR(INDEX($O$4:$O$499,SMALL(IF($N$4:$N$499=X$3,ROW($O$4:$O$499)-ROW($O$4)+1),ROWS($O$4:$O100))),"")</f>
        <v/>
      </c>
      <c r="Y100" s="2" t="str">
        <f t="array" ref="Y100">IFERROR(INDEX($K$4:$K$499,SMALL(IF($N$4:$N$499=X$3,ROW($K$4:$K$499)-ROW($K$4)+1),ROWS($K$4:$K100))),"")</f>
        <v/>
      </c>
      <c r="Z100" s="6" t="str">
        <f t="array" ref="Z100">IFERROR(INDEX($O$4:$O$499,SMALL(IF($N$4:$N$499=Z$3,ROW($O$4:$O$499)-ROW($O$4)+1),ROWS($O$4:$O100))),"")</f>
        <v/>
      </c>
      <c r="AA100" s="2" t="str">
        <f t="array" ref="AA100">IFERROR(INDEX($K$4:$K$499,SMALL(IF($N$4:$N$499=Z$3,ROW($K$4:$K$499)-ROW($K$4)+1),ROWS($K$4:$K100))),"")</f>
        <v/>
      </c>
      <c r="AB100" s="6" t="str">
        <f t="array" ref="AB100">IFERROR(INDEX($O$4:$O$499,SMALL(IF($N$4:$N$499=AB$3,ROW($O$4:$O$499)-ROW($O$4)+1),ROWS($O$4:$O100))),"")</f>
        <v/>
      </c>
      <c r="AC100" s="2" t="str">
        <f t="array" ref="AC100">IFERROR(INDEX($K$4:$K$499,SMALL(IF($N$4:$N$499=AB$3,ROW($K$4:$K$499)-ROW($K$4)+1),ROWS($K$4:$K100))),"")</f>
        <v/>
      </c>
      <c r="AD100" s="6" t="str">
        <f t="array" ref="AD100">IFERROR(INDEX($O$4:$O$499,SMALL(IF($N$4:$N$499=AD$3,ROW($O$4:$O$499)-ROW($O$4)+1),ROWS($O$4:$O100))),"")</f>
        <v/>
      </c>
      <c r="AE100" s="2" t="str">
        <f t="array" ref="AE100">IFERROR(INDEX($K$4:$K$499,SMALL(IF($N$4:$N$499=AD$3,ROW($K$4:$K$499)-ROW($K$4)+1),ROWS($K$4:$K100))),"")</f>
        <v/>
      </c>
      <c r="AF100" s="6" t="str">
        <f t="array" ref="AF100">IFERROR(INDEX($O$4:$O$499,SMALL(IF($N$4:$N$499=AF$3,ROW($O$4:$O$499)-ROW($O$4)+1),ROWS($O$4:$O100))),"")</f>
        <v/>
      </c>
      <c r="AG100" s="2" t="str">
        <f t="array" ref="AG100">IFERROR(INDEX($K$4:$K$499,SMALL(IF($N$4:$N$499=AF$3,ROW($K$4:$K$499)-ROW($K$4)+1),ROWS($K$4:$K100))),"")</f>
        <v/>
      </c>
      <c r="AH100" s="6" t="str">
        <f t="array" ref="AH100">IFERROR(INDEX($O$4:$O$499,SMALL(IF($N$4:$N$499=AH$3,ROW($O$4:$O$499)-ROW($O$4)+1),ROWS($O$4:$O100))),"")</f>
        <v/>
      </c>
      <c r="AI100" s="2" t="str">
        <f t="array" ref="AI100">IFERROR(INDEX($K$4:$K$499,SMALL(IF($N$4:$N$499=AH$3,ROW($K$4:$K$499)-ROW($K$4)+1),ROWS($K$4:$K100))),"")</f>
        <v/>
      </c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x14ac:dyDescent="0.25">
      <c r="A101" s="2">
        <f>IF(ISBLANK(Colony!B123),"",Colony!B123)</f>
        <v>42812</v>
      </c>
      <c r="B101" t="str">
        <f>IF(ISBLANK(Colony!C123),"",Colony!C123)</f>
        <v/>
      </c>
      <c r="C101" t="str">
        <f>IF(ISBLANK(Colony!D123),"",Colony!D123)</f>
        <v/>
      </c>
      <c r="D101" s="1" t="str">
        <f>IF(ISBLANK(Colony!E123),"",Colony!E123)</f>
        <v/>
      </c>
      <c r="E101" s="1" t="str">
        <f>IF(ISBLANK(Colony!F123),"",Colony!F123)</f>
        <v>WT 2</v>
      </c>
      <c r="F101" s="1" t="str">
        <f>IF(ISBLANK(Colony!G123),"",Colony!G123)</f>
        <v>AH0593</v>
      </c>
      <c r="G101" s="1" t="str">
        <f>IF(ISBLANK(Colony!H123),"",Colony!H123)</f>
        <v/>
      </c>
      <c r="H101" s="1" t="str">
        <f>IF(ISBLANK(Colony!I123),"",Colony!I123)</f>
        <v/>
      </c>
      <c r="I101" t="str">
        <f t="array" ref="I101">_xlfn.IFNA(INDEX($A$4:$A$499&amp;$E$4:$E$499, MATCH(0, COUNTIF(I$3:I100, $A$4:$A$499&amp;$E$4:$E$499), 0)),"")</f>
        <v/>
      </c>
      <c r="J101" t="str">
        <f t="array" ref="J101">_xlfn.IFNA( MATCH(0, COUNTIF(I$3:I100, $A$4:$A$499&amp;$E$4:$E$499), 0),"")</f>
        <v/>
      </c>
      <c r="K101" s="2" t="str">
        <f t="array" ref="K101">IFERROR(INDEX($A$4:$A$499, J101),"")</f>
        <v/>
      </c>
      <c r="L101" t="str">
        <f t="array" ref="L101">IFERROR(INDEX($G$4:$G$499, J101),"")</f>
        <v/>
      </c>
      <c r="M101" t="str">
        <f t="array" ref="M101">IF(AND(J102&gt;99999,J101&lt;99999),O101- (SUM(--(NOT(ISBLANK(INDEX(Colony!$H$26:$H$499, J101):INDEX(Colony!$H$26:$H$499, COUNT($A$4:$A$499))))))), IFERROR(O101-(SUM(--(NOT(ISBLANK(INDEX(Colony!$H$26:$H$499, J101):INDEX(Colony!$H$26:$H$499, J102-1)))))),""))</f>
        <v/>
      </c>
      <c r="N101" t="str">
        <f t="array" ref="N101">IFERROR(INDEX($E$4:$E$499,J101),"")</f>
        <v/>
      </c>
      <c r="O101" t="str">
        <f t="array" ref="O101">IFERROR(IF(NOT(J101+100&gt;J102),COUNT($A$4:$A$499)+1-J101,IFERROR(J102-J101,"")),"")</f>
        <v/>
      </c>
      <c r="P101" s="6" t="str">
        <f t="array" ref="P101">IFERROR(INDEX($O$4:$O$499,SMALL(IF($N$4:$N$499=P$3,ROW($O$4:$O$499)-ROW($O$4)+1),ROWS($O$4:$O101))),"")</f>
        <v/>
      </c>
      <c r="Q101" s="2" t="str">
        <f t="array" ref="Q101">IFERROR(INDEX($K$4:$K$499,SMALL(IF($N$4:$N$499=P$3,ROW($K$4:$K$499)-ROW($K$4)+1),ROWS($K$4:$K101))),"")</f>
        <v/>
      </c>
      <c r="R101" s="6" t="str">
        <f t="array" ref="R101">IFERROR(INDEX($O$4:$O$499,SMALL(IF($N$4:$N$499=R$3,ROW($O$4:$O$499)-ROW($O$4)+1),ROWS($O$4:$O101))),"")</f>
        <v/>
      </c>
      <c r="S101" s="2" t="str">
        <f t="array" ref="S101">IFERROR(INDEX($K$4:$K$499,SMALL(IF($N$4:$N$499=R$3,ROW($K$4:$K$499)-ROW($K$4)+1),ROWS($K$4:$K101))),"")</f>
        <v/>
      </c>
      <c r="T101" s="6" t="str">
        <f t="array" ref="T101">IFERROR(INDEX($O$4:$O$499,SMALL(IF($N$4:$N$499=T$3,ROW($O$4:$O$499)-ROW($O$4)+1),ROWS($O$4:$O101))),"")</f>
        <v/>
      </c>
      <c r="U101" s="2" t="str">
        <f t="array" ref="U101">IFERROR(INDEX($K$4:$K$499,SMALL(IF($N$4:$N$499=T$3,ROW($K$4:$K$499)-ROW($K$4)+1),ROWS($K$4:$K101))),"")</f>
        <v/>
      </c>
      <c r="V101" s="6" t="str">
        <f t="array" ref="V101">IFERROR(INDEX($O$4:$O$499,SMALL(IF($N$4:$N$499=V$3,ROW($O$4:$O$499)-ROW($O$4)+1),ROWS($O$4:$O101))),"")</f>
        <v/>
      </c>
      <c r="W101" s="2" t="str">
        <f t="array" ref="W101">IFERROR(INDEX($K$4:$K$499,SMALL(IF($N$4:$N$499=V$3,ROW($K$4:$K$499)-ROW($K$4)+1),ROWS($K$4:$K101))),"")</f>
        <v/>
      </c>
      <c r="X101" s="6" t="str">
        <f t="array" ref="X101">IFERROR(INDEX($O$4:$O$499,SMALL(IF($N$4:$N$499=X$3,ROW($O$4:$O$499)-ROW($O$4)+1),ROWS($O$4:$O101))),"")</f>
        <v/>
      </c>
      <c r="Y101" s="2" t="str">
        <f t="array" ref="Y101">IFERROR(INDEX($K$4:$K$499,SMALL(IF($N$4:$N$499=X$3,ROW($K$4:$K$499)-ROW($K$4)+1),ROWS($K$4:$K101))),"")</f>
        <v/>
      </c>
      <c r="Z101" s="6" t="str">
        <f t="array" ref="Z101">IFERROR(INDEX($O$4:$O$499,SMALL(IF($N$4:$N$499=Z$3,ROW($O$4:$O$499)-ROW($O$4)+1),ROWS($O$4:$O101))),"")</f>
        <v/>
      </c>
      <c r="AA101" s="2" t="str">
        <f t="array" ref="AA101">IFERROR(INDEX($K$4:$K$499,SMALL(IF($N$4:$N$499=Z$3,ROW($K$4:$K$499)-ROW($K$4)+1),ROWS($K$4:$K101))),"")</f>
        <v/>
      </c>
      <c r="AB101" s="6" t="str">
        <f t="array" ref="AB101">IFERROR(INDEX($O$4:$O$499,SMALL(IF($N$4:$N$499=AB$3,ROW($O$4:$O$499)-ROW($O$4)+1),ROWS($O$4:$O101))),"")</f>
        <v/>
      </c>
      <c r="AC101" s="2" t="str">
        <f t="array" ref="AC101">IFERROR(INDEX($K$4:$K$499,SMALL(IF($N$4:$N$499=AB$3,ROW($K$4:$K$499)-ROW($K$4)+1),ROWS($K$4:$K101))),"")</f>
        <v/>
      </c>
      <c r="AD101" s="6" t="str">
        <f t="array" ref="AD101">IFERROR(INDEX($O$4:$O$499,SMALL(IF($N$4:$N$499=AD$3,ROW($O$4:$O$499)-ROW($O$4)+1),ROWS($O$4:$O101))),"")</f>
        <v/>
      </c>
      <c r="AE101" s="2" t="str">
        <f t="array" ref="AE101">IFERROR(INDEX($K$4:$K$499,SMALL(IF($N$4:$N$499=AD$3,ROW($K$4:$K$499)-ROW($K$4)+1),ROWS($K$4:$K101))),"")</f>
        <v/>
      </c>
      <c r="AF101" s="6" t="str">
        <f t="array" ref="AF101">IFERROR(INDEX($O$4:$O$499,SMALL(IF($N$4:$N$499=AF$3,ROW($O$4:$O$499)-ROW($O$4)+1),ROWS($O$4:$O101))),"")</f>
        <v/>
      </c>
      <c r="AG101" s="2" t="str">
        <f t="array" ref="AG101">IFERROR(INDEX($K$4:$K$499,SMALL(IF($N$4:$N$499=AF$3,ROW($K$4:$K$499)-ROW($K$4)+1),ROWS($K$4:$K101))),"")</f>
        <v/>
      </c>
      <c r="AH101" s="6" t="str">
        <f t="array" ref="AH101">IFERROR(INDEX($O$4:$O$499,SMALL(IF($N$4:$N$499=AH$3,ROW($O$4:$O$499)-ROW($O$4)+1),ROWS($O$4:$O101))),"")</f>
        <v/>
      </c>
      <c r="AI101" s="2" t="str">
        <f t="array" ref="AI101">IFERROR(INDEX($K$4:$K$499,SMALL(IF($N$4:$N$499=AH$3,ROW($K$4:$K$499)-ROW($K$4)+1),ROWS($K$4:$K101))),"")</f>
        <v/>
      </c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x14ac:dyDescent="0.25">
      <c r="A102" s="2">
        <f>IF(ISBLANK(Colony!B124),"",Colony!B124)</f>
        <v>42812</v>
      </c>
      <c r="B102" t="str">
        <f>IF(ISBLANK(Colony!C124),"",Colony!C124)</f>
        <v/>
      </c>
      <c r="C102" t="str">
        <f>IF(ISBLANK(Colony!D124),"",Colony!D124)</f>
        <v/>
      </c>
      <c r="D102" s="1" t="str">
        <f>IF(ISBLANK(Colony!E124),"",Colony!E124)</f>
        <v/>
      </c>
      <c r="E102" s="1" t="str">
        <f>IF(ISBLANK(Colony!F124),"",Colony!F124)</f>
        <v>WT 2</v>
      </c>
      <c r="F102" s="1" t="str">
        <f>IF(ISBLANK(Colony!G124),"",Colony!G124)</f>
        <v>AH0593</v>
      </c>
      <c r="G102" s="1" t="str">
        <f>IF(ISBLANK(Colony!H124),"",Colony!H124)</f>
        <v/>
      </c>
      <c r="H102" s="1" t="str">
        <f>IF(ISBLANK(Colony!I124),"",Colony!I124)</f>
        <v/>
      </c>
      <c r="I102" t="str">
        <f t="array" ref="I102">_xlfn.IFNA(INDEX($A$4:$A$499&amp;$E$4:$E$499, MATCH(0, COUNTIF(I$3:I101, $A$4:$A$499&amp;$E$4:$E$499), 0)),"")</f>
        <v/>
      </c>
      <c r="J102" t="str">
        <f t="array" ref="J102">_xlfn.IFNA( MATCH(0, COUNTIF(I$3:I101, $A$4:$A$499&amp;$E$4:$E$499), 0),"")</f>
        <v/>
      </c>
      <c r="K102" s="2" t="str">
        <f t="array" ref="K102">IFERROR(INDEX($A$4:$A$499, J102),"")</f>
        <v/>
      </c>
      <c r="L102" t="str">
        <f t="array" ref="L102">IFERROR(INDEX($G$4:$G$499, J102),"")</f>
        <v/>
      </c>
      <c r="M102" t="str">
        <f t="array" ref="M102">IF(AND(J103&gt;99999,J102&lt;99999),O102- (SUM(--(NOT(ISBLANK(INDEX(Colony!$H$26:$H$499, J102):INDEX(Colony!$H$26:$H$499, COUNT($A$4:$A$499))))))), IFERROR(O102-(SUM(--(NOT(ISBLANK(INDEX(Colony!$H$26:$H$499, J102):INDEX(Colony!$H$26:$H$499, J103-1)))))),""))</f>
        <v/>
      </c>
      <c r="N102" t="str">
        <f t="array" ref="N102">IFERROR(INDEX($E$4:$E$499,J102),"")</f>
        <v/>
      </c>
      <c r="O102" t="str">
        <f t="array" ref="O102">IFERROR(IF(NOT(J102+100&gt;J103),COUNT($A$4:$A$499)+1-J102,IFERROR(J103-J102,"")),"")</f>
        <v/>
      </c>
      <c r="P102" s="6" t="str">
        <f t="array" ref="P102">IFERROR(INDEX($O$4:$O$499,SMALL(IF($N$4:$N$499=P$3,ROW($O$4:$O$499)-ROW($O$4)+1),ROWS($O$4:$O102))),"")</f>
        <v/>
      </c>
      <c r="Q102" s="2" t="str">
        <f t="array" ref="Q102">IFERROR(INDEX($K$4:$K$499,SMALL(IF($N$4:$N$499=P$3,ROW($K$4:$K$499)-ROW($K$4)+1),ROWS($K$4:$K102))),"")</f>
        <v/>
      </c>
      <c r="R102" s="6" t="str">
        <f t="array" ref="R102">IFERROR(INDEX($O$4:$O$499,SMALL(IF($N$4:$N$499=R$3,ROW($O$4:$O$499)-ROW($O$4)+1),ROWS($O$4:$O102))),"")</f>
        <v/>
      </c>
      <c r="S102" s="2" t="str">
        <f t="array" ref="S102">IFERROR(INDEX($K$4:$K$499,SMALL(IF($N$4:$N$499=R$3,ROW($K$4:$K$499)-ROW($K$4)+1),ROWS($K$4:$K102))),"")</f>
        <v/>
      </c>
      <c r="T102" s="6" t="str">
        <f t="array" ref="T102">IFERROR(INDEX($O$4:$O$499,SMALL(IF($N$4:$N$499=T$3,ROW($O$4:$O$499)-ROW($O$4)+1),ROWS($O$4:$O102))),"")</f>
        <v/>
      </c>
      <c r="U102" s="2" t="str">
        <f t="array" ref="U102">IFERROR(INDEX($K$4:$K$499,SMALL(IF($N$4:$N$499=T$3,ROW($K$4:$K$499)-ROW($K$4)+1),ROWS($K$4:$K102))),"")</f>
        <v/>
      </c>
      <c r="V102" s="6" t="str">
        <f t="array" ref="V102">IFERROR(INDEX($O$4:$O$499,SMALL(IF($N$4:$N$499=V$3,ROW($O$4:$O$499)-ROW($O$4)+1),ROWS($O$4:$O102))),"")</f>
        <v/>
      </c>
      <c r="W102" s="2" t="str">
        <f t="array" ref="W102">IFERROR(INDEX($K$4:$K$499,SMALL(IF($N$4:$N$499=V$3,ROW($K$4:$K$499)-ROW($K$4)+1),ROWS($K$4:$K102))),"")</f>
        <v/>
      </c>
      <c r="X102" s="6" t="str">
        <f t="array" ref="X102">IFERROR(INDEX($O$4:$O$499,SMALL(IF($N$4:$N$499=X$3,ROW($O$4:$O$499)-ROW($O$4)+1),ROWS($O$4:$O102))),"")</f>
        <v/>
      </c>
      <c r="Y102" s="2" t="str">
        <f t="array" ref="Y102">IFERROR(INDEX($K$4:$K$499,SMALL(IF($N$4:$N$499=X$3,ROW($K$4:$K$499)-ROW($K$4)+1),ROWS($K$4:$K102))),"")</f>
        <v/>
      </c>
      <c r="Z102" s="6" t="str">
        <f t="array" ref="Z102">IFERROR(INDEX($O$4:$O$499,SMALL(IF($N$4:$N$499=Z$3,ROW($O$4:$O$499)-ROW($O$4)+1),ROWS($O$4:$O102))),"")</f>
        <v/>
      </c>
      <c r="AA102" s="2" t="str">
        <f t="array" ref="AA102">IFERROR(INDEX($K$4:$K$499,SMALL(IF($N$4:$N$499=Z$3,ROW($K$4:$K$499)-ROW($K$4)+1),ROWS($K$4:$K102))),"")</f>
        <v/>
      </c>
      <c r="AB102" s="6" t="str">
        <f t="array" ref="AB102">IFERROR(INDEX($O$4:$O$499,SMALL(IF($N$4:$N$499=AB$3,ROW($O$4:$O$499)-ROW($O$4)+1),ROWS($O$4:$O102))),"")</f>
        <v/>
      </c>
      <c r="AC102" s="2" t="str">
        <f t="array" ref="AC102">IFERROR(INDEX($K$4:$K$499,SMALL(IF($N$4:$N$499=AB$3,ROW($K$4:$K$499)-ROW($K$4)+1),ROWS($K$4:$K102))),"")</f>
        <v/>
      </c>
      <c r="AD102" s="6" t="str">
        <f t="array" ref="AD102">IFERROR(INDEX($O$4:$O$499,SMALL(IF($N$4:$N$499=AD$3,ROW($O$4:$O$499)-ROW($O$4)+1),ROWS($O$4:$O102))),"")</f>
        <v/>
      </c>
      <c r="AE102" s="2" t="str">
        <f t="array" ref="AE102">IFERROR(INDEX($K$4:$K$499,SMALL(IF($N$4:$N$499=AD$3,ROW($K$4:$K$499)-ROW($K$4)+1),ROWS($K$4:$K102))),"")</f>
        <v/>
      </c>
      <c r="AF102" s="6" t="str">
        <f t="array" ref="AF102">IFERROR(INDEX($O$4:$O$499,SMALL(IF($N$4:$N$499=AF$3,ROW($O$4:$O$499)-ROW($O$4)+1),ROWS($O$4:$O102))),"")</f>
        <v/>
      </c>
      <c r="AG102" s="2" t="str">
        <f t="array" ref="AG102">IFERROR(INDEX($K$4:$K$499,SMALL(IF($N$4:$N$499=AF$3,ROW($K$4:$K$499)-ROW($K$4)+1),ROWS($K$4:$K102))),"")</f>
        <v/>
      </c>
      <c r="AH102" s="6" t="str">
        <f t="array" ref="AH102">IFERROR(INDEX($O$4:$O$499,SMALL(IF($N$4:$N$499=AH$3,ROW($O$4:$O$499)-ROW($O$4)+1),ROWS($O$4:$O102))),"")</f>
        <v/>
      </c>
      <c r="AI102" s="2" t="str">
        <f t="array" ref="AI102">IFERROR(INDEX($K$4:$K$499,SMALL(IF($N$4:$N$499=AH$3,ROW($K$4:$K$499)-ROW($K$4)+1),ROWS($K$4:$K102))),"")</f>
        <v/>
      </c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x14ac:dyDescent="0.25">
      <c r="A103" s="2">
        <f>IF(ISBLANK(Colony!B125),"",Colony!B125)</f>
        <v>42812</v>
      </c>
      <c r="B103" t="str">
        <f>IF(ISBLANK(Colony!C125),"",Colony!C125)</f>
        <v/>
      </c>
      <c r="C103" t="str">
        <f>IF(ISBLANK(Colony!D125),"",Colony!D125)</f>
        <v/>
      </c>
      <c r="D103" s="1" t="str">
        <f>IF(ISBLANK(Colony!E125),"",Colony!E125)</f>
        <v/>
      </c>
      <c r="E103" s="1" t="str">
        <f>IF(ISBLANK(Colony!F125),"",Colony!F125)</f>
        <v>WT 2</v>
      </c>
      <c r="F103" s="1" t="str">
        <f>IF(ISBLANK(Colony!G125),"",Colony!G125)</f>
        <v>AH0593</v>
      </c>
      <c r="G103" s="1" t="str">
        <f>IF(ISBLANK(Colony!H125),"",Colony!H125)</f>
        <v/>
      </c>
      <c r="H103" s="1" t="str">
        <f>IF(ISBLANK(Colony!I125),"",Colony!I125)</f>
        <v/>
      </c>
      <c r="I103" t="str">
        <f t="array" ref="I103">_xlfn.IFNA(INDEX($A$4:$A$499&amp;$E$4:$E$499, MATCH(0, COUNTIF(I$3:I102, $A$4:$A$499&amp;$E$4:$E$499), 0)),"")</f>
        <v/>
      </c>
      <c r="J103" t="str">
        <f t="array" ref="J103">_xlfn.IFNA( MATCH(0, COUNTIF(I$3:I102, $A$4:$A$499&amp;$E$4:$E$499), 0),"")</f>
        <v/>
      </c>
      <c r="K103" s="2" t="str">
        <f t="array" ref="K103">IFERROR(INDEX($A$4:$A$499, J103),"")</f>
        <v/>
      </c>
      <c r="L103" t="str">
        <f t="array" ref="L103">IFERROR(INDEX($G$4:$G$499, J103),"")</f>
        <v/>
      </c>
      <c r="M103" t="str">
        <f t="array" ref="M103">IF(AND(J104&gt;99999,J103&lt;99999),O103- (SUM(--(NOT(ISBLANK(INDEX(Colony!$H$26:$H$499, J103):INDEX(Colony!$H$26:$H$499, COUNT($A$4:$A$499))))))), IFERROR(O103-(SUM(--(NOT(ISBLANK(INDEX(Colony!$H$26:$H$499, J103):INDEX(Colony!$H$26:$H$499, J104-1)))))),""))</f>
        <v/>
      </c>
      <c r="N103" t="str">
        <f t="array" ref="N103">IFERROR(INDEX($E$4:$E$499,J103),"")</f>
        <v/>
      </c>
      <c r="O103" t="str">
        <f t="array" ref="O103">IFERROR(IF(NOT(J103+100&gt;J104),COUNT($A$4:$A$499)+1-J103,IFERROR(J104-J103,"")),"")</f>
        <v/>
      </c>
      <c r="P103" s="6" t="str">
        <f t="array" ref="P103">IFERROR(INDEX($O$4:$O$499,SMALL(IF($N$4:$N$499=P$3,ROW($O$4:$O$499)-ROW($O$4)+1),ROWS($O$4:$O103))),"")</f>
        <v/>
      </c>
      <c r="Q103" s="2" t="str">
        <f t="array" ref="Q103">IFERROR(INDEX($K$4:$K$499,SMALL(IF($N$4:$N$499=P$3,ROW($K$4:$K$499)-ROW($K$4)+1),ROWS($K$4:$K103))),"")</f>
        <v/>
      </c>
      <c r="R103" s="6" t="str">
        <f t="array" ref="R103">IFERROR(INDEX($O$4:$O$499,SMALL(IF($N$4:$N$499=R$3,ROW($O$4:$O$499)-ROW($O$4)+1),ROWS($O$4:$O103))),"")</f>
        <v/>
      </c>
      <c r="S103" s="2" t="str">
        <f t="array" ref="S103">IFERROR(INDEX($K$4:$K$499,SMALL(IF($N$4:$N$499=R$3,ROW($K$4:$K$499)-ROW($K$4)+1),ROWS($K$4:$K103))),"")</f>
        <v/>
      </c>
      <c r="T103" s="6" t="str">
        <f t="array" ref="T103">IFERROR(INDEX($O$4:$O$499,SMALL(IF($N$4:$N$499=T$3,ROW($O$4:$O$499)-ROW($O$4)+1),ROWS($O$4:$O103))),"")</f>
        <v/>
      </c>
      <c r="U103" s="2" t="str">
        <f t="array" ref="U103">IFERROR(INDEX($K$4:$K$499,SMALL(IF($N$4:$N$499=T$3,ROW($K$4:$K$499)-ROW($K$4)+1),ROWS($K$4:$K103))),"")</f>
        <v/>
      </c>
      <c r="V103" s="6" t="str">
        <f t="array" ref="V103">IFERROR(INDEX($O$4:$O$499,SMALL(IF($N$4:$N$499=V$3,ROW($O$4:$O$499)-ROW($O$4)+1),ROWS($O$4:$O103))),"")</f>
        <v/>
      </c>
      <c r="W103" s="2" t="str">
        <f t="array" ref="W103">IFERROR(INDEX($K$4:$K$499,SMALL(IF($N$4:$N$499=V$3,ROW($K$4:$K$499)-ROW($K$4)+1),ROWS($K$4:$K103))),"")</f>
        <v/>
      </c>
      <c r="X103" s="6" t="str">
        <f t="array" ref="X103">IFERROR(INDEX($O$4:$O$499,SMALL(IF($N$4:$N$499=X$3,ROW($O$4:$O$499)-ROW($O$4)+1),ROWS($O$4:$O103))),"")</f>
        <v/>
      </c>
      <c r="Y103" s="2" t="str">
        <f t="array" ref="Y103">IFERROR(INDEX($K$4:$K$499,SMALL(IF($N$4:$N$499=X$3,ROW($K$4:$K$499)-ROW($K$4)+1),ROWS($K$4:$K103))),"")</f>
        <v/>
      </c>
      <c r="Z103" s="6" t="str">
        <f t="array" ref="Z103">IFERROR(INDEX($O$4:$O$499,SMALL(IF($N$4:$N$499=Z$3,ROW($O$4:$O$499)-ROW($O$4)+1),ROWS($O$4:$O103))),"")</f>
        <v/>
      </c>
      <c r="AA103" s="2" t="str">
        <f t="array" ref="AA103">IFERROR(INDEX($K$4:$K$499,SMALL(IF($N$4:$N$499=Z$3,ROW($K$4:$K$499)-ROW($K$4)+1),ROWS($K$4:$K103))),"")</f>
        <v/>
      </c>
      <c r="AB103" s="6" t="str">
        <f t="array" ref="AB103">IFERROR(INDEX($O$4:$O$499,SMALL(IF($N$4:$N$499=AB$3,ROW($O$4:$O$499)-ROW($O$4)+1),ROWS($O$4:$O103))),"")</f>
        <v/>
      </c>
      <c r="AC103" s="2" t="str">
        <f t="array" ref="AC103">IFERROR(INDEX($K$4:$K$499,SMALL(IF($N$4:$N$499=AB$3,ROW($K$4:$K$499)-ROW($K$4)+1),ROWS($K$4:$K103))),"")</f>
        <v/>
      </c>
      <c r="AD103" s="6" t="str">
        <f t="array" ref="AD103">IFERROR(INDEX($O$4:$O$499,SMALL(IF($N$4:$N$499=AD$3,ROW($O$4:$O$499)-ROW($O$4)+1),ROWS($O$4:$O103))),"")</f>
        <v/>
      </c>
      <c r="AE103" s="2" t="str">
        <f t="array" ref="AE103">IFERROR(INDEX($K$4:$K$499,SMALL(IF($N$4:$N$499=AD$3,ROW($K$4:$K$499)-ROW($K$4)+1),ROWS($K$4:$K103))),"")</f>
        <v/>
      </c>
      <c r="AF103" s="6" t="str">
        <f t="array" ref="AF103">IFERROR(INDEX($O$4:$O$499,SMALL(IF($N$4:$N$499=AF$3,ROW($O$4:$O$499)-ROW($O$4)+1),ROWS($O$4:$O103))),"")</f>
        <v/>
      </c>
      <c r="AG103" s="2" t="str">
        <f t="array" ref="AG103">IFERROR(INDEX($K$4:$K$499,SMALL(IF($N$4:$N$499=AF$3,ROW($K$4:$K$499)-ROW($K$4)+1),ROWS($K$4:$K103))),"")</f>
        <v/>
      </c>
      <c r="AH103" s="6" t="str">
        <f t="array" ref="AH103">IFERROR(INDEX($O$4:$O$499,SMALL(IF($N$4:$N$499=AH$3,ROW($O$4:$O$499)-ROW($O$4)+1),ROWS($O$4:$O103))),"")</f>
        <v/>
      </c>
      <c r="AI103" s="2" t="str">
        <f t="array" ref="AI103">IFERROR(INDEX($K$4:$K$499,SMALL(IF($N$4:$N$499=AH$3,ROW($K$4:$K$499)-ROW($K$4)+1),ROWS($K$4:$K103))),"")</f>
        <v/>
      </c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x14ac:dyDescent="0.25">
      <c r="A104" s="2">
        <f>IF(ISBLANK(Colony!B126),"",Colony!B126)</f>
        <v>42824</v>
      </c>
      <c r="B104">
        <f>IF(ISBLANK(Colony!C126),"",Colony!C126)</f>
        <v>7</v>
      </c>
      <c r="C104" t="str">
        <f>IF(ISBLANK(Colony!D126),"",Colony!D126)</f>
        <v/>
      </c>
      <c r="D104" s="1" t="str">
        <f>IF(ISBLANK(Colony!E126),"",Colony!E126)</f>
        <v/>
      </c>
      <c r="E104" s="1" t="str">
        <f>IF(ISBLANK(Colony!F126),"",Colony!F126)</f>
        <v>AH0659</v>
      </c>
      <c r="F104" s="1" t="str">
        <f>IF(ISBLANK(Colony!G126),"",Colony!G126)</f>
        <v>AH0658</v>
      </c>
      <c r="G104" s="1" t="str">
        <f>IF(ISBLANK(Colony!H126),"",Colony!H126)</f>
        <v/>
      </c>
      <c r="H104" s="1" t="str">
        <f>IF(ISBLANK(Colony!I126),"",Colony!I126)</f>
        <v/>
      </c>
      <c r="I104" t="str">
        <f t="array" ref="I104">_xlfn.IFNA(INDEX($A$4:$A$499&amp;$E$4:$E$499, MATCH(0, COUNTIF(I$3:I103, $A$4:$A$499&amp;$E$4:$E$499), 0)),"")</f>
        <v/>
      </c>
      <c r="J104" t="str">
        <f t="array" ref="J104">_xlfn.IFNA( MATCH(0, COUNTIF(I$3:I103, $A$4:$A$499&amp;$E$4:$E$499), 0),"")</f>
        <v/>
      </c>
      <c r="K104" s="2" t="str">
        <f t="array" ref="K104">IFERROR(INDEX($A$4:$A$499, J104),"")</f>
        <v/>
      </c>
      <c r="L104" t="str">
        <f t="array" ref="L104">IFERROR(INDEX($G$4:$G$499, J104),"")</f>
        <v/>
      </c>
      <c r="M104" t="str">
        <f t="array" ref="M104">IF(AND(J105&gt;99999,J104&lt;99999),O104- (SUM(--(NOT(ISBLANK(INDEX(Colony!$H$26:$H$499, J104):INDEX(Colony!$H$26:$H$499, COUNT($A$4:$A$499))))))), IFERROR(O104-(SUM(--(NOT(ISBLANK(INDEX(Colony!$H$26:$H$499, J104):INDEX(Colony!$H$26:$H$499, J105-1)))))),""))</f>
        <v/>
      </c>
      <c r="N104" t="str">
        <f t="array" ref="N104">IFERROR(INDEX($E$4:$E$499,J104),"")</f>
        <v/>
      </c>
      <c r="O104" t="str">
        <f t="array" ref="O104">IFERROR(IF(NOT(J104+100&gt;J105),COUNT($A$4:$A$499)+1-J104,IFERROR(J105-J104,"")),"")</f>
        <v/>
      </c>
      <c r="P104" s="6" t="str">
        <f t="array" ref="P104">IFERROR(INDEX($O$4:$O$499,SMALL(IF($N$4:$N$499=P$3,ROW($O$4:$O$499)-ROW($O$4)+1),ROWS($O$4:$O104))),"")</f>
        <v/>
      </c>
      <c r="Q104" s="2" t="str">
        <f t="array" ref="Q104">IFERROR(INDEX($K$4:$K$499,SMALL(IF($N$4:$N$499=P$3,ROW($K$4:$K$499)-ROW($K$4)+1),ROWS($K$4:$K104))),"")</f>
        <v/>
      </c>
      <c r="R104" s="6" t="str">
        <f t="array" ref="R104">IFERROR(INDEX($O$4:$O$499,SMALL(IF($N$4:$N$499=R$3,ROW($O$4:$O$499)-ROW($O$4)+1),ROWS($O$4:$O104))),"")</f>
        <v/>
      </c>
      <c r="S104" s="2" t="str">
        <f t="array" ref="S104">IFERROR(INDEX($K$4:$K$499,SMALL(IF($N$4:$N$499=R$3,ROW($K$4:$K$499)-ROW($K$4)+1),ROWS($K$4:$K104))),"")</f>
        <v/>
      </c>
      <c r="T104" s="6" t="str">
        <f t="array" ref="T104">IFERROR(INDEX($O$4:$O$499,SMALL(IF($N$4:$N$499=T$3,ROW($O$4:$O$499)-ROW($O$4)+1),ROWS($O$4:$O104))),"")</f>
        <v/>
      </c>
      <c r="U104" s="2" t="str">
        <f t="array" ref="U104">IFERROR(INDEX($K$4:$K$499,SMALL(IF($N$4:$N$499=T$3,ROW($K$4:$K$499)-ROW($K$4)+1),ROWS($K$4:$K104))),"")</f>
        <v/>
      </c>
      <c r="V104" s="6" t="str">
        <f t="array" ref="V104">IFERROR(INDEX($O$4:$O$499,SMALL(IF($N$4:$N$499=V$3,ROW($O$4:$O$499)-ROW($O$4)+1),ROWS($O$4:$O104))),"")</f>
        <v/>
      </c>
      <c r="W104" s="2" t="str">
        <f t="array" ref="W104">IFERROR(INDEX($K$4:$K$499,SMALL(IF($N$4:$N$499=V$3,ROW($K$4:$K$499)-ROW($K$4)+1),ROWS($K$4:$K104))),"")</f>
        <v/>
      </c>
      <c r="X104" s="6" t="str">
        <f t="array" ref="X104">IFERROR(INDEX($O$4:$O$499,SMALL(IF($N$4:$N$499=X$3,ROW($O$4:$O$499)-ROW($O$4)+1),ROWS($O$4:$O104))),"")</f>
        <v/>
      </c>
      <c r="Y104" s="2" t="str">
        <f t="array" ref="Y104">IFERROR(INDEX($K$4:$K$499,SMALL(IF($N$4:$N$499=X$3,ROW($K$4:$K$499)-ROW($K$4)+1),ROWS($K$4:$K104))),"")</f>
        <v/>
      </c>
      <c r="Z104" s="6" t="str">
        <f t="array" ref="Z104">IFERROR(INDEX($O$4:$O$499,SMALL(IF($N$4:$N$499=Z$3,ROW($O$4:$O$499)-ROW($O$4)+1),ROWS($O$4:$O104))),"")</f>
        <v/>
      </c>
      <c r="AA104" s="2" t="str">
        <f t="array" ref="AA104">IFERROR(INDEX($K$4:$K$499,SMALL(IF($N$4:$N$499=Z$3,ROW($K$4:$K$499)-ROW($K$4)+1),ROWS($K$4:$K104))),"")</f>
        <v/>
      </c>
      <c r="AB104" s="6" t="str">
        <f t="array" ref="AB104">IFERROR(INDEX($O$4:$O$499,SMALL(IF($N$4:$N$499=AB$3,ROW($O$4:$O$499)-ROW($O$4)+1),ROWS($O$4:$O104))),"")</f>
        <v/>
      </c>
      <c r="AC104" s="2" t="str">
        <f t="array" ref="AC104">IFERROR(INDEX($K$4:$K$499,SMALL(IF($N$4:$N$499=AB$3,ROW($K$4:$K$499)-ROW($K$4)+1),ROWS($K$4:$K104))),"")</f>
        <v/>
      </c>
      <c r="AD104" s="6" t="str">
        <f t="array" ref="AD104">IFERROR(INDEX($O$4:$O$499,SMALL(IF($N$4:$N$499=AD$3,ROW($O$4:$O$499)-ROW($O$4)+1),ROWS($O$4:$O104))),"")</f>
        <v/>
      </c>
      <c r="AE104" s="2" t="str">
        <f t="array" ref="AE104">IFERROR(INDEX($K$4:$K$499,SMALL(IF($N$4:$N$499=AD$3,ROW($K$4:$K$499)-ROW($K$4)+1),ROWS($K$4:$K104))),"")</f>
        <v/>
      </c>
      <c r="AF104" s="6" t="str">
        <f t="array" ref="AF104">IFERROR(INDEX($O$4:$O$499,SMALL(IF($N$4:$N$499=AF$3,ROW($O$4:$O$499)-ROW($O$4)+1),ROWS($O$4:$O104))),"")</f>
        <v/>
      </c>
      <c r="AG104" s="2" t="str">
        <f t="array" ref="AG104">IFERROR(INDEX($K$4:$K$499,SMALL(IF($N$4:$N$499=AF$3,ROW($K$4:$K$499)-ROW($K$4)+1),ROWS($K$4:$K104))),"")</f>
        <v/>
      </c>
      <c r="AH104" s="6" t="str">
        <f t="array" ref="AH104">IFERROR(INDEX($O$4:$O$499,SMALL(IF($N$4:$N$499=AH$3,ROW($O$4:$O$499)-ROW($O$4)+1),ROWS($O$4:$O104))),"")</f>
        <v/>
      </c>
      <c r="AI104" s="2" t="str">
        <f t="array" ref="AI104">IFERROR(INDEX($K$4:$K$499,SMALL(IF($N$4:$N$499=AH$3,ROW($K$4:$K$499)-ROW($K$4)+1),ROWS($K$4:$K104))),"")</f>
        <v/>
      </c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x14ac:dyDescent="0.25">
      <c r="A105" s="2">
        <f>IF(ISBLANK(Colony!B127),"",Colony!B127)</f>
        <v>42824</v>
      </c>
      <c r="B105" t="str">
        <f>IF(ISBLANK(Colony!C127),"",Colony!C127)</f>
        <v/>
      </c>
      <c r="C105" t="str">
        <f>IF(ISBLANK(Colony!D127),"",Colony!D127)</f>
        <v/>
      </c>
      <c r="D105" s="1" t="str">
        <f>IF(ISBLANK(Colony!E127),"",Colony!E127)</f>
        <v/>
      </c>
      <c r="E105" s="1" t="str">
        <f>IF(ISBLANK(Colony!F127),"",Colony!F127)</f>
        <v>AH0659</v>
      </c>
      <c r="F105" s="1" t="str">
        <f>IF(ISBLANK(Colony!G127),"",Colony!G127)</f>
        <v>AH0658</v>
      </c>
      <c r="G105" s="1" t="str">
        <f>IF(ISBLANK(Colony!H127),"",Colony!H127)</f>
        <v/>
      </c>
      <c r="H105" s="1" t="str">
        <f>IF(ISBLANK(Colony!I127),"",Colony!I127)</f>
        <v/>
      </c>
      <c r="I105" t="str">
        <f t="array" ref="I105">_xlfn.IFNA(INDEX($A$4:$A$499&amp;$E$4:$E$499, MATCH(0, COUNTIF(I$3:I104, $A$4:$A$499&amp;$E$4:$E$499), 0)),"")</f>
        <v/>
      </c>
      <c r="J105" t="str">
        <f t="array" ref="J105">_xlfn.IFNA( MATCH(0, COUNTIF(I$3:I104, $A$4:$A$499&amp;$E$4:$E$499), 0),"")</f>
        <v/>
      </c>
      <c r="K105" s="2" t="str">
        <f t="array" ref="K105">IFERROR(INDEX($A$4:$A$499, J105),"")</f>
        <v/>
      </c>
      <c r="L105" t="str">
        <f t="array" ref="L105">IFERROR(INDEX($G$4:$G$499, J105),"")</f>
        <v/>
      </c>
      <c r="M105" t="str">
        <f t="array" ref="M105">IF(AND(J106&gt;99999,J105&lt;99999),O105- (SUM(--(NOT(ISBLANK(INDEX(Colony!$H$26:$H$499, J105):INDEX(Colony!$H$26:$H$499, COUNT($A$4:$A$499))))))), IFERROR(O105-(SUM(--(NOT(ISBLANK(INDEX(Colony!$H$26:$H$499, J105):INDEX(Colony!$H$26:$H$499, J106-1)))))),""))</f>
        <v/>
      </c>
      <c r="N105" t="str">
        <f t="array" ref="N105">IFERROR(INDEX($E$4:$E$499,J105),"")</f>
        <v/>
      </c>
      <c r="O105" t="str">
        <f t="array" ref="O105">IFERROR(IF(NOT(J105+100&gt;J106),COUNT($A$4:$A$499)+1-J105,IFERROR(J106-J105,"")),"")</f>
        <v/>
      </c>
      <c r="P105" s="6" t="str">
        <f t="array" ref="P105">IFERROR(INDEX($O$4:$O$499,SMALL(IF($N$4:$N$499=P$3,ROW($O$4:$O$499)-ROW($O$4)+1),ROWS($O$4:$O105))),"")</f>
        <v/>
      </c>
      <c r="Q105" s="2" t="str">
        <f t="array" ref="Q105">IFERROR(INDEX($K$4:$K$499,SMALL(IF($N$4:$N$499=P$3,ROW($K$4:$K$499)-ROW($K$4)+1),ROWS($K$4:$K105))),"")</f>
        <v/>
      </c>
      <c r="R105" s="6" t="str">
        <f t="array" ref="R105">IFERROR(INDEX($O$4:$O$499,SMALL(IF($N$4:$N$499=R$3,ROW($O$4:$O$499)-ROW($O$4)+1),ROWS($O$4:$O105))),"")</f>
        <v/>
      </c>
      <c r="S105" s="2" t="str">
        <f t="array" ref="S105">IFERROR(INDEX($K$4:$K$499,SMALL(IF($N$4:$N$499=R$3,ROW($K$4:$K$499)-ROW($K$4)+1),ROWS($K$4:$K105))),"")</f>
        <v/>
      </c>
      <c r="T105" s="6" t="str">
        <f t="array" ref="T105">IFERROR(INDEX($O$4:$O$499,SMALL(IF($N$4:$N$499=T$3,ROW($O$4:$O$499)-ROW($O$4)+1),ROWS($O$4:$O105))),"")</f>
        <v/>
      </c>
      <c r="U105" s="2" t="str">
        <f t="array" ref="U105">IFERROR(INDEX($K$4:$K$499,SMALL(IF($N$4:$N$499=T$3,ROW($K$4:$K$499)-ROW($K$4)+1),ROWS($K$4:$K105))),"")</f>
        <v/>
      </c>
      <c r="V105" s="6" t="str">
        <f t="array" ref="V105">IFERROR(INDEX($O$4:$O$499,SMALL(IF($N$4:$N$499=V$3,ROW($O$4:$O$499)-ROW($O$4)+1),ROWS($O$4:$O105))),"")</f>
        <v/>
      </c>
      <c r="W105" s="2" t="str">
        <f t="array" ref="W105">IFERROR(INDEX($K$4:$K$499,SMALL(IF($N$4:$N$499=V$3,ROW($K$4:$K$499)-ROW($K$4)+1),ROWS($K$4:$K105))),"")</f>
        <v/>
      </c>
      <c r="X105" s="6" t="str">
        <f t="array" ref="X105">IFERROR(INDEX($O$4:$O$499,SMALL(IF($N$4:$N$499=X$3,ROW($O$4:$O$499)-ROW($O$4)+1),ROWS($O$4:$O105))),"")</f>
        <v/>
      </c>
      <c r="Y105" s="2" t="str">
        <f t="array" ref="Y105">IFERROR(INDEX($K$4:$K$499,SMALL(IF($N$4:$N$499=X$3,ROW($K$4:$K$499)-ROW($K$4)+1),ROWS($K$4:$K105))),"")</f>
        <v/>
      </c>
      <c r="Z105" s="6" t="str">
        <f t="array" ref="Z105">IFERROR(INDEX($O$4:$O$499,SMALL(IF($N$4:$N$499=Z$3,ROW($O$4:$O$499)-ROW($O$4)+1),ROWS($O$4:$O105))),"")</f>
        <v/>
      </c>
      <c r="AA105" s="2" t="str">
        <f t="array" ref="AA105">IFERROR(INDEX($K$4:$K$499,SMALL(IF($N$4:$N$499=Z$3,ROW($K$4:$K$499)-ROW($K$4)+1),ROWS($K$4:$K105))),"")</f>
        <v/>
      </c>
      <c r="AB105" s="6" t="str">
        <f t="array" ref="AB105">IFERROR(INDEX($O$4:$O$499,SMALL(IF($N$4:$N$499=AB$3,ROW($O$4:$O$499)-ROW($O$4)+1),ROWS($O$4:$O105))),"")</f>
        <v/>
      </c>
      <c r="AC105" s="2" t="str">
        <f t="array" ref="AC105">IFERROR(INDEX($K$4:$K$499,SMALL(IF($N$4:$N$499=AB$3,ROW($K$4:$K$499)-ROW($K$4)+1),ROWS($K$4:$K105))),"")</f>
        <v/>
      </c>
      <c r="AD105" s="6" t="str">
        <f t="array" ref="AD105">IFERROR(INDEX($O$4:$O$499,SMALL(IF($N$4:$N$499=AD$3,ROW($O$4:$O$499)-ROW($O$4)+1),ROWS($O$4:$O105))),"")</f>
        <v/>
      </c>
      <c r="AE105" s="2" t="str">
        <f t="array" ref="AE105">IFERROR(INDEX($K$4:$K$499,SMALL(IF($N$4:$N$499=AD$3,ROW($K$4:$K$499)-ROW($K$4)+1),ROWS($K$4:$K105))),"")</f>
        <v/>
      </c>
      <c r="AF105" s="6" t="str">
        <f t="array" ref="AF105">IFERROR(INDEX($O$4:$O$499,SMALL(IF($N$4:$N$499=AF$3,ROW($O$4:$O$499)-ROW($O$4)+1),ROWS($O$4:$O105))),"")</f>
        <v/>
      </c>
      <c r="AG105" s="2" t="str">
        <f t="array" ref="AG105">IFERROR(INDEX($K$4:$K$499,SMALL(IF($N$4:$N$499=AF$3,ROW($K$4:$K$499)-ROW($K$4)+1),ROWS($K$4:$K105))),"")</f>
        <v/>
      </c>
      <c r="AH105" s="6" t="str">
        <f t="array" ref="AH105">IFERROR(INDEX($O$4:$O$499,SMALL(IF($N$4:$N$499=AH$3,ROW($O$4:$O$499)-ROW($O$4)+1),ROWS($O$4:$O105))),"")</f>
        <v/>
      </c>
      <c r="AI105" s="2" t="str">
        <f t="array" ref="AI105">IFERROR(INDEX($K$4:$K$499,SMALL(IF($N$4:$N$499=AH$3,ROW($K$4:$K$499)-ROW($K$4)+1),ROWS($K$4:$K105))),"")</f>
        <v/>
      </c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x14ac:dyDescent="0.25">
      <c r="A106" s="2">
        <f>IF(ISBLANK(Colony!B128),"",Colony!B128)</f>
        <v>42824</v>
      </c>
      <c r="B106" t="str">
        <f>IF(ISBLANK(Colony!C128),"",Colony!C128)</f>
        <v/>
      </c>
      <c r="C106" t="str">
        <f>IF(ISBLANK(Colony!D128),"",Colony!D128)</f>
        <v/>
      </c>
      <c r="D106" s="1" t="str">
        <f>IF(ISBLANK(Colony!E128),"",Colony!E128)</f>
        <v/>
      </c>
      <c r="E106" s="1" t="str">
        <f>IF(ISBLANK(Colony!F128),"",Colony!F128)</f>
        <v>AH0659</v>
      </c>
      <c r="F106" s="1" t="str">
        <f>IF(ISBLANK(Colony!G128),"",Colony!G128)</f>
        <v>AH0658</v>
      </c>
      <c r="G106" s="1" t="str">
        <f>IF(ISBLANK(Colony!H128),"",Colony!H128)</f>
        <v/>
      </c>
      <c r="H106" s="1" t="str">
        <f>IF(ISBLANK(Colony!I128),"",Colony!I128)</f>
        <v/>
      </c>
      <c r="I106" t="str">
        <f t="array" ref="I106">_xlfn.IFNA(INDEX($A$4:$A$499&amp;$E$4:$E$499, MATCH(0, COUNTIF(I$3:I105, $A$4:$A$499&amp;$E$4:$E$499), 0)),"")</f>
        <v/>
      </c>
      <c r="J106" t="str">
        <f t="array" ref="J106">_xlfn.IFNA( MATCH(0, COUNTIF(I$3:I105, $A$4:$A$499&amp;$E$4:$E$499), 0),"")</f>
        <v/>
      </c>
      <c r="K106" s="2" t="str">
        <f t="array" ref="K106">IFERROR(INDEX($A$4:$A$499, J106),"")</f>
        <v/>
      </c>
      <c r="L106" t="str">
        <f t="array" ref="L106">IFERROR(INDEX($G$4:$G$499, J106),"")</f>
        <v/>
      </c>
      <c r="M106" t="str">
        <f t="array" ref="M106">IF(AND(J107&gt;99999,J106&lt;99999),O106- (SUM(--(NOT(ISBLANK(INDEX(Colony!$H$26:$H$499, J106):INDEX(Colony!$H$26:$H$499, COUNT($A$4:$A$499))))))), IFERROR(O106-(SUM(--(NOT(ISBLANK(INDEX(Colony!$H$26:$H$499, J106):INDEX(Colony!$H$26:$H$499, J107-1)))))),""))</f>
        <v/>
      </c>
      <c r="N106" t="str">
        <f t="array" ref="N106">IFERROR(INDEX($E$4:$E$499,J106),"")</f>
        <v/>
      </c>
      <c r="O106" t="str">
        <f t="array" ref="O106">IFERROR(IF(NOT(J106+100&gt;J107),COUNT($A$4:$A$499)+1-J106,IFERROR(J107-J106,"")),"")</f>
        <v/>
      </c>
      <c r="P106" s="6" t="str">
        <f t="array" ref="P106">IFERROR(INDEX($O$4:$O$499,SMALL(IF($N$4:$N$499=P$3,ROW($O$4:$O$499)-ROW($O$4)+1),ROWS($O$4:$O106))),"")</f>
        <v/>
      </c>
      <c r="Q106" s="2" t="str">
        <f t="array" ref="Q106">IFERROR(INDEX($K$4:$K$499,SMALL(IF($N$4:$N$499=P$3,ROW($K$4:$K$499)-ROW($K$4)+1),ROWS($K$4:$K106))),"")</f>
        <v/>
      </c>
      <c r="R106" s="6" t="str">
        <f t="array" ref="R106">IFERROR(INDEX($O$4:$O$499,SMALL(IF($N$4:$N$499=R$3,ROW($O$4:$O$499)-ROW($O$4)+1),ROWS($O$4:$O106))),"")</f>
        <v/>
      </c>
      <c r="S106" s="2" t="str">
        <f t="array" ref="S106">IFERROR(INDEX($K$4:$K$499,SMALL(IF($N$4:$N$499=R$3,ROW($K$4:$K$499)-ROW($K$4)+1),ROWS($K$4:$K106))),"")</f>
        <v/>
      </c>
      <c r="T106" s="6" t="str">
        <f t="array" ref="T106">IFERROR(INDEX($O$4:$O$499,SMALL(IF($N$4:$N$499=T$3,ROW($O$4:$O$499)-ROW($O$4)+1),ROWS($O$4:$O106))),"")</f>
        <v/>
      </c>
      <c r="U106" s="2" t="str">
        <f t="array" ref="U106">IFERROR(INDEX($K$4:$K$499,SMALL(IF($N$4:$N$499=T$3,ROW($K$4:$K$499)-ROW($K$4)+1),ROWS($K$4:$K106))),"")</f>
        <v/>
      </c>
      <c r="V106" s="6" t="str">
        <f t="array" ref="V106">IFERROR(INDEX($O$4:$O$499,SMALL(IF($N$4:$N$499=V$3,ROW($O$4:$O$499)-ROW($O$4)+1),ROWS($O$4:$O106))),"")</f>
        <v/>
      </c>
      <c r="W106" s="2" t="str">
        <f t="array" ref="W106">IFERROR(INDEX($K$4:$K$499,SMALL(IF($N$4:$N$499=V$3,ROW($K$4:$K$499)-ROW($K$4)+1),ROWS($K$4:$K106))),"")</f>
        <v/>
      </c>
      <c r="X106" s="6" t="str">
        <f t="array" ref="X106">IFERROR(INDEX($O$4:$O$499,SMALL(IF($N$4:$N$499=X$3,ROW($O$4:$O$499)-ROW($O$4)+1),ROWS($O$4:$O106))),"")</f>
        <v/>
      </c>
      <c r="Y106" s="2" t="str">
        <f t="array" ref="Y106">IFERROR(INDEX($K$4:$K$499,SMALL(IF($N$4:$N$499=X$3,ROW($K$4:$K$499)-ROW($K$4)+1),ROWS($K$4:$K106))),"")</f>
        <v/>
      </c>
      <c r="Z106" s="6" t="str">
        <f t="array" ref="Z106">IFERROR(INDEX($O$4:$O$499,SMALL(IF($N$4:$N$499=Z$3,ROW($O$4:$O$499)-ROW($O$4)+1),ROWS($O$4:$O106))),"")</f>
        <v/>
      </c>
      <c r="AA106" s="2" t="str">
        <f t="array" ref="AA106">IFERROR(INDEX($K$4:$K$499,SMALL(IF($N$4:$N$499=Z$3,ROW($K$4:$K$499)-ROW($K$4)+1),ROWS($K$4:$K106))),"")</f>
        <v/>
      </c>
      <c r="AB106" s="6" t="str">
        <f t="array" ref="AB106">IFERROR(INDEX($O$4:$O$499,SMALL(IF($N$4:$N$499=AB$3,ROW($O$4:$O$499)-ROW($O$4)+1),ROWS($O$4:$O106))),"")</f>
        <v/>
      </c>
      <c r="AC106" s="2" t="str">
        <f t="array" ref="AC106">IFERROR(INDEX($K$4:$K$499,SMALL(IF($N$4:$N$499=AB$3,ROW($K$4:$K$499)-ROW($K$4)+1),ROWS($K$4:$K106))),"")</f>
        <v/>
      </c>
      <c r="AD106" s="6" t="str">
        <f t="array" ref="AD106">IFERROR(INDEX($O$4:$O$499,SMALL(IF($N$4:$N$499=AD$3,ROW($O$4:$O$499)-ROW($O$4)+1),ROWS($O$4:$O106))),"")</f>
        <v/>
      </c>
      <c r="AE106" s="2" t="str">
        <f t="array" ref="AE106">IFERROR(INDEX($K$4:$K$499,SMALL(IF($N$4:$N$499=AD$3,ROW($K$4:$K$499)-ROW($K$4)+1),ROWS($K$4:$K106))),"")</f>
        <v/>
      </c>
      <c r="AF106" s="6" t="str">
        <f t="array" ref="AF106">IFERROR(INDEX($O$4:$O$499,SMALL(IF($N$4:$N$499=AF$3,ROW($O$4:$O$499)-ROW($O$4)+1),ROWS($O$4:$O106))),"")</f>
        <v/>
      </c>
      <c r="AG106" s="2" t="str">
        <f t="array" ref="AG106">IFERROR(INDEX($K$4:$K$499,SMALL(IF($N$4:$N$499=AF$3,ROW($K$4:$K$499)-ROW($K$4)+1),ROWS($K$4:$K106))),"")</f>
        <v/>
      </c>
      <c r="AH106" s="6" t="str">
        <f t="array" ref="AH106">IFERROR(INDEX($O$4:$O$499,SMALL(IF($N$4:$N$499=AH$3,ROW($O$4:$O$499)-ROW($O$4)+1),ROWS($O$4:$O106))),"")</f>
        <v/>
      </c>
      <c r="AI106" s="2" t="str">
        <f t="array" ref="AI106">IFERROR(INDEX($K$4:$K$499,SMALL(IF($N$4:$N$499=AH$3,ROW($K$4:$K$499)-ROW($K$4)+1),ROWS($K$4:$K106))),"")</f>
        <v/>
      </c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x14ac:dyDescent="0.25">
      <c r="A107" s="2">
        <f>IF(ISBLANK(Colony!B129),"",Colony!B129)</f>
        <v>42824</v>
      </c>
      <c r="B107" t="str">
        <f>IF(ISBLANK(Colony!C129),"",Colony!C129)</f>
        <v/>
      </c>
      <c r="C107" t="str">
        <f>IF(ISBLANK(Colony!D129),"",Colony!D129)</f>
        <v/>
      </c>
      <c r="D107" s="1" t="str">
        <f>IF(ISBLANK(Colony!E129),"",Colony!E129)</f>
        <v/>
      </c>
      <c r="E107" s="1" t="str">
        <f>IF(ISBLANK(Colony!F129),"",Colony!F129)</f>
        <v>AH0659</v>
      </c>
      <c r="F107" s="1" t="str">
        <f>IF(ISBLANK(Colony!G129),"",Colony!G129)</f>
        <v>AH0658</v>
      </c>
      <c r="G107" s="1" t="str">
        <f>IF(ISBLANK(Colony!H129),"",Colony!H129)</f>
        <v/>
      </c>
      <c r="H107" s="1" t="str">
        <f>IF(ISBLANK(Colony!I129),"",Colony!I129)</f>
        <v/>
      </c>
      <c r="I107" t="str">
        <f t="array" ref="I107">_xlfn.IFNA(INDEX($A$4:$A$499&amp;$E$4:$E$499, MATCH(0, COUNTIF(I$3:I106, $A$4:$A$499&amp;$E$4:$E$499), 0)),"")</f>
        <v/>
      </c>
      <c r="J107" t="str">
        <f t="array" ref="J107">_xlfn.IFNA( MATCH(0, COUNTIF(I$3:I106, $A$4:$A$499&amp;$E$4:$E$499), 0),"")</f>
        <v/>
      </c>
      <c r="K107" s="2" t="str">
        <f t="array" ref="K107">IFERROR(INDEX($A$4:$A$499, J107),"")</f>
        <v/>
      </c>
      <c r="L107" t="str">
        <f t="array" ref="L107">IFERROR(INDEX($G$4:$G$499, J107),"")</f>
        <v/>
      </c>
      <c r="M107" t="str">
        <f t="array" ref="M107">IF(AND(J108&gt;99999,J107&lt;99999),O107- (SUM(--(NOT(ISBLANK(INDEX(Colony!$H$26:$H$499, J107):INDEX(Colony!$H$26:$H$499, COUNT($A$4:$A$499))))))), IFERROR(O107-(SUM(--(NOT(ISBLANK(INDEX(Colony!$H$26:$H$499, J107):INDEX(Colony!$H$26:$H$499, J108-1)))))),""))</f>
        <v/>
      </c>
      <c r="N107" t="str">
        <f t="array" ref="N107">IFERROR(INDEX($E$4:$E$499,J107),"")</f>
        <v/>
      </c>
      <c r="O107" t="str">
        <f t="array" ref="O107">IFERROR(IF(NOT(J107+100&gt;J108),COUNT($A$4:$A$499)+1-J107,IFERROR(J108-J107,"")),"")</f>
        <v/>
      </c>
      <c r="P107" s="6" t="str">
        <f t="array" ref="P107">IFERROR(INDEX($O$4:$O$499,SMALL(IF($N$4:$N$499=P$3,ROW($O$4:$O$499)-ROW($O$4)+1),ROWS($O$4:$O107))),"")</f>
        <v/>
      </c>
      <c r="Q107" s="2" t="str">
        <f t="array" ref="Q107">IFERROR(INDEX($K$4:$K$499,SMALL(IF($N$4:$N$499=P$3,ROW($K$4:$K$499)-ROW($K$4)+1),ROWS($K$4:$K107))),"")</f>
        <v/>
      </c>
      <c r="R107" s="6" t="str">
        <f t="array" ref="R107">IFERROR(INDEX($O$4:$O$499,SMALL(IF($N$4:$N$499=R$3,ROW($O$4:$O$499)-ROW($O$4)+1),ROWS($O$4:$O107))),"")</f>
        <v/>
      </c>
      <c r="S107" s="2" t="str">
        <f t="array" ref="S107">IFERROR(INDEX($K$4:$K$499,SMALL(IF($N$4:$N$499=R$3,ROW($K$4:$K$499)-ROW($K$4)+1),ROWS($K$4:$K107))),"")</f>
        <v/>
      </c>
      <c r="T107" s="6" t="str">
        <f t="array" ref="T107">IFERROR(INDEX($O$4:$O$499,SMALL(IF($N$4:$N$499=T$3,ROW($O$4:$O$499)-ROW($O$4)+1),ROWS($O$4:$O107))),"")</f>
        <v/>
      </c>
      <c r="U107" s="2" t="str">
        <f t="array" ref="U107">IFERROR(INDEX($K$4:$K$499,SMALL(IF($N$4:$N$499=T$3,ROW($K$4:$K$499)-ROW($K$4)+1),ROWS($K$4:$K107))),"")</f>
        <v/>
      </c>
      <c r="V107" s="6" t="str">
        <f t="array" ref="V107">IFERROR(INDEX($O$4:$O$499,SMALL(IF($N$4:$N$499=V$3,ROW($O$4:$O$499)-ROW($O$4)+1),ROWS($O$4:$O107))),"")</f>
        <v/>
      </c>
      <c r="W107" s="2" t="str">
        <f t="array" ref="W107">IFERROR(INDEX($K$4:$K$499,SMALL(IF($N$4:$N$499=V$3,ROW($K$4:$K$499)-ROW($K$4)+1),ROWS($K$4:$K107))),"")</f>
        <v/>
      </c>
      <c r="X107" s="6" t="str">
        <f t="array" ref="X107">IFERROR(INDEX($O$4:$O$499,SMALL(IF($N$4:$N$499=X$3,ROW($O$4:$O$499)-ROW($O$4)+1),ROWS($O$4:$O107))),"")</f>
        <v/>
      </c>
      <c r="Y107" s="2" t="str">
        <f t="array" ref="Y107">IFERROR(INDEX($K$4:$K$499,SMALL(IF($N$4:$N$499=X$3,ROW($K$4:$K$499)-ROW($K$4)+1),ROWS($K$4:$K107))),"")</f>
        <v/>
      </c>
      <c r="Z107" s="6" t="str">
        <f t="array" ref="Z107">IFERROR(INDEX($O$4:$O$499,SMALL(IF($N$4:$N$499=Z$3,ROW($O$4:$O$499)-ROW($O$4)+1),ROWS($O$4:$O107))),"")</f>
        <v/>
      </c>
      <c r="AA107" s="2" t="str">
        <f t="array" ref="AA107">IFERROR(INDEX($K$4:$K$499,SMALL(IF($N$4:$N$499=Z$3,ROW($K$4:$K$499)-ROW($K$4)+1),ROWS($K$4:$K107))),"")</f>
        <v/>
      </c>
      <c r="AB107" s="6" t="str">
        <f t="array" ref="AB107">IFERROR(INDEX($O$4:$O$499,SMALL(IF($N$4:$N$499=AB$3,ROW($O$4:$O$499)-ROW($O$4)+1),ROWS($O$4:$O107))),"")</f>
        <v/>
      </c>
      <c r="AC107" s="2" t="str">
        <f t="array" ref="AC107">IFERROR(INDEX($K$4:$K$499,SMALL(IF($N$4:$N$499=AB$3,ROW($K$4:$K$499)-ROW($K$4)+1),ROWS($K$4:$K107))),"")</f>
        <v/>
      </c>
      <c r="AD107" s="6" t="str">
        <f t="array" ref="AD107">IFERROR(INDEX($O$4:$O$499,SMALL(IF($N$4:$N$499=AD$3,ROW($O$4:$O$499)-ROW($O$4)+1),ROWS($O$4:$O107))),"")</f>
        <v/>
      </c>
      <c r="AE107" s="2" t="str">
        <f t="array" ref="AE107">IFERROR(INDEX($K$4:$K$499,SMALL(IF($N$4:$N$499=AD$3,ROW($K$4:$K$499)-ROW($K$4)+1),ROWS($K$4:$K107))),"")</f>
        <v/>
      </c>
      <c r="AF107" s="6" t="str">
        <f t="array" ref="AF107">IFERROR(INDEX($O$4:$O$499,SMALL(IF($N$4:$N$499=AF$3,ROW($O$4:$O$499)-ROW($O$4)+1),ROWS($O$4:$O107))),"")</f>
        <v/>
      </c>
      <c r="AG107" s="2" t="str">
        <f t="array" ref="AG107">IFERROR(INDEX($K$4:$K$499,SMALL(IF($N$4:$N$499=AF$3,ROW($K$4:$K$499)-ROW($K$4)+1),ROWS($K$4:$K107))),"")</f>
        <v/>
      </c>
      <c r="AH107" s="6" t="str">
        <f t="array" ref="AH107">IFERROR(INDEX($O$4:$O$499,SMALL(IF($N$4:$N$499=AH$3,ROW($O$4:$O$499)-ROW($O$4)+1),ROWS($O$4:$O107))),"")</f>
        <v/>
      </c>
      <c r="AI107" s="2" t="str">
        <f t="array" ref="AI107">IFERROR(INDEX($K$4:$K$499,SMALL(IF($N$4:$N$499=AH$3,ROW($K$4:$K$499)-ROW($K$4)+1),ROWS($K$4:$K107))),"")</f>
        <v/>
      </c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x14ac:dyDescent="0.25">
      <c r="A108" s="2">
        <f>IF(ISBLANK(Colony!B130),"",Colony!B130)</f>
        <v>42824</v>
      </c>
      <c r="B108" t="str">
        <f>IF(ISBLANK(Colony!C130),"",Colony!C130)</f>
        <v/>
      </c>
      <c r="C108" t="str">
        <f>IF(ISBLANK(Colony!D130),"",Colony!D130)</f>
        <v/>
      </c>
      <c r="D108" s="1" t="str">
        <f>IF(ISBLANK(Colony!E130),"",Colony!E130)</f>
        <v/>
      </c>
      <c r="E108" s="1" t="str">
        <f>IF(ISBLANK(Colony!F130),"",Colony!F130)</f>
        <v>AH0659</v>
      </c>
      <c r="F108" s="1" t="str">
        <f>IF(ISBLANK(Colony!G130),"",Colony!G130)</f>
        <v>AH0658</v>
      </c>
      <c r="G108" s="1" t="str">
        <f>IF(ISBLANK(Colony!H130),"",Colony!H130)</f>
        <v/>
      </c>
      <c r="H108" s="1" t="str">
        <f>IF(ISBLANK(Colony!I130),"",Colony!I130)</f>
        <v/>
      </c>
      <c r="I108" t="str">
        <f t="array" ref="I108">_xlfn.IFNA(INDEX($A$4:$A$499&amp;$E$4:$E$499, MATCH(0, COUNTIF(I$3:I107, $A$4:$A$499&amp;$E$4:$E$499), 0)),"")</f>
        <v/>
      </c>
      <c r="J108" t="str">
        <f t="array" ref="J108">_xlfn.IFNA( MATCH(0, COUNTIF(I$3:I107, $A$4:$A$499&amp;$E$4:$E$499), 0),"")</f>
        <v/>
      </c>
      <c r="K108" s="2" t="str">
        <f t="array" ref="K108">IFERROR(INDEX($A$4:$A$499, J108),"")</f>
        <v/>
      </c>
      <c r="L108" t="str">
        <f t="array" ref="L108">IFERROR(INDEX($G$4:$G$499, J108),"")</f>
        <v/>
      </c>
      <c r="M108" t="str">
        <f t="array" ref="M108">IF(AND(J109&gt;99999,J108&lt;99999),O108- (SUM(--(NOT(ISBLANK(INDEX(Colony!$H$26:$H$499, J108):INDEX(Colony!$H$26:$H$499, COUNT($A$4:$A$499))))))), IFERROR(O108-(SUM(--(NOT(ISBLANK(INDEX(Colony!$H$26:$H$499, J108):INDEX(Colony!$H$26:$H$499, J109-1)))))),""))</f>
        <v/>
      </c>
      <c r="N108" t="str">
        <f t="array" ref="N108">IFERROR(INDEX($E$4:$E$499,J108),"")</f>
        <v/>
      </c>
      <c r="O108" t="str">
        <f t="array" ref="O108">IFERROR(IF(NOT(J108+100&gt;J109),COUNT($A$4:$A$499)+1-J108,IFERROR(J109-J108,"")),"")</f>
        <v/>
      </c>
      <c r="P108" s="6" t="str">
        <f t="array" ref="P108">IFERROR(INDEX($O$4:$O$499,SMALL(IF($N$4:$N$499=P$3,ROW($O$4:$O$499)-ROW($O$4)+1),ROWS($O$4:$O108))),"")</f>
        <v/>
      </c>
      <c r="Q108" s="2" t="str">
        <f t="array" ref="Q108">IFERROR(INDEX($K$4:$K$499,SMALL(IF($N$4:$N$499=P$3,ROW($K$4:$K$499)-ROW($K$4)+1),ROWS($K$4:$K108))),"")</f>
        <v/>
      </c>
      <c r="R108" s="6" t="str">
        <f t="array" ref="R108">IFERROR(INDEX($O$4:$O$499,SMALL(IF($N$4:$N$499=R$3,ROW($O$4:$O$499)-ROW($O$4)+1),ROWS($O$4:$O108))),"")</f>
        <v/>
      </c>
      <c r="S108" s="2" t="str">
        <f t="array" ref="S108">IFERROR(INDEX($K$4:$K$499,SMALL(IF($N$4:$N$499=R$3,ROW($K$4:$K$499)-ROW($K$4)+1),ROWS($K$4:$K108))),"")</f>
        <v/>
      </c>
      <c r="T108" s="6" t="str">
        <f t="array" ref="T108">IFERROR(INDEX($O$4:$O$499,SMALL(IF($N$4:$N$499=T$3,ROW($O$4:$O$499)-ROW($O$4)+1),ROWS($O$4:$O108))),"")</f>
        <v/>
      </c>
      <c r="U108" s="2" t="str">
        <f t="array" ref="U108">IFERROR(INDEX($K$4:$K$499,SMALL(IF($N$4:$N$499=T$3,ROW($K$4:$K$499)-ROW($K$4)+1),ROWS($K$4:$K108))),"")</f>
        <v/>
      </c>
      <c r="V108" s="6" t="str">
        <f t="array" ref="V108">IFERROR(INDEX($O$4:$O$499,SMALL(IF($N$4:$N$499=V$3,ROW($O$4:$O$499)-ROW($O$4)+1),ROWS($O$4:$O108))),"")</f>
        <v/>
      </c>
      <c r="W108" s="2" t="str">
        <f t="array" ref="W108">IFERROR(INDEX($K$4:$K$499,SMALL(IF($N$4:$N$499=V$3,ROW($K$4:$K$499)-ROW($K$4)+1),ROWS($K$4:$K108))),"")</f>
        <v/>
      </c>
      <c r="X108" s="6" t="str">
        <f t="array" ref="X108">IFERROR(INDEX($O$4:$O$499,SMALL(IF($N$4:$N$499=X$3,ROW($O$4:$O$499)-ROW($O$4)+1),ROWS($O$4:$O108))),"")</f>
        <v/>
      </c>
      <c r="Y108" s="2" t="str">
        <f t="array" ref="Y108">IFERROR(INDEX($K$4:$K$499,SMALL(IF($N$4:$N$499=X$3,ROW($K$4:$K$499)-ROW($K$4)+1),ROWS($K$4:$K108))),"")</f>
        <v/>
      </c>
      <c r="Z108" s="6" t="str">
        <f t="array" ref="Z108">IFERROR(INDEX($O$4:$O$499,SMALL(IF($N$4:$N$499=Z$3,ROW($O$4:$O$499)-ROW($O$4)+1),ROWS($O$4:$O108))),"")</f>
        <v/>
      </c>
      <c r="AA108" s="2" t="str">
        <f t="array" ref="AA108">IFERROR(INDEX($K$4:$K$499,SMALL(IF($N$4:$N$499=Z$3,ROW($K$4:$K$499)-ROW($K$4)+1),ROWS($K$4:$K108))),"")</f>
        <v/>
      </c>
      <c r="AB108" s="6" t="str">
        <f t="array" ref="AB108">IFERROR(INDEX($O$4:$O$499,SMALL(IF($N$4:$N$499=AB$3,ROW($O$4:$O$499)-ROW($O$4)+1),ROWS($O$4:$O108))),"")</f>
        <v/>
      </c>
      <c r="AC108" s="2" t="str">
        <f t="array" ref="AC108">IFERROR(INDEX($K$4:$K$499,SMALL(IF($N$4:$N$499=AB$3,ROW($K$4:$K$499)-ROW($K$4)+1),ROWS($K$4:$K108))),"")</f>
        <v/>
      </c>
      <c r="AD108" s="6" t="str">
        <f t="array" ref="AD108">IFERROR(INDEX($O$4:$O$499,SMALL(IF($N$4:$N$499=AD$3,ROW($O$4:$O$499)-ROW($O$4)+1),ROWS($O$4:$O108))),"")</f>
        <v/>
      </c>
      <c r="AE108" s="2" t="str">
        <f t="array" ref="AE108">IFERROR(INDEX($K$4:$K$499,SMALL(IF($N$4:$N$499=AD$3,ROW($K$4:$K$499)-ROW($K$4)+1),ROWS($K$4:$K108))),"")</f>
        <v/>
      </c>
      <c r="AF108" s="6" t="str">
        <f t="array" ref="AF108">IFERROR(INDEX($O$4:$O$499,SMALL(IF($N$4:$N$499=AF$3,ROW($O$4:$O$499)-ROW($O$4)+1),ROWS($O$4:$O108))),"")</f>
        <v/>
      </c>
      <c r="AG108" s="2" t="str">
        <f t="array" ref="AG108">IFERROR(INDEX($K$4:$K$499,SMALL(IF($N$4:$N$499=AF$3,ROW($K$4:$K$499)-ROW($K$4)+1),ROWS($K$4:$K108))),"")</f>
        <v/>
      </c>
      <c r="AH108" s="6" t="str">
        <f t="array" ref="AH108">IFERROR(INDEX($O$4:$O$499,SMALL(IF($N$4:$N$499=AH$3,ROW($O$4:$O$499)-ROW($O$4)+1),ROWS($O$4:$O108))),"")</f>
        <v/>
      </c>
      <c r="AI108" s="2" t="str">
        <f t="array" ref="AI108">IFERROR(INDEX($K$4:$K$499,SMALL(IF($N$4:$N$499=AH$3,ROW($K$4:$K$499)-ROW($K$4)+1),ROWS($K$4:$K108))),"")</f>
        <v/>
      </c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x14ac:dyDescent="0.25">
      <c r="A109" s="2">
        <f>IF(ISBLANK(Colony!B131),"",Colony!B131)</f>
        <v>42824</v>
      </c>
      <c r="B109" t="str">
        <f>IF(ISBLANK(Colony!C131),"",Colony!C131)</f>
        <v/>
      </c>
      <c r="C109" t="str">
        <f>IF(ISBLANK(Colony!D131),"",Colony!D131)</f>
        <v/>
      </c>
      <c r="D109" s="1" t="str">
        <f>IF(ISBLANK(Colony!E131),"",Colony!E131)</f>
        <v/>
      </c>
      <c r="E109" s="1" t="str">
        <f>IF(ISBLANK(Colony!F131),"",Colony!F131)</f>
        <v>AH0659</v>
      </c>
      <c r="F109" s="1" t="str">
        <f>IF(ISBLANK(Colony!G131),"",Colony!G131)</f>
        <v>AH0658</v>
      </c>
      <c r="G109" s="1" t="str">
        <f>IF(ISBLANK(Colony!H131),"",Colony!H131)</f>
        <v/>
      </c>
      <c r="H109" s="1" t="str">
        <f>IF(ISBLANK(Colony!I131),"",Colony!I131)</f>
        <v/>
      </c>
      <c r="I109" t="str">
        <f t="array" ref="I109">_xlfn.IFNA(INDEX($A$4:$A$499&amp;$E$4:$E$499, MATCH(0, COUNTIF(I$3:I108, $A$4:$A$499&amp;$E$4:$E$499), 0)),"")</f>
        <v/>
      </c>
      <c r="J109" t="str">
        <f t="array" ref="J109">_xlfn.IFNA( MATCH(0, COUNTIF(I$3:I108, $A$4:$A$499&amp;$E$4:$E$499), 0),"")</f>
        <v/>
      </c>
      <c r="K109" s="2" t="str">
        <f t="array" ref="K109">IFERROR(INDEX($A$4:$A$499, J109),"")</f>
        <v/>
      </c>
      <c r="L109" t="str">
        <f t="array" ref="L109">IFERROR(INDEX($G$4:$G$499, J109),"")</f>
        <v/>
      </c>
      <c r="M109" t="str">
        <f t="array" ref="M109">IF(AND(J110&gt;99999,J109&lt;99999),O109- (SUM(--(NOT(ISBLANK(INDEX(Colony!$H$26:$H$499, J109):INDEX(Colony!$H$26:$H$499, COUNT($A$4:$A$499))))))), IFERROR(O109-(SUM(--(NOT(ISBLANK(INDEX(Colony!$H$26:$H$499, J109):INDEX(Colony!$H$26:$H$499, J110-1)))))),""))</f>
        <v/>
      </c>
      <c r="N109" t="str">
        <f t="array" ref="N109">IFERROR(INDEX($E$4:$E$499,J109),"")</f>
        <v/>
      </c>
      <c r="O109" t="str">
        <f t="array" ref="O109">IFERROR(IF(NOT(J109+100&gt;J110),COUNT($A$4:$A$499)+1-J109,IFERROR(J110-J109,"")),"")</f>
        <v/>
      </c>
      <c r="P109" s="6" t="str">
        <f t="array" ref="P109">IFERROR(INDEX($O$4:$O$499,SMALL(IF($N$4:$N$499=P$3,ROW($O$4:$O$499)-ROW($O$4)+1),ROWS($O$4:$O109))),"")</f>
        <v/>
      </c>
      <c r="Q109" s="2" t="str">
        <f t="array" ref="Q109">IFERROR(INDEX($K$4:$K$499,SMALL(IF($N$4:$N$499=P$3,ROW($K$4:$K$499)-ROW($K$4)+1),ROWS($K$4:$K109))),"")</f>
        <v/>
      </c>
      <c r="R109" s="6" t="str">
        <f t="array" ref="R109">IFERROR(INDEX($O$4:$O$499,SMALL(IF($N$4:$N$499=R$3,ROW($O$4:$O$499)-ROW($O$4)+1),ROWS($O$4:$O109))),"")</f>
        <v/>
      </c>
      <c r="S109" s="2" t="str">
        <f t="array" ref="S109">IFERROR(INDEX($K$4:$K$499,SMALL(IF($N$4:$N$499=R$3,ROW($K$4:$K$499)-ROW($K$4)+1),ROWS($K$4:$K109))),"")</f>
        <v/>
      </c>
      <c r="T109" s="6" t="str">
        <f t="array" ref="T109">IFERROR(INDEX($O$4:$O$499,SMALL(IF($N$4:$N$499=T$3,ROW($O$4:$O$499)-ROW($O$4)+1),ROWS($O$4:$O109))),"")</f>
        <v/>
      </c>
      <c r="U109" s="2" t="str">
        <f t="array" ref="U109">IFERROR(INDEX($K$4:$K$499,SMALL(IF($N$4:$N$499=T$3,ROW($K$4:$K$499)-ROW($K$4)+1),ROWS($K$4:$K109))),"")</f>
        <v/>
      </c>
      <c r="V109" s="6" t="str">
        <f t="array" ref="V109">IFERROR(INDEX($O$4:$O$499,SMALL(IF($N$4:$N$499=V$3,ROW($O$4:$O$499)-ROW($O$4)+1),ROWS($O$4:$O109))),"")</f>
        <v/>
      </c>
      <c r="W109" s="2" t="str">
        <f t="array" ref="W109">IFERROR(INDEX($K$4:$K$499,SMALL(IF($N$4:$N$499=V$3,ROW($K$4:$K$499)-ROW($K$4)+1),ROWS($K$4:$K109))),"")</f>
        <v/>
      </c>
      <c r="X109" s="6" t="str">
        <f t="array" ref="X109">IFERROR(INDEX($O$4:$O$499,SMALL(IF($N$4:$N$499=X$3,ROW($O$4:$O$499)-ROW($O$4)+1),ROWS($O$4:$O109))),"")</f>
        <v/>
      </c>
      <c r="Y109" s="2" t="str">
        <f t="array" ref="Y109">IFERROR(INDEX($K$4:$K$499,SMALL(IF($N$4:$N$499=X$3,ROW($K$4:$K$499)-ROW($K$4)+1),ROWS($K$4:$K109))),"")</f>
        <v/>
      </c>
      <c r="Z109" s="6" t="str">
        <f t="array" ref="Z109">IFERROR(INDEX($O$4:$O$499,SMALL(IF($N$4:$N$499=Z$3,ROW($O$4:$O$499)-ROW($O$4)+1),ROWS($O$4:$O109))),"")</f>
        <v/>
      </c>
      <c r="AA109" s="2" t="str">
        <f t="array" ref="AA109">IFERROR(INDEX($K$4:$K$499,SMALL(IF($N$4:$N$499=Z$3,ROW($K$4:$K$499)-ROW($K$4)+1),ROWS($K$4:$K109))),"")</f>
        <v/>
      </c>
      <c r="AB109" s="6" t="str">
        <f t="array" ref="AB109">IFERROR(INDEX($O$4:$O$499,SMALL(IF($N$4:$N$499=AB$3,ROW($O$4:$O$499)-ROW($O$4)+1),ROWS($O$4:$O109))),"")</f>
        <v/>
      </c>
      <c r="AC109" s="2" t="str">
        <f t="array" ref="AC109">IFERROR(INDEX($K$4:$K$499,SMALL(IF($N$4:$N$499=AB$3,ROW($K$4:$K$499)-ROW($K$4)+1),ROWS($K$4:$K109))),"")</f>
        <v/>
      </c>
      <c r="AD109" s="6" t="str">
        <f t="array" ref="AD109">IFERROR(INDEX($O$4:$O$499,SMALL(IF($N$4:$N$499=AD$3,ROW($O$4:$O$499)-ROW($O$4)+1),ROWS($O$4:$O109))),"")</f>
        <v/>
      </c>
      <c r="AE109" s="2" t="str">
        <f t="array" ref="AE109">IFERROR(INDEX($K$4:$K$499,SMALL(IF($N$4:$N$499=AD$3,ROW($K$4:$K$499)-ROW($K$4)+1),ROWS($K$4:$K109))),"")</f>
        <v/>
      </c>
      <c r="AF109" s="6" t="str">
        <f t="array" ref="AF109">IFERROR(INDEX($O$4:$O$499,SMALL(IF($N$4:$N$499=AF$3,ROW($O$4:$O$499)-ROW($O$4)+1),ROWS($O$4:$O109))),"")</f>
        <v/>
      </c>
      <c r="AG109" s="2" t="str">
        <f t="array" ref="AG109">IFERROR(INDEX($K$4:$K$499,SMALL(IF($N$4:$N$499=AF$3,ROW($K$4:$K$499)-ROW($K$4)+1),ROWS($K$4:$K109))),"")</f>
        <v/>
      </c>
      <c r="AH109" s="6" t="str">
        <f t="array" ref="AH109">IFERROR(INDEX($O$4:$O$499,SMALL(IF($N$4:$N$499=AH$3,ROW($O$4:$O$499)-ROW($O$4)+1),ROWS($O$4:$O109))),"")</f>
        <v/>
      </c>
      <c r="AI109" s="2" t="str">
        <f t="array" ref="AI109">IFERROR(INDEX($K$4:$K$499,SMALL(IF($N$4:$N$499=AH$3,ROW($K$4:$K$499)-ROW($K$4)+1),ROWS($K$4:$K109))),"")</f>
        <v/>
      </c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x14ac:dyDescent="0.25">
      <c r="A110" s="2">
        <f>IF(ISBLANK(Colony!B132),"",Colony!B132)</f>
        <v>42824</v>
      </c>
      <c r="B110" t="str">
        <f>IF(ISBLANK(Colony!C132),"",Colony!C132)</f>
        <v/>
      </c>
      <c r="C110" t="str">
        <f>IF(ISBLANK(Colony!D132),"",Colony!D132)</f>
        <v/>
      </c>
      <c r="D110" s="1" t="str">
        <f>IF(ISBLANK(Colony!E132),"",Colony!E132)</f>
        <v/>
      </c>
      <c r="E110" s="1" t="str">
        <f>IF(ISBLANK(Colony!F132),"",Colony!F132)</f>
        <v>AH0659</v>
      </c>
      <c r="F110" s="1" t="str">
        <f>IF(ISBLANK(Colony!G132),"",Colony!G132)</f>
        <v>AH0658</v>
      </c>
      <c r="G110" s="1" t="str">
        <f>IF(ISBLANK(Colony!H132),"",Colony!H132)</f>
        <v/>
      </c>
      <c r="H110" s="1" t="str">
        <f>IF(ISBLANK(Colony!I132),"",Colony!I132)</f>
        <v/>
      </c>
      <c r="I110" t="str">
        <f t="array" ref="I110">_xlfn.IFNA(INDEX($A$4:$A$499&amp;$E$4:$E$499, MATCH(0, COUNTIF(I$3:I109, $A$4:$A$499&amp;$E$4:$E$499), 0)),"")</f>
        <v/>
      </c>
      <c r="J110" t="str">
        <f t="array" ref="J110">_xlfn.IFNA( MATCH(0, COUNTIF(I$3:I109, $A$4:$A$499&amp;$E$4:$E$499), 0),"")</f>
        <v/>
      </c>
      <c r="K110" s="2" t="str">
        <f t="array" ref="K110">IFERROR(INDEX($A$4:$A$499, J110),"")</f>
        <v/>
      </c>
      <c r="L110" t="str">
        <f t="array" ref="L110">IFERROR(INDEX($G$4:$G$499, J110),"")</f>
        <v/>
      </c>
      <c r="M110" t="str">
        <f t="array" ref="M110">IF(AND(J111&gt;99999,J110&lt;99999),O110- (SUM(--(NOT(ISBLANK(INDEX(Colony!$H$26:$H$499, J110):INDEX(Colony!$H$26:$H$499, COUNT($A$4:$A$499))))))), IFERROR(O110-(SUM(--(NOT(ISBLANK(INDEX(Colony!$H$26:$H$499, J110):INDEX(Colony!$H$26:$H$499, J111-1)))))),""))</f>
        <v/>
      </c>
      <c r="N110" t="str">
        <f t="array" ref="N110">IFERROR(INDEX($E$4:$E$499,J110),"")</f>
        <v/>
      </c>
      <c r="O110" t="str">
        <f t="array" ref="O110">IFERROR(IF(NOT(J110+100&gt;J111),COUNT($A$4:$A$499)+1-J110,IFERROR(J111-J110,"")),"")</f>
        <v/>
      </c>
      <c r="P110" s="6" t="str">
        <f t="array" ref="P110">IFERROR(INDEX($O$4:$O$499,SMALL(IF($N$4:$N$499=P$3,ROW($O$4:$O$499)-ROW($O$4)+1),ROWS($O$4:$O110))),"")</f>
        <v/>
      </c>
      <c r="Q110" s="2" t="str">
        <f t="array" ref="Q110">IFERROR(INDEX($K$4:$K$499,SMALL(IF($N$4:$N$499=P$3,ROW($K$4:$K$499)-ROW($K$4)+1),ROWS($K$4:$K110))),"")</f>
        <v/>
      </c>
      <c r="R110" s="6" t="str">
        <f t="array" ref="R110">IFERROR(INDEX($O$4:$O$499,SMALL(IF($N$4:$N$499=R$3,ROW($O$4:$O$499)-ROW($O$4)+1),ROWS($O$4:$O110))),"")</f>
        <v/>
      </c>
      <c r="S110" s="2" t="str">
        <f t="array" ref="S110">IFERROR(INDEX($K$4:$K$499,SMALL(IF($N$4:$N$499=R$3,ROW($K$4:$K$499)-ROW($K$4)+1),ROWS($K$4:$K110))),"")</f>
        <v/>
      </c>
      <c r="T110" s="6" t="str">
        <f t="array" ref="T110">IFERROR(INDEX($O$4:$O$499,SMALL(IF($N$4:$N$499=T$3,ROW($O$4:$O$499)-ROW($O$4)+1),ROWS($O$4:$O110))),"")</f>
        <v/>
      </c>
      <c r="U110" s="2" t="str">
        <f t="array" ref="U110">IFERROR(INDEX($K$4:$K$499,SMALL(IF($N$4:$N$499=T$3,ROW($K$4:$K$499)-ROW($K$4)+1),ROWS($K$4:$K110))),"")</f>
        <v/>
      </c>
      <c r="V110" s="6" t="str">
        <f t="array" ref="V110">IFERROR(INDEX($O$4:$O$499,SMALL(IF($N$4:$N$499=V$3,ROW($O$4:$O$499)-ROW($O$4)+1),ROWS($O$4:$O110))),"")</f>
        <v/>
      </c>
      <c r="W110" s="2" t="str">
        <f t="array" ref="W110">IFERROR(INDEX($K$4:$K$499,SMALL(IF($N$4:$N$499=V$3,ROW($K$4:$K$499)-ROW($K$4)+1),ROWS($K$4:$K110))),"")</f>
        <v/>
      </c>
      <c r="X110" s="6" t="str">
        <f t="array" ref="X110">IFERROR(INDEX($O$4:$O$499,SMALL(IF($N$4:$N$499=X$3,ROW($O$4:$O$499)-ROW($O$4)+1),ROWS($O$4:$O110))),"")</f>
        <v/>
      </c>
      <c r="Y110" s="2" t="str">
        <f t="array" ref="Y110">IFERROR(INDEX($K$4:$K$499,SMALL(IF($N$4:$N$499=X$3,ROW($K$4:$K$499)-ROW($K$4)+1),ROWS($K$4:$K110))),"")</f>
        <v/>
      </c>
      <c r="Z110" s="6" t="str">
        <f t="array" ref="Z110">IFERROR(INDEX($O$4:$O$499,SMALL(IF($N$4:$N$499=Z$3,ROW($O$4:$O$499)-ROW($O$4)+1),ROWS($O$4:$O110))),"")</f>
        <v/>
      </c>
      <c r="AA110" s="2" t="str">
        <f t="array" ref="AA110">IFERROR(INDEX($K$4:$K$499,SMALL(IF($N$4:$N$499=Z$3,ROW($K$4:$K$499)-ROW($K$4)+1),ROWS($K$4:$K110))),"")</f>
        <v/>
      </c>
      <c r="AB110" s="6" t="str">
        <f t="array" ref="AB110">IFERROR(INDEX($O$4:$O$499,SMALL(IF($N$4:$N$499=AB$3,ROW($O$4:$O$499)-ROW($O$4)+1),ROWS($O$4:$O110))),"")</f>
        <v/>
      </c>
      <c r="AC110" s="2" t="str">
        <f t="array" ref="AC110">IFERROR(INDEX($K$4:$K$499,SMALL(IF($N$4:$N$499=AB$3,ROW($K$4:$K$499)-ROW($K$4)+1),ROWS($K$4:$K110))),"")</f>
        <v/>
      </c>
      <c r="AD110" s="6" t="str">
        <f t="array" ref="AD110">IFERROR(INDEX($O$4:$O$499,SMALL(IF($N$4:$N$499=AD$3,ROW($O$4:$O$499)-ROW($O$4)+1),ROWS($O$4:$O110))),"")</f>
        <v/>
      </c>
      <c r="AE110" s="2" t="str">
        <f t="array" ref="AE110">IFERROR(INDEX($K$4:$K$499,SMALL(IF($N$4:$N$499=AD$3,ROW($K$4:$K$499)-ROW($K$4)+1),ROWS($K$4:$K110))),"")</f>
        <v/>
      </c>
      <c r="AF110" s="6" t="str">
        <f t="array" ref="AF110">IFERROR(INDEX($O$4:$O$499,SMALL(IF($N$4:$N$499=AF$3,ROW($O$4:$O$499)-ROW($O$4)+1),ROWS($O$4:$O110))),"")</f>
        <v/>
      </c>
      <c r="AG110" s="2" t="str">
        <f t="array" ref="AG110">IFERROR(INDEX($K$4:$K$499,SMALL(IF($N$4:$N$499=AF$3,ROW($K$4:$K$499)-ROW($K$4)+1),ROWS($K$4:$K110))),"")</f>
        <v/>
      </c>
      <c r="AH110" s="6" t="str">
        <f t="array" ref="AH110">IFERROR(INDEX($O$4:$O$499,SMALL(IF($N$4:$N$499=AH$3,ROW($O$4:$O$499)-ROW($O$4)+1),ROWS($O$4:$O110))),"")</f>
        <v/>
      </c>
      <c r="AI110" s="2" t="str">
        <f t="array" ref="AI110">IFERROR(INDEX($K$4:$K$499,SMALL(IF($N$4:$N$499=AH$3,ROW($K$4:$K$499)-ROW($K$4)+1),ROWS($K$4:$K110))),"")</f>
        <v/>
      </c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x14ac:dyDescent="0.25">
      <c r="A111" s="2" t="str">
        <f>IF(ISBLANK(Colony!B133),"",Colony!B133)</f>
        <v/>
      </c>
      <c r="B111" t="str">
        <f>IF(ISBLANK(Colony!C133),"",Colony!C133)</f>
        <v/>
      </c>
      <c r="C111" t="str">
        <f>IF(ISBLANK(Colony!D133),"",Colony!D133)</f>
        <v/>
      </c>
      <c r="D111" s="1" t="str">
        <f>IF(ISBLANK(Colony!E133),"",Colony!E133)</f>
        <v/>
      </c>
      <c r="E111" s="1" t="str">
        <f>IF(ISBLANK(Colony!F133),"",Colony!F133)</f>
        <v/>
      </c>
      <c r="F111" s="1" t="str">
        <f>IF(ISBLANK(Colony!G133),"",Colony!G133)</f>
        <v/>
      </c>
      <c r="G111" s="1" t="str">
        <f>IF(ISBLANK(Colony!H133),"",Colony!H133)</f>
        <v/>
      </c>
      <c r="H111" s="1" t="str">
        <f>IF(ISBLANK(Colony!I133),"",Colony!I133)</f>
        <v/>
      </c>
      <c r="I111" t="str">
        <f t="array" ref="I111">_xlfn.IFNA(INDEX($A$4:$A$499&amp;$E$4:$E$499, MATCH(0, COUNTIF(I$3:I110, $A$4:$A$499&amp;$E$4:$E$499), 0)),"")</f>
        <v/>
      </c>
      <c r="J111" t="str">
        <f t="array" ref="J111">_xlfn.IFNA( MATCH(0, COUNTIF(I$3:I110, $A$4:$A$499&amp;$E$4:$E$499), 0),"")</f>
        <v/>
      </c>
      <c r="K111" s="2" t="str">
        <f t="array" ref="K111">IFERROR(INDEX($A$4:$A$499, J111),"")</f>
        <v/>
      </c>
      <c r="L111" t="str">
        <f t="array" ref="L111">IFERROR(INDEX($G$4:$G$499, J111),"")</f>
        <v/>
      </c>
      <c r="M111" t="str">
        <f t="array" ref="M111">IF(AND(J112&gt;99999,J111&lt;99999),O111- (SUM(--(NOT(ISBLANK(INDEX(Colony!$H$26:$H$499, J111):INDEX(Colony!$H$26:$H$499, COUNT($A$4:$A$499))))))), IFERROR(O111-(SUM(--(NOT(ISBLANK(INDEX(Colony!$H$26:$H$499, J111):INDEX(Colony!$H$26:$H$499, J112-1)))))),""))</f>
        <v/>
      </c>
      <c r="N111" t="str">
        <f t="array" ref="N111">IFERROR(INDEX($E$4:$E$499,J111),"")</f>
        <v/>
      </c>
      <c r="O111" t="str">
        <f t="array" ref="O111">IFERROR(IF(NOT(J111+100&gt;J112),COUNT($A$4:$A$499)+1-J111,IFERROR(J112-J111,"")),"")</f>
        <v/>
      </c>
      <c r="P111" s="6" t="str">
        <f t="array" ref="P111">IFERROR(INDEX($O$4:$O$499,SMALL(IF($N$4:$N$499=P$3,ROW($O$4:$O$499)-ROW($O$4)+1),ROWS($O$4:$O111))),"")</f>
        <v/>
      </c>
      <c r="Q111" s="2" t="str">
        <f t="array" ref="Q111">IFERROR(INDEX($K$4:$K$499,SMALL(IF($N$4:$N$499=P$3,ROW($K$4:$K$499)-ROW($K$4)+1),ROWS($K$4:$K111))),"")</f>
        <v/>
      </c>
      <c r="R111" s="6" t="str">
        <f t="array" ref="R111">IFERROR(INDEX($O$4:$O$499,SMALL(IF($N$4:$N$499=R$3,ROW($O$4:$O$499)-ROW($O$4)+1),ROWS($O$4:$O111))),"")</f>
        <v/>
      </c>
      <c r="S111" s="2" t="str">
        <f t="array" ref="S111">IFERROR(INDEX($K$4:$K$499,SMALL(IF($N$4:$N$499=R$3,ROW($K$4:$K$499)-ROW($K$4)+1),ROWS($K$4:$K111))),"")</f>
        <v/>
      </c>
      <c r="T111" s="6" t="str">
        <f t="array" ref="T111">IFERROR(INDEX($O$4:$O$499,SMALL(IF($N$4:$N$499=T$3,ROW($O$4:$O$499)-ROW($O$4)+1),ROWS($O$4:$O111))),"")</f>
        <v/>
      </c>
      <c r="U111" s="2" t="str">
        <f t="array" ref="U111">IFERROR(INDEX($K$4:$K$499,SMALL(IF($N$4:$N$499=T$3,ROW($K$4:$K$499)-ROW($K$4)+1),ROWS($K$4:$K111))),"")</f>
        <v/>
      </c>
      <c r="V111" s="6" t="str">
        <f t="array" ref="V111">IFERROR(INDEX($O$4:$O$499,SMALL(IF($N$4:$N$499=V$3,ROW($O$4:$O$499)-ROW($O$4)+1),ROWS($O$4:$O111))),"")</f>
        <v/>
      </c>
      <c r="W111" s="2" t="str">
        <f t="array" ref="W111">IFERROR(INDEX($K$4:$K$499,SMALL(IF($N$4:$N$499=V$3,ROW($K$4:$K$499)-ROW($K$4)+1),ROWS($K$4:$K111))),"")</f>
        <v/>
      </c>
      <c r="X111" s="6" t="str">
        <f t="array" ref="X111">IFERROR(INDEX($O$4:$O$499,SMALL(IF($N$4:$N$499=X$3,ROW($O$4:$O$499)-ROW($O$4)+1),ROWS($O$4:$O111))),"")</f>
        <v/>
      </c>
      <c r="Y111" s="2" t="str">
        <f t="array" ref="Y111">IFERROR(INDEX($K$4:$K$499,SMALL(IF($N$4:$N$499=X$3,ROW($K$4:$K$499)-ROW($K$4)+1),ROWS($K$4:$K111))),"")</f>
        <v/>
      </c>
      <c r="Z111" s="6" t="str">
        <f t="array" ref="Z111">IFERROR(INDEX($O$4:$O$499,SMALL(IF($N$4:$N$499=Z$3,ROW($O$4:$O$499)-ROW($O$4)+1),ROWS($O$4:$O111))),"")</f>
        <v/>
      </c>
      <c r="AA111" s="2" t="str">
        <f t="array" ref="AA111">IFERROR(INDEX($K$4:$K$499,SMALL(IF($N$4:$N$499=Z$3,ROW($K$4:$K$499)-ROW($K$4)+1),ROWS($K$4:$K111))),"")</f>
        <v/>
      </c>
      <c r="AB111" s="6" t="str">
        <f t="array" ref="AB111">IFERROR(INDEX($O$4:$O$499,SMALL(IF($N$4:$N$499=AB$3,ROW($O$4:$O$499)-ROW($O$4)+1),ROWS($O$4:$O111))),"")</f>
        <v/>
      </c>
      <c r="AC111" s="2" t="str">
        <f t="array" ref="AC111">IFERROR(INDEX($K$4:$K$499,SMALL(IF($N$4:$N$499=AB$3,ROW($K$4:$K$499)-ROW($K$4)+1),ROWS($K$4:$K111))),"")</f>
        <v/>
      </c>
      <c r="AD111" s="6" t="str">
        <f t="array" ref="AD111">IFERROR(INDEX($O$4:$O$499,SMALL(IF($N$4:$N$499=AD$3,ROW($O$4:$O$499)-ROW($O$4)+1),ROWS($O$4:$O111))),"")</f>
        <v/>
      </c>
      <c r="AE111" s="2" t="str">
        <f t="array" ref="AE111">IFERROR(INDEX($K$4:$K$499,SMALL(IF($N$4:$N$499=AD$3,ROW($K$4:$K$499)-ROW($K$4)+1),ROWS($K$4:$K111))),"")</f>
        <v/>
      </c>
      <c r="AF111" s="6" t="str">
        <f t="array" ref="AF111">IFERROR(INDEX($O$4:$O$499,SMALL(IF($N$4:$N$499=AF$3,ROW($O$4:$O$499)-ROW($O$4)+1),ROWS($O$4:$O111))),"")</f>
        <v/>
      </c>
      <c r="AG111" s="2" t="str">
        <f t="array" ref="AG111">IFERROR(INDEX($K$4:$K$499,SMALL(IF($N$4:$N$499=AF$3,ROW($K$4:$K$499)-ROW($K$4)+1),ROWS($K$4:$K111))),"")</f>
        <v/>
      </c>
      <c r="AH111" s="6" t="str">
        <f t="array" ref="AH111">IFERROR(INDEX($O$4:$O$499,SMALL(IF($N$4:$N$499=AH$3,ROW($O$4:$O$499)-ROW($O$4)+1),ROWS($O$4:$O111))),"")</f>
        <v/>
      </c>
      <c r="AI111" s="2" t="str">
        <f t="array" ref="AI111">IFERROR(INDEX($K$4:$K$499,SMALL(IF($N$4:$N$499=AH$3,ROW($K$4:$K$499)-ROW($K$4)+1),ROWS($K$4:$K111))),"")</f>
        <v/>
      </c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x14ac:dyDescent="0.25">
      <c r="A112" s="2" t="str">
        <f>IF(ISBLANK(Colony!B134),"",Colony!B134)</f>
        <v/>
      </c>
      <c r="B112" t="str">
        <f>IF(ISBLANK(Colony!C134),"",Colony!C134)</f>
        <v/>
      </c>
      <c r="C112" t="str">
        <f>IF(ISBLANK(Colony!D134),"",Colony!D134)</f>
        <v/>
      </c>
      <c r="D112" s="1" t="str">
        <f>IF(ISBLANK(Colony!E134),"",Colony!E134)</f>
        <v/>
      </c>
      <c r="E112" s="1" t="str">
        <f>IF(ISBLANK(Colony!F134),"",Colony!F134)</f>
        <v/>
      </c>
      <c r="F112" s="1" t="str">
        <f>IF(ISBLANK(Colony!G134),"",Colony!G134)</f>
        <v/>
      </c>
      <c r="G112" s="1" t="str">
        <f>IF(ISBLANK(Colony!H134),"",Colony!H134)</f>
        <v/>
      </c>
      <c r="H112" s="1" t="str">
        <f>IF(ISBLANK(Colony!I134),"",Colony!I134)</f>
        <v/>
      </c>
      <c r="I112" t="str">
        <f t="array" ref="I112">_xlfn.IFNA(INDEX($A$4:$A$499&amp;$E$4:$E$499, MATCH(0, COUNTIF(I$3:I111, $A$4:$A$499&amp;$E$4:$E$499), 0)),"")</f>
        <v/>
      </c>
      <c r="J112" t="str">
        <f t="array" ref="J112">_xlfn.IFNA( MATCH(0, COUNTIF(I$3:I111, $A$4:$A$499&amp;$E$4:$E$499), 0),"")</f>
        <v/>
      </c>
      <c r="K112" s="2" t="str">
        <f t="array" ref="K112">IFERROR(INDEX($A$4:$A$499, J112),"")</f>
        <v/>
      </c>
      <c r="L112" t="str">
        <f t="array" ref="L112">IFERROR(INDEX($G$4:$G$499, J112),"")</f>
        <v/>
      </c>
      <c r="M112" t="str">
        <f t="array" ref="M112">IF(AND(J113&gt;99999,J112&lt;99999),O112- (SUM(--(NOT(ISBLANK(INDEX(Colony!$H$26:$H$499, J112):INDEX(Colony!$H$26:$H$499, COUNT($A$4:$A$499))))))), IFERROR(O112-(SUM(--(NOT(ISBLANK(INDEX(Colony!$H$26:$H$499, J112):INDEX(Colony!$H$26:$H$499, J113-1)))))),""))</f>
        <v/>
      </c>
      <c r="N112" t="str">
        <f t="array" ref="N112">IFERROR(INDEX($E$4:$E$499,J112),"")</f>
        <v/>
      </c>
      <c r="O112" t="str">
        <f t="array" ref="O112">IFERROR(IF(NOT(J112+100&gt;J113),COUNT($A$4:$A$499)+1-J112,IFERROR(J113-J112,"")),"")</f>
        <v/>
      </c>
      <c r="P112" s="6" t="str">
        <f t="array" ref="P112">IFERROR(INDEX($O$4:$O$499,SMALL(IF($N$4:$N$499=P$3,ROW($O$4:$O$499)-ROW($O$4)+1),ROWS($O$4:$O112))),"")</f>
        <v/>
      </c>
      <c r="Q112" s="2" t="str">
        <f t="array" ref="Q112">IFERROR(INDEX($K$4:$K$499,SMALL(IF($N$4:$N$499=P$3,ROW($K$4:$K$499)-ROW($K$4)+1),ROWS($K$4:$K112))),"")</f>
        <v/>
      </c>
      <c r="R112" s="6" t="str">
        <f t="array" ref="R112">IFERROR(INDEX($O$4:$O$499,SMALL(IF($N$4:$N$499=R$3,ROW($O$4:$O$499)-ROW($O$4)+1),ROWS($O$4:$O112))),"")</f>
        <v/>
      </c>
      <c r="S112" s="2" t="str">
        <f t="array" ref="S112">IFERROR(INDEX($K$4:$K$499,SMALL(IF($N$4:$N$499=R$3,ROW($K$4:$K$499)-ROW($K$4)+1),ROWS($K$4:$K112))),"")</f>
        <v/>
      </c>
      <c r="T112" s="6" t="str">
        <f t="array" ref="T112">IFERROR(INDEX($O$4:$O$499,SMALL(IF($N$4:$N$499=T$3,ROW($O$4:$O$499)-ROW($O$4)+1),ROWS($O$4:$O112))),"")</f>
        <v/>
      </c>
      <c r="U112" s="2" t="str">
        <f t="array" ref="U112">IFERROR(INDEX($K$4:$K$499,SMALL(IF($N$4:$N$499=T$3,ROW($K$4:$K$499)-ROW($K$4)+1),ROWS($K$4:$K112))),"")</f>
        <v/>
      </c>
      <c r="V112" s="6" t="str">
        <f t="array" ref="V112">IFERROR(INDEX($O$4:$O$499,SMALL(IF($N$4:$N$499=V$3,ROW($O$4:$O$499)-ROW($O$4)+1),ROWS($O$4:$O112))),"")</f>
        <v/>
      </c>
      <c r="W112" s="2" t="str">
        <f t="array" ref="W112">IFERROR(INDEX($K$4:$K$499,SMALL(IF($N$4:$N$499=V$3,ROW($K$4:$K$499)-ROW($K$4)+1),ROWS($K$4:$K112))),"")</f>
        <v/>
      </c>
      <c r="X112" s="6" t="str">
        <f t="array" ref="X112">IFERROR(INDEX($O$4:$O$499,SMALL(IF($N$4:$N$499=X$3,ROW($O$4:$O$499)-ROW($O$4)+1),ROWS($O$4:$O112))),"")</f>
        <v/>
      </c>
      <c r="Y112" s="2" t="str">
        <f t="array" ref="Y112">IFERROR(INDEX($K$4:$K$499,SMALL(IF($N$4:$N$499=X$3,ROW($K$4:$K$499)-ROW($K$4)+1),ROWS($K$4:$K112))),"")</f>
        <v/>
      </c>
      <c r="Z112" s="6" t="str">
        <f t="array" ref="Z112">IFERROR(INDEX($O$4:$O$499,SMALL(IF($N$4:$N$499=Z$3,ROW($O$4:$O$499)-ROW($O$4)+1),ROWS($O$4:$O112))),"")</f>
        <v/>
      </c>
      <c r="AA112" s="2" t="str">
        <f t="array" ref="AA112">IFERROR(INDEX($K$4:$K$499,SMALL(IF($N$4:$N$499=Z$3,ROW($K$4:$K$499)-ROW($K$4)+1),ROWS($K$4:$K112))),"")</f>
        <v/>
      </c>
      <c r="AB112" s="6" t="str">
        <f t="array" ref="AB112">IFERROR(INDEX($O$4:$O$499,SMALL(IF($N$4:$N$499=AB$3,ROW($O$4:$O$499)-ROW($O$4)+1),ROWS($O$4:$O112))),"")</f>
        <v/>
      </c>
      <c r="AC112" s="2" t="str">
        <f t="array" ref="AC112">IFERROR(INDEX($K$4:$K$499,SMALL(IF($N$4:$N$499=AB$3,ROW($K$4:$K$499)-ROW($K$4)+1),ROWS($K$4:$K112))),"")</f>
        <v/>
      </c>
      <c r="AD112" s="6" t="str">
        <f t="array" ref="AD112">IFERROR(INDEX($O$4:$O$499,SMALL(IF($N$4:$N$499=AD$3,ROW($O$4:$O$499)-ROW($O$4)+1),ROWS($O$4:$O112))),"")</f>
        <v/>
      </c>
      <c r="AE112" s="2" t="str">
        <f t="array" ref="AE112">IFERROR(INDEX($K$4:$K$499,SMALL(IF($N$4:$N$499=AD$3,ROW($K$4:$K$499)-ROW($K$4)+1),ROWS($K$4:$K112))),"")</f>
        <v/>
      </c>
      <c r="AF112" s="6" t="str">
        <f t="array" ref="AF112">IFERROR(INDEX($O$4:$O$499,SMALL(IF($N$4:$N$499=AF$3,ROW($O$4:$O$499)-ROW($O$4)+1),ROWS($O$4:$O112))),"")</f>
        <v/>
      </c>
      <c r="AG112" s="2" t="str">
        <f t="array" ref="AG112">IFERROR(INDEX($K$4:$K$499,SMALL(IF($N$4:$N$499=AF$3,ROW($K$4:$K$499)-ROW($K$4)+1),ROWS($K$4:$K112))),"")</f>
        <v/>
      </c>
      <c r="AH112" s="6" t="str">
        <f t="array" ref="AH112">IFERROR(INDEX($O$4:$O$499,SMALL(IF($N$4:$N$499=AH$3,ROW($O$4:$O$499)-ROW($O$4)+1),ROWS($O$4:$O112))),"")</f>
        <v/>
      </c>
      <c r="AI112" s="2" t="str">
        <f t="array" ref="AI112">IFERROR(INDEX($K$4:$K$499,SMALL(IF($N$4:$N$499=AH$3,ROW($K$4:$K$499)-ROW($K$4)+1),ROWS($K$4:$K112))),"")</f>
        <v/>
      </c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x14ac:dyDescent="0.25">
      <c r="A113" s="2" t="str">
        <f>IF(ISBLANK(Colony!B135),"",Colony!B135)</f>
        <v/>
      </c>
      <c r="B113" t="str">
        <f>IF(ISBLANK(Colony!C135),"",Colony!C135)</f>
        <v/>
      </c>
      <c r="C113" t="str">
        <f>IF(ISBLANK(Colony!D135),"",Colony!D135)</f>
        <v/>
      </c>
      <c r="D113" s="1" t="str">
        <f>IF(ISBLANK(Colony!E135),"",Colony!E135)</f>
        <v/>
      </c>
      <c r="E113" s="1" t="str">
        <f>IF(ISBLANK(Colony!F135),"",Colony!F135)</f>
        <v/>
      </c>
      <c r="F113" s="1" t="str">
        <f>IF(ISBLANK(Colony!G135),"",Colony!G135)</f>
        <v/>
      </c>
      <c r="G113" s="1" t="str">
        <f>IF(ISBLANK(Colony!H135),"",Colony!H135)</f>
        <v/>
      </c>
      <c r="H113" s="1" t="str">
        <f>IF(ISBLANK(Colony!I135),"",Colony!I135)</f>
        <v/>
      </c>
      <c r="I113" t="str">
        <f t="array" ref="I113">_xlfn.IFNA(INDEX($A$4:$A$499&amp;$E$4:$E$499, MATCH(0, COUNTIF(I$3:I112, $A$4:$A$499&amp;$E$4:$E$499), 0)),"")</f>
        <v/>
      </c>
      <c r="J113" t="str">
        <f t="array" ref="J113">_xlfn.IFNA( MATCH(0, COUNTIF(I$3:I112, $A$4:$A$499&amp;$E$4:$E$499), 0),"")</f>
        <v/>
      </c>
      <c r="K113" s="2" t="str">
        <f t="array" ref="K113">IFERROR(INDEX($A$4:$A$499, J113),"")</f>
        <v/>
      </c>
      <c r="L113" t="str">
        <f t="array" ref="L113">IFERROR(INDEX($G$4:$G$499, J113),"")</f>
        <v/>
      </c>
      <c r="M113" t="str">
        <f t="array" ref="M113">IF(AND(J114&gt;99999,J113&lt;99999),O113- (SUM(--(NOT(ISBLANK(INDEX(Colony!$H$26:$H$499, J113):INDEX(Colony!$H$26:$H$499, COUNT($A$4:$A$499))))))), IFERROR(O113-(SUM(--(NOT(ISBLANK(INDEX(Colony!$H$26:$H$499, J113):INDEX(Colony!$H$26:$H$499, J114-1)))))),""))</f>
        <v/>
      </c>
      <c r="N113" t="str">
        <f t="array" ref="N113">IFERROR(INDEX($E$4:$E$499,J113),"")</f>
        <v/>
      </c>
      <c r="O113" t="str">
        <f t="array" ref="O113">IFERROR(IF(NOT(J113+100&gt;J114),COUNT($A$4:$A$499)+1-J113,IFERROR(J114-J113,"")),"")</f>
        <v/>
      </c>
      <c r="P113" s="6" t="str">
        <f t="array" ref="P113">IFERROR(INDEX($O$4:$O$499,SMALL(IF($N$4:$N$499=P$3,ROW($O$4:$O$499)-ROW($O$4)+1),ROWS($O$4:$O113))),"")</f>
        <v/>
      </c>
      <c r="Q113" s="2" t="str">
        <f t="array" ref="Q113">IFERROR(INDEX($K$4:$K$499,SMALL(IF($N$4:$N$499=P$3,ROW($K$4:$K$499)-ROW($K$4)+1),ROWS($K$4:$K113))),"")</f>
        <v/>
      </c>
      <c r="R113" s="6" t="str">
        <f t="array" ref="R113">IFERROR(INDEX($O$4:$O$499,SMALL(IF($N$4:$N$499=R$3,ROW($O$4:$O$499)-ROW($O$4)+1),ROWS($O$4:$O113))),"")</f>
        <v/>
      </c>
      <c r="S113" s="2" t="str">
        <f t="array" ref="S113">IFERROR(INDEX($K$4:$K$499,SMALL(IF($N$4:$N$499=R$3,ROW($K$4:$K$499)-ROW($K$4)+1),ROWS($K$4:$K113))),"")</f>
        <v/>
      </c>
      <c r="T113" s="6" t="str">
        <f t="array" ref="T113">IFERROR(INDEX($O$4:$O$499,SMALL(IF($N$4:$N$499=T$3,ROW($O$4:$O$499)-ROW($O$4)+1),ROWS($O$4:$O113))),"")</f>
        <v/>
      </c>
      <c r="U113" s="2" t="str">
        <f t="array" ref="U113">IFERROR(INDEX($K$4:$K$499,SMALL(IF($N$4:$N$499=T$3,ROW($K$4:$K$499)-ROW($K$4)+1),ROWS($K$4:$K113))),"")</f>
        <v/>
      </c>
      <c r="V113" s="6" t="str">
        <f t="array" ref="V113">IFERROR(INDEX($O$4:$O$499,SMALL(IF($N$4:$N$499=V$3,ROW($O$4:$O$499)-ROW($O$4)+1),ROWS($O$4:$O113))),"")</f>
        <v/>
      </c>
      <c r="W113" s="2" t="str">
        <f t="array" ref="W113">IFERROR(INDEX($K$4:$K$499,SMALL(IF($N$4:$N$499=V$3,ROW($K$4:$K$499)-ROW($K$4)+1),ROWS($K$4:$K113))),"")</f>
        <v/>
      </c>
      <c r="X113" s="6" t="str">
        <f t="array" ref="X113">IFERROR(INDEX($O$4:$O$499,SMALL(IF($N$4:$N$499=X$3,ROW($O$4:$O$499)-ROW($O$4)+1),ROWS($O$4:$O113))),"")</f>
        <v/>
      </c>
      <c r="Y113" s="2" t="str">
        <f t="array" ref="Y113">IFERROR(INDEX($K$4:$K$499,SMALL(IF($N$4:$N$499=X$3,ROW($K$4:$K$499)-ROW($K$4)+1),ROWS($K$4:$K113))),"")</f>
        <v/>
      </c>
      <c r="Z113" s="6" t="str">
        <f t="array" ref="Z113">IFERROR(INDEX($O$4:$O$499,SMALL(IF($N$4:$N$499=Z$3,ROW($O$4:$O$499)-ROW($O$4)+1),ROWS($O$4:$O113))),"")</f>
        <v/>
      </c>
      <c r="AA113" s="2" t="str">
        <f t="array" ref="AA113">IFERROR(INDEX($K$4:$K$499,SMALL(IF($N$4:$N$499=Z$3,ROW($K$4:$K$499)-ROW($K$4)+1),ROWS($K$4:$K113))),"")</f>
        <v/>
      </c>
      <c r="AB113" s="6" t="str">
        <f t="array" ref="AB113">IFERROR(INDEX($O$4:$O$499,SMALL(IF($N$4:$N$499=AB$3,ROW($O$4:$O$499)-ROW($O$4)+1),ROWS($O$4:$O113))),"")</f>
        <v/>
      </c>
      <c r="AC113" s="2" t="str">
        <f t="array" ref="AC113">IFERROR(INDEX($K$4:$K$499,SMALL(IF($N$4:$N$499=AB$3,ROW($K$4:$K$499)-ROW($K$4)+1),ROWS($K$4:$K113))),"")</f>
        <v/>
      </c>
      <c r="AD113" s="6" t="str">
        <f t="array" ref="AD113">IFERROR(INDEX($O$4:$O$499,SMALL(IF($N$4:$N$499=AD$3,ROW($O$4:$O$499)-ROW($O$4)+1),ROWS($O$4:$O113))),"")</f>
        <v/>
      </c>
      <c r="AE113" s="2" t="str">
        <f t="array" ref="AE113">IFERROR(INDEX($K$4:$K$499,SMALL(IF($N$4:$N$499=AD$3,ROW($K$4:$K$499)-ROW($K$4)+1),ROWS($K$4:$K113))),"")</f>
        <v/>
      </c>
      <c r="AF113" s="6" t="str">
        <f t="array" ref="AF113">IFERROR(INDEX($O$4:$O$499,SMALL(IF($N$4:$N$499=AF$3,ROW($O$4:$O$499)-ROW($O$4)+1),ROWS($O$4:$O113))),"")</f>
        <v/>
      </c>
      <c r="AG113" s="2" t="str">
        <f t="array" ref="AG113">IFERROR(INDEX($K$4:$K$499,SMALL(IF($N$4:$N$499=AF$3,ROW($K$4:$K$499)-ROW($K$4)+1),ROWS($K$4:$K113))),"")</f>
        <v/>
      </c>
      <c r="AH113" s="6" t="str">
        <f t="array" ref="AH113">IFERROR(INDEX($O$4:$O$499,SMALL(IF($N$4:$N$499=AH$3,ROW($O$4:$O$499)-ROW($O$4)+1),ROWS($O$4:$O113))),"")</f>
        <v/>
      </c>
      <c r="AI113" s="2" t="str">
        <f t="array" ref="AI113">IFERROR(INDEX($K$4:$K$499,SMALL(IF($N$4:$N$499=AH$3,ROW($K$4:$K$499)-ROW($K$4)+1),ROWS($K$4:$K113))),"")</f>
        <v/>
      </c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x14ac:dyDescent="0.25">
      <c r="A114" s="2" t="str">
        <f>IF(ISBLANK(Colony!B136),"",Colony!B136)</f>
        <v/>
      </c>
      <c r="B114" t="str">
        <f>IF(ISBLANK(Colony!C136),"",Colony!C136)</f>
        <v/>
      </c>
      <c r="C114" t="str">
        <f>IF(ISBLANK(Colony!D136),"",Colony!D136)</f>
        <v/>
      </c>
      <c r="D114" s="1" t="str">
        <f>IF(ISBLANK(Colony!E136),"",Colony!E136)</f>
        <v/>
      </c>
      <c r="E114" s="1" t="str">
        <f>IF(ISBLANK(Colony!F136),"",Colony!F136)</f>
        <v/>
      </c>
      <c r="F114" s="1" t="str">
        <f>IF(ISBLANK(Colony!G136),"",Colony!G136)</f>
        <v/>
      </c>
      <c r="G114" s="1" t="str">
        <f>IF(ISBLANK(Colony!H136),"",Colony!H136)</f>
        <v/>
      </c>
      <c r="H114" s="1" t="str">
        <f>IF(ISBLANK(Colony!I136),"",Colony!I136)</f>
        <v/>
      </c>
      <c r="I114" t="str">
        <f t="array" ref="I114">_xlfn.IFNA(INDEX($A$4:$A$499&amp;$E$4:$E$499, MATCH(0, COUNTIF(I$3:I113, $A$4:$A$499&amp;$E$4:$E$499), 0)),"")</f>
        <v/>
      </c>
      <c r="J114" t="str">
        <f t="array" ref="J114">_xlfn.IFNA( MATCH(0, COUNTIF(I$3:I113, $A$4:$A$499&amp;$E$4:$E$499), 0),"")</f>
        <v/>
      </c>
      <c r="K114" s="2" t="str">
        <f t="array" ref="K114">IFERROR(INDEX($A$4:$A$499, J114),"")</f>
        <v/>
      </c>
      <c r="L114" t="str">
        <f t="array" ref="L114">IFERROR(INDEX($G$4:$G$499, J114),"")</f>
        <v/>
      </c>
      <c r="M114" t="str">
        <f t="array" ref="M114">IF(AND(J115&gt;99999,J114&lt;99999),O114- (SUM(--(NOT(ISBLANK(INDEX(Colony!$H$26:$H$499, J114):INDEX(Colony!$H$26:$H$499, COUNT($A$4:$A$499))))))), IFERROR(O114-(SUM(--(NOT(ISBLANK(INDEX(Colony!$H$26:$H$499, J114):INDEX(Colony!$H$26:$H$499, J115-1)))))),""))</f>
        <v/>
      </c>
      <c r="N114" t="str">
        <f t="array" ref="N114">IFERROR(INDEX($E$4:$E$499,J114),"")</f>
        <v/>
      </c>
      <c r="O114" t="str">
        <f t="array" ref="O114">IFERROR(IF(NOT(J114+100&gt;J115),COUNT($A$4:$A$499)+1-J114,IFERROR(J115-J114,"")),"")</f>
        <v/>
      </c>
      <c r="P114" s="6" t="str">
        <f t="array" ref="P114">IFERROR(INDEX($O$4:$O$499,SMALL(IF($N$4:$N$499=P$3,ROW($O$4:$O$499)-ROW($O$4)+1),ROWS($O$4:$O114))),"")</f>
        <v/>
      </c>
      <c r="Q114" s="2" t="str">
        <f t="array" ref="Q114">IFERROR(INDEX($K$4:$K$499,SMALL(IF($N$4:$N$499=P$3,ROW($K$4:$K$499)-ROW($K$4)+1),ROWS($K$4:$K114))),"")</f>
        <v/>
      </c>
      <c r="R114" s="6" t="str">
        <f t="array" ref="R114">IFERROR(INDEX($O$4:$O$499,SMALL(IF($N$4:$N$499=R$3,ROW($O$4:$O$499)-ROW($O$4)+1),ROWS($O$4:$O114))),"")</f>
        <v/>
      </c>
      <c r="S114" s="2" t="str">
        <f t="array" ref="S114">IFERROR(INDEX($K$4:$K$499,SMALL(IF($N$4:$N$499=R$3,ROW($K$4:$K$499)-ROW($K$4)+1),ROWS($K$4:$K114))),"")</f>
        <v/>
      </c>
      <c r="T114" s="6" t="str">
        <f t="array" ref="T114">IFERROR(INDEX($O$4:$O$499,SMALL(IF($N$4:$N$499=T$3,ROW($O$4:$O$499)-ROW($O$4)+1),ROWS($O$4:$O114))),"")</f>
        <v/>
      </c>
      <c r="U114" s="2" t="str">
        <f t="array" ref="U114">IFERROR(INDEX($K$4:$K$499,SMALL(IF($N$4:$N$499=T$3,ROW($K$4:$K$499)-ROW($K$4)+1),ROWS($K$4:$K114))),"")</f>
        <v/>
      </c>
      <c r="V114" s="6" t="str">
        <f t="array" ref="V114">IFERROR(INDEX($O$4:$O$499,SMALL(IF($N$4:$N$499=V$3,ROW($O$4:$O$499)-ROW($O$4)+1),ROWS($O$4:$O114))),"")</f>
        <v/>
      </c>
      <c r="W114" s="2" t="str">
        <f t="array" ref="W114">IFERROR(INDEX($K$4:$K$499,SMALL(IF($N$4:$N$499=V$3,ROW($K$4:$K$499)-ROW($K$4)+1),ROWS($K$4:$K114))),"")</f>
        <v/>
      </c>
      <c r="X114" s="6" t="str">
        <f t="array" ref="X114">IFERROR(INDEX($O$4:$O$499,SMALL(IF($N$4:$N$499=X$3,ROW($O$4:$O$499)-ROW($O$4)+1),ROWS($O$4:$O114))),"")</f>
        <v/>
      </c>
      <c r="Y114" s="2" t="str">
        <f t="array" ref="Y114">IFERROR(INDEX($K$4:$K$499,SMALL(IF($N$4:$N$499=X$3,ROW($K$4:$K$499)-ROW($K$4)+1),ROWS($K$4:$K114))),"")</f>
        <v/>
      </c>
      <c r="Z114" s="6" t="str">
        <f t="array" ref="Z114">IFERROR(INDEX($O$4:$O$499,SMALL(IF($N$4:$N$499=Z$3,ROW($O$4:$O$499)-ROW($O$4)+1),ROWS($O$4:$O114))),"")</f>
        <v/>
      </c>
      <c r="AA114" s="2" t="str">
        <f t="array" ref="AA114">IFERROR(INDEX($K$4:$K$499,SMALL(IF($N$4:$N$499=Z$3,ROW($K$4:$K$499)-ROW($K$4)+1),ROWS($K$4:$K114))),"")</f>
        <v/>
      </c>
      <c r="AB114" s="6" t="str">
        <f t="array" ref="AB114">IFERROR(INDEX($O$4:$O$499,SMALL(IF($N$4:$N$499=AB$3,ROW($O$4:$O$499)-ROW($O$4)+1),ROWS($O$4:$O114))),"")</f>
        <v/>
      </c>
      <c r="AC114" s="2" t="str">
        <f t="array" ref="AC114">IFERROR(INDEX($K$4:$K$499,SMALL(IF($N$4:$N$499=AB$3,ROW($K$4:$K$499)-ROW($K$4)+1),ROWS($K$4:$K114))),"")</f>
        <v/>
      </c>
      <c r="AD114" s="6" t="str">
        <f t="array" ref="AD114">IFERROR(INDEX($O$4:$O$499,SMALL(IF($N$4:$N$499=AD$3,ROW($O$4:$O$499)-ROW($O$4)+1),ROWS($O$4:$O114))),"")</f>
        <v/>
      </c>
      <c r="AE114" s="2" t="str">
        <f t="array" ref="AE114">IFERROR(INDEX($K$4:$K$499,SMALL(IF($N$4:$N$499=AD$3,ROW($K$4:$K$499)-ROW($K$4)+1),ROWS($K$4:$K114))),"")</f>
        <v/>
      </c>
      <c r="AF114" s="6" t="str">
        <f t="array" ref="AF114">IFERROR(INDEX($O$4:$O$499,SMALL(IF($N$4:$N$499=AF$3,ROW($O$4:$O$499)-ROW($O$4)+1),ROWS($O$4:$O114))),"")</f>
        <v/>
      </c>
      <c r="AG114" s="2" t="str">
        <f t="array" ref="AG114">IFERROR(INDEX($K$4:$K$499,SMALL(IF($N$4:$N$499=AF$3,ROW($K$4:$K$499)-ROW($K$4)+1),ROWS($K$4:$K114))),"")</f>
        <v/>
      </c>
      <c r="AH114" s="6" t="str">
        <f t="array" ref="AH114">IFERROR(INDEX($O$4:$O$499,SMALL(IF($N$4:$N$499=AH$3,ROW($O$4:$O$499)-ROW($O$4)+1),ROWS($O$4:$O114))),"")</f>
        <v/>
      </c>
      <c r="AI114" s="2" t="str">
        <f t="array" ref="AI114">IFERROR(INDEX($K$4:$K$499,SMALL(IF($N$4:$N$499=AH$3,ROW($K$4:$K$499)-ROW($K$4)+1),ROWS($K$4:$K114))),"")</f>
        <v/>
      </c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x14ac:dyDescent="0.25">
      <c r="A115" s="2" t="str">
        <f>IF(ISBLANK(Colony!B137),"",Colony!B137)</f>
        <v/>
      </c>
      <c r="B115" t="str">
        <f>IF(ISBLANK(Colony!C137),"",Colony!C137)</f>
        <v/>
      </c>
      <c r="C115" t="str">
        <f>IF(ISBLANK(Colony!D137),"",Colony!D137)</f>
        <v/>
      </c>
      <c r="D115" s="1" t="str">
        <f>IF(ISBLANK(Colony!E137),"",Colony!E137)</f>
        <v/>
      </c>
      <c r="E115" s="1" t="str">
        <f>IF(ISBLANK(Colony!F137),"",Colony!F137)</f>
        <v/>
      </c>
      <c r="F115" s="1" t="str">
        <f>IF(ISBLANK(Colony!G137),"",Colony!G137)</f>
        <v/>
      </c>
      <c r="G115" s="1" t="str">
        <f>IF(ISBLANK(Colony!H137),"",Colony!H137)</f>
        <v/>
      </c>
      <c r="H115" s="1" t="str">
        <f>IF(ISBLANK(Colony!I137),"",Colony!I137)</f>
        <v/>
      </c>
      <c r="I115" t="str">
        <f t="array" ref="I115">_xlfn.IFNA(INDEX($A$4:$A$499&amp;$E$4:$E$499, MATCH(0, COUNTIF(I$3:I114, $A$4:$A$499&amp;$E$4:$E$499), 0)),"")</f>
        <v/>
      </c>
      <c r="J115" t="str">
        <f t="array" ref="J115">_xlfn.IFNA( MATCH(0, COUNTIF(I$3:I114, $A$4:$A$499&amp;$E$4:$E$499), 0),"")</f>
        <v/>
      </c>
      <c r="K115" s="2" t="str">
        <f t="array" ref="K115">IFERROR(INDEX($A$4:$A$499, J115),"")</f>
        <v/>
      </c>
      <c r="L115" t="str">
        <f t="array" ref="L115">IFERROR(INDEX($G$4:$G$499, J115),"")</f>
        <v/>
      </c>
      <c r="M115" t="str">
        <f t="array" ref="M115">IF(AND(J116&gt;99999,J115&lt;99999),O115- (SUM(--(NOT(ISBLANK(INDEX(Colony!$H$26:$H$499, J115):INDEX(Colony!$H$26:$H$499, COUNT($A$4:$A$499))))))), IFERROR(O115-(SUM(--(NOT(ISBLANK(INDEX(Colony!$H$26:$H$499, J115):INDEX(Colony!$H$26:$H$499, J116-1)))))),""))</f>
        <v/>
      </c>
      <c r="N115" t="str">
        <f t="array" ref="N115">IFERROR(INDEX($E$4:$E$499,J115),"")</f>
        <v/>
      </c>
      <c r="O115" t="str">
        <f t="array" ref="O115">IFERROR(IF(NOT(J115+100&gt;J116),COUNT($A$4:$A$499)+1-J115,IFERROR(J116-J115,"")),"")</f>
        <v/>
      </c>
      <c r="P115" s="6" t="str">
        <f t="array" ref="P115">IFERROR(INDEX($O$4:$O$499,SMALL(IF($N$4:$N$499=P$3,ROW($O$4:$O$499)-ROW($O$4)+1),ROWS($O$4:$O115))),"")</f>
        <v/>
      </c>
      <c r="Q115" s="2" t="str">
        <f t="array" ref="Q115">IFERROR(INDEX($K$4:$K$499,SMALL(IF($N$4:$N$499=P$3,ROW($K$4:$K$499)-ROW($K$4)+1),ROWS($K$4:$K115))),"")</f>
        <v/>
      </c>
      <c r="R115" s="6" t="str">
        <f t="array" ref="R115">IFERROR(INDEX($O$4:$O$499,SMALL(IF($N$4:$N$499=R$3,ROW($O$4:$O$499)-ROW($O$4)+1),ROWS($O$4:$O115))),"")</f>
        <v/>
      </c>
      <c r="S115" s="2" t="str">
        <f t="array" ref="S115">IFERROR(INDEX($K$4:$K$499,SMALL(IF($N$4:$N$499=R$3,ROW($K$4:$K$499)-ROW($K$4)+1),ROWS($K$4:$K115))),"")</f>
        <v/>
      </c>
      <c r="T115" s="6" t="str">
        <f t="array" ref="T115">IFERROR(INDEX($O$4:$O$499,SMALL(IF($N$4:$N$499=T$3,ROW($O$4:$O$499)-ROW($O$4)+1),ROWS($O$4:$O115))),"")</f>
        <v/>
      </c>
      <c r="U115" s="2" t="str">
        <f t="array" ref="U115">IFERROR(INDEX($K$4:$K$499,SMALL(IF($N$4:$N$499=T$3,ROW($K$4:$K$499)-ROW($K$4)+1),ROWS($K$4:$K115))),"")</f>
        <v/>
      </c>
      <c r="V115" s="6" t="str">
        <f t="array" ref="V115">IFERROR(INDEX($O$4:$O$499,SMALL(IF($N$4:$N$499=V$3,ROW($O$4:$O$499)-ROW($O$4)+1),ROWS($O$4:$O115))),"")</f>
        <v/>
      </c>
      <c r="W115" s="2" t="str">
        <f t="array" ref="W115">IFERROR(INDEX($K$4:$K$499,SMALL(IF($N$4:$N$499=V$3,ROW($K$4:$K$499)-ROW($K$4)+1),ROWS($K$4:$K115))),"")</f>
        <v/>
      </c>
      <c r="X115" s="6" t="str">
        <f t="array" ref="X115">IFERROR(INDEX($O$4:$O$499,SMALL(IF($N$4:$N$499=X$3,ROW($O$4:$O$499)-ROW($O$4)+1),ROWS($O$4:$O115))),"")</f>
        <v/>
      </c>
      <c r="Y115" s="2" t="str">
        <f t="array" ref="Y115">IFERROR(INDEX($K$4:$K$499,SMALL(IF($N$4:$N$499=X$3,ROW($K$4:$K$499)-ROW($K$4)+1),ROWS($K$4:$K115))),"")</f>
        <v/>
      </c>
      <c r="Z115" s="6" t="str">
        <f t="array" ref="Z115">IFERROR(INDEX($O$4:$O$499,SMALL(IF($N$4:$N$499=Z$3,ROW($O$4:$O$499)-ROW($O$4)+1),ROWS($O$4:$O115))),"")</f>
        <v/>
      </c>
      <c r="AA115" s="2" t="str">
        <f t="array" ref="AA115">IFERROR(INDEX($K$4:$K$499,SMALL(IF($N$4:$N$499=Z$3,ROW($K$4:$K$499)-ROW($K$4)+1),ROWS($K$4:$K115))),"")</f>
        <v/>
      </c>
      <c r="AB115" s="6" t="str">
        <f t="array" ref="AB115">IFERROR(INDEX($O$4:$O$499,SMALL(IF($N$4:$N$499=AB$3,ROW($O$4:$O$499)-ROW($O$4)+1),ROWS($O$4:$O115))),"")</f>
        <v/>
      </c>
      <c r="AC115" s="2" t="str">
        <f t="array" ref="AC115">IFERROR(INDEX($K$4:$K$499,SMALL(IF($N$4:$N$499=AB$3,ROW($K$4:$K$499)-ROW($K$4)+1),ROWS($K$4:$K115))),"")</f>
        <v/>
      </c>
      <c r="AD115" s="6" t="str">
        <f t="array" ref="AD115">IFERROR(INDEX($O$4:$O$499,SMALL(IF($N$4:$N$499=AD$3,ROW($O$4:$O$499)-ROW($O$4)+1),ROWS($O$4:$O115))),"")</f>
        <v/>
      </c>
      <c r="AE115" s="2" t="str">
        <f t="array" ref="AE115">IFERROR(INDEX($K$4:$K$499,SMALL(IF($N$4:$N$499=AD$3,ROW($K$4:$K$499)-ROW($K$4)+1),ROWS($K$4:$K115))),"")</f>
        <v/>
      </c>
      <c r="AF115" s="6" t="str">
        <f t="array" ref="AF115">IFERROR(INDEX($O$4:$O$499,SMALL(IF($N$4:$N$499=AF$3,ROW($O$4:$O$499)-ROW($O$4)+1),ROWS($O$4:$O115))),"")</f>
        <v/>
      </c>
      <c r="AG115" s="2" t="str">
        <f t="array" ref="AG115">IFERROR(INDEX($K$4:$K$499,SMALL(IF($N$4:$N$499=AF$3,ROW($K$4:$K$499)-ROW($K$4)+1),ROWS($K$4:$K115))),"")</f>
        <v/>
      </c>
      <c r="AH115" s="6" t="str">
        <f t="array" ref="AH115">IFERROR(INDEX($O$4:$O$499,SMALL(IF($N$4:$N$499=AH$3,ROW($O$4:$O$499)-ROW($O$4)+1),ROWS($O$4:$O115))),"")</f>
        <v/>
      </c>
      <c r="AI115" s="2" t="str">
        <f t="array" ref="AI115">IFERROR(INDEX($K$4:$K$499,SMALL(IF($N$4:$N$499=AH$3,ROW($K$4:$K$499)-ROW($K$4)+1),ROWS($K$4:$K115))),"")</f>
        <v/>
      </c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x14ac:dyDescent="0.25">
      <c r="A116" s="2" t="str">
        <f>IF(ISBLANK(Colony!B138),"",Colony!B138)</f>
        <v/>
      </c>
      <c r="B116" t="str">
        <f>IF(ISBLANK(Colony!C138),"",Colony!C138)</f>
        <v/>
      </c>
      <c r="C116" t="str">
        <f>IF(ISBLANK(Colony!D138),"",Colony!D138)</f>
        <v/>
      </c>
      <c r="D116" s="1" t="str">
        <f>IF(ISBLANK(Colony!E138),"",Colony!E138)</f>
        <v/>
      </c>
      <c r="E116" s="1" t="str">
        <f>IF(ISBLANK(Colony!F138),"",Colony!F138)</f>
        <v/>
      </c>
      <c r="F116" s="1" t="str">
        <f>IF(ISBLANK(Colony!G138),"",Colony!G138)</f>
        <v/>
      </c>
      <c r="G116" s="1" t="str">
        <f>IF(ISBLANK(Colony!H138),"",Colony!H138)</f>
        <v/>
      </c>
      <c r="H116" s="1" t="str">
        <f>IF(ISBLANK(Colony!I138),"",Colony!I138)</f>
        <v/>
      </c>
      <c r="I116" t="str">
        <f t="array" ref="I116">_xlfn.IFNA(INDEX($A$4:$A$499&amp;$E$4:$E$499, MATCH(0, COUNTIF(I$3:I115, $A$4:$A$499&amp;$E$4:$E$499), 0)),"")</f>
        <v/>
      </c>
      <c r="J116" t="str">
        <f t="array" ref="J116">_xlfn.IFNA( MATCH(0, COUNTIF(I$3:I115, $A$4:$A$499&amp;$E$4:$E$499), 0),"")</f>
        <v/>
      </c>
      <c r="K116" s="2" t="str">
        <f t="array" ref="K116">IFERROR(INDEX($A$4:$A$499, J116),"")</f>
        <v/>
      </c>
      <c r="L116" t="str">
        <f t="array" ref="L116">IFERROR(INDEX($G$4:$G$499, J116),"")</f>
        <v/>
      </c>
      <c r="M116" t="str">
        <f t="array" ref="M116">IF(AND(J117&gt;99999,J116&lt;99999),O116- (SUM(--(NOT(ISBLANK(INDEX(Colony!$H$26:$H$499, J116):INDEX(Colony!$H$26:$H$499, COUNT($A$4:$A$499))))))), IFERROR(O116-(SUM(--(NOT(ISBLANK(INDEX(Colony!$H$26:$H$499, J116):INDEX(Colony!$H$26:$H$499, J117-1)))))),""))</f>
        <v/>
      </c>
      <c r="N116" t="str">
        <f t="array" ref="N116">IFERROR(INDEX($E$4:$E$499,J116),"")</f>
        <v/>
      </c>
      <c r="O116" t="str">
        <f t="array" ref="O116">IFERROR(IF(NOT(J116+100&gt;J117),COUNT($A$4:$A$499)+1-J116,IFERROR(J117-J116,"")),"")</f>
        <v/>
      </c>
      <c r="P116" s="6" t="str">
        <f t="array" ref="P116">IFERROR(INDEX($O$4:$O$499,SMALL(IF($N$4:$N$499=P$3,ROW($O$4:$O$499)-ROW($O$4)+1),ROWS($O$4:$O116))),"")</f>
        <v/>
      </c>
      <c r="Q116" s="2" t="str">
        <f t="array" ref="Q116">IFERROR(INDEX($K$4:$K$499,SMALL(IF($N$4:$N$499=P$3,ROW($K$4:$K$499)-ROW($K$4)+1),ROWS($K$4:$K116))),"")</f>
        <v/>
      </c>
      <c r="R116" s="6" t="str">
        <f t="array" ref="R116">IFERROR(INDEX($O$4:$O$499,SMALL(IF($N$4:$N$499=R$3,ROW($O$4:$O$499)-ROW($O$4)+1),ROWS($O$4:$O116))),"")</f>
        <v/>
      </c>
      <c r="S116" s="2" t="str">
        <f t="array" ref="S116">IFERROR(INDEX($K$4:$K$499,SMALL(IF($N$4:$N$499=R$3,ROW($K$4:$K$499)-ROW($K$4)+1),ROWS($K$4:$K116))),"")</f>
        <v/>
      </c>
      <c r="T116" s="6" t="str">
        <f t="array" ref="T116">IFERROR(INDEX($O$4:$O$499,SMALL(IF($N$4:$N$499=T$3,ROW($O$4:$O$499)-ROW($O$4)+1),ROWS($O$4:$O116))),"")</f>
        <v/>
      </c>
      <c r="U116" s="2" t="str">
        <f t="array" ref="U116">IFERROR(INDEX($K$4:$K$499,SMALL(IF($N$4:$N$499=T$3,ROW($K$4:$K$499)-ROW($K$4)+1),ROWS($K$4:$K116))),"")</f>
        <v/>
      </c>
      <c r="V116" s="6" t="str">
        <f t="array" ref="V116">IFERROR(INDEX($O$4:$O$499,SMALL(IF($N$4:$N$499=V$3,ROW($O$4:$O$499)-ROW($O$4)+1),ROWS($O$4:$O116))),"")</f>
        <v/>
      </c>
      <c r="W116" s="2" t="str">
        <f t="array" ref="W116">IFERROR(INDEX($K$4:$K$499,SMALL(IF($N$4:$N$499=V$3,ROW($K$4:$K$499)-ROW($K$4)+1),ROWS($K$4:$K116))),"")</f>
        <v/>
      </c>
      <c r="X116" s="6" t="str">
        <f t="array" ref="X116">IFERROR(INDEX($O$4:$O$499,SMALL(IF($N$4:$N$499=X$3,ROW($O$4:$O$499)-ROW($O$4)+1),ROWS($O$4:$O116))),"")</f>
        <v/>
      </c>
      <c r="Y116" s="2" t="str">
        <f t="array" ref="Y116">IFERROR(INDEX($K$4:$K$499,SMALL(IF($N$4:$N$499=X$3,ROW($K$4:$K$499)-ROW($K$4)+1),ROWS($K$4:$K116))),"")</f>
        <v/>
      </c>
      <c r="Z116" s="6" t="str">
        <f t="array" ref="Z116">IFERROR(INDEX($O$4:$O$499,SMALL(IF($N$4:$N$499=Z$3,ROW($O$4:$O$499)-ROW($O$4)+1),ROWS($O$4:$O116))),"")</f>
        <v/>
      </c>
      <c r="AA116" s="2" t="str">
        <f t="array" ref="AA116">IFERROR(INDEX($K$4:$K$499,SMALL(IF($N$4:$N$499=Z$3,ROW($K$4:$K$499)-ROW($K$4)+1),ROWS($K$4:$K116))),"")</f>
        <v/>
      </c>
      <c r="AB116" s="6" t="str">
        <f t="array" ref="AB116">IFERROR(INDEX($O$4:$O$499,SMALL(IF($N$4:$N$499=AB$3,ROW($O$4:$O$499)-ROW($O$4)+1),ROWS($O$4:$O116))),"")</f>
        <v/>
      </c>
      <c r="AC116" s="2" t="str">
        <f t="array" ref="AC116">IFERROR(INDEX($K$4:$K$499,SMALL(IF($N$4:$N$499=AB$3,ROW($K$4:$K$499)-ROW($K$4)+1),ROWS($K$4:$K116))),"")</f>
        <v/>
      </c>
      <c r="AD116" s="6" t="str">
        <f t="array" ref="AD116">IFERROR(INDEX($O$4:$O$499,SMALL(IF($N$4:$N$499=AD$3,ROW($O$4:$O$499)-ROW($O$4)+1),ROWS($O$4:$O116))),"")</f>
        <v/>
      </c>
      <c r="AE116" s="2" t="str">
        <f t="array" ref="AE116">IFERROR(INDEX($K$4:$K$499,SMALL(IF($N$4:$N$499=AD$3,ROW($K$4:$K$499)-ROW($K$4)+1),ROWS($K$4:$K116))),"")</f>
        <v/>
      </c>
      <c r="AF116" s="6" t="str">
        <f t="array" ref="AF116">IFERROR(INDEX($O$4:$O$499,SMALL(IF($N$4:$N$499=AF$3,ROW($O$4:$O$499)-ROW($O$4)+1),ROWS($O$4:$O116))),"")</f>
        <v/>
      </c>
      <c r="AG116" s="2" t="str">
        <f t="array" ref="AG116">IFERROR(INDEX($K$4:$K$499,SMALL(IF($N$4:$N$499=AF$3,ROW($K$4:$K$499)-ROW($K$4)+1),ROWS($K$4:$K116))),"")</f>
        <v/>
      </c>
      <c r="AH116" s="6" t="str">
        <f t="array" ref="AH116">IFERROR(INDEX($O$4:$O$499,SMALL(IF($N$4:$N$499=AH$3,ROW($O$4:$O$499)-ROW($O$4)+1),ROWS($O$4:$O116))),"")</f>
        <v/>
      </c>
      <c r="AI116" s="2" t="str">
        <f t="array" ref="AI116">IFERROR(INDEX($K$4:$K$499,SMALL(IF($N$4:$N$499=AH$3,ROW($K$4:$K$499)-ROW($K$4)+1),ROWS($K$4:$K116))),"")</f>
        <v/>
      </c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x14ac:dyDescent="0.25">
      <c r="A117" s="2" t="str">
        <f>IF(ISBLANK(Colony!B139),"",Colony!B139)</f>
        <v/>
      </c>
      <c r="B117" t="str">
        <f>IF(ISBLANK(Colony!C139),"",Colony!C139)</f>
        <v/>
      </c>
      <c r="C117" t="str">
        <f>IF(ISBLANK(Colony!D139),"",Colony!D139)</f>
        <v/>
      </c>
      <c r="D117" s="1" t="str">
        <f>IF(ISBLANK(Colony!E139),"",Colony!E139)</f>
        <v/>
      </c>
      <c r="E117" s="1" t="str">
        <f>IF(ISBLANK(Colony!F139),"",Colony!F139)</f>
        <v/>
      </c>
      <c r="F117" s="1" t="str">
        <f>IF(ISBLANK(Colony!G139),"",Colony!G139)</f>
        <v/>
      </c>
      <c r="G117" s="1" t="str">
        <f>IF(ISBLANK(Colony!H139),"",Colony!H139)</f>
        <v/>
      </c>
      <c r="H117" s="1" t="str">
        <f>IF(ISBLANK(Colony!I139),"",Colony!I139)</f>
        <v/>
      </c>
      <c r="I117" t="str">
        <f t="array" ref="I117">_xlfn.IFNA(INDEX($A$4:$A$499&amp;$E$4:$E$499, MATCH(0, COUNTIF(I$3:I116, $A$4:$A$499&amp;$E$4:$E$499), 0)),"")</f>
        <v/>
      </c>
      <c r="J117" t="str">
        <f t="array" ref="J117">_xlfn.IFNA( MATCH(0, COUNTIF(I$3:I116, $A$4:$A$499&amp;$E$4:$E$499), 0),"")</f>
        <v/>
      </c>
      <c r="K117" s="2" t="str">
        <f t="array" ref="K117">IFERROR(INDEX($A$4:$A$499, J117),"")</f>
        <v/>
      </c>
      <c r="L117" t="str">
        <f t="array" ref="L117">IFERROR(INDEX($G$4:$G$499, J117),"")</f>
        <v/>
      </c>
      <c r="M117" t="str">
        <f t="array" ref="M117">IF(AND(J118&gt;99999,J117&lt;99999),O117- (SUM(--(NOT(ISBLANK(INDEX(Colony!$H$26:$H$499, J117):INDEX(Colony!$H$26:$H$499, COUNT($A$4:$A$499))))))), IFERROR(O117-(SUM(--(NOT(ISBLANK(INDEX(Colony!$H$26:$H$499, J117):INDEX(Colony!$H$26:$H$499, J118-1)))))),""))</f>
        <v/>
      </c>
      <c r="N117" t="str">
        <f t="array" ref="N117">IFERROR(INDEX($E$4:$E$499,J117),"")</f>
        <v/>
      </c>
      <c r="O117" t="str">
        <f t="array" ref="O117">IFERROR(IF(NOT(J117+100&gt;J118),COUNT($A$4:$A$499)+1-J117,IFERROR(J118-J117,"")),"")</f>
        <v/>
      </c>
      <c r="P117" s="6" t="str">
        <f t="array" ref="P117">IFERROR(INDEX($O$4:$O$499,SMALL(IF($N$4:$N$499=P$3,ROW($O$4:$O$499)-ROW($O$4)+1),ROWS($O$4:$O117))),"")</f>
        <v/>
      </c>
      <c r="Q117" s="2" t="str">
        <f t="array" ref="Q117">IFERROR(INDEX($K$4:$K$499,SMALL(IF($N$4:$N$499=P$3,ROW($K$4:$K$499)-ROW($K$4)+1),ROWS($K$4:$K117))),"")</f>
        <v/>
      </c>
      <c r="R117" s="6" t="str">
        <f t="array" ref="R117">IFERROR(INDEX($O$4:$O$499,SMALL(IF($N$4:$N$499=R$3,ROW($O$4:$O$499)-ROW($O$4)+1),ROWS($O$4:$O117))),"")</f>
        <v/>
      </c>
      <c r="S117" s="2" t="str">
        <f t="array" ref="S117">IFERROR(INDEX($K$4:$K$499,SMALL(IF($N$4:$N$499=R$3,ROW($K$4:$K$499)-ROW($K$4)+1),ROWS($K$4:$K117))),"")</f>
        <v/>
      </c>
      <c r="T117" s="6" t="str">
        <f t="array" ref="T117">IFERROR(INDEX($O$4:$O$499,SMALL(IF($N$4:$N$499=T$3,ROW($O$4:$O$499)-ROW($O$4)+1),ROWS($O$4:$O117))),"")</f>
        <v/>
      </c>
      <c r="U117" s="2" t="str">
        <f t="array" ref="U117">IFERROR(INDEX($K$4:$K$499,SMALL(IF($N$4:$N$499=T$3,ROW($K$4:$K$499)-ROW($K$4)+1),ROWS($K$4:$K117))),"")</f>
        <v/>
      </c>
      <c r="V117" s="6" t="str">
        <f t="array" ref="V117">IFERROR(INDEX($O$4:$O$499,SMALL(IF($N$4:$N$499=V$3,ROW($O$4:$O$499)-ROW($O$4)+1),ROWS($O$4:$O117))),"")</f>
        <v/>
      </c>
      <c r="W117" s="2" t="str">
        <f t="array" ref="W117">IFERROR(INDEX($K$4:$K$499,SMALL(IF($N$4:$N$499=V$3,ROW($K$4:$K$499)-ROW($K$4)+1),ROWS($K$4:$K117))),"")</f>
        <v/>
      </c>
      <c r="X117" s="6" t="str">
        <f t="array" ref="X117">IFERROR(INDEX($O$4:$O$499,SMALL(IF($N$4:$N$499=X$3,ROW($O$4:$O$499)-ROW($O$4)+1),ROWS($O$4:$O117))),"")</f>
        <v/>
      </c>
      <c r="Y117" s="2" t="str">
        <f t="array" ref="Y117">IFERROR(INDEX($K$4:$K$499,SMALL(IF($N$4:$N$499=X$3,ROW($K$4:$K$499)-ROW($K$4)+1),ROWS($K$4:$K117))),"")</f>
        <v/>
      </c>
      <c r="Z117" s="6" t="str">
        <f t="array" ref="Z117">IFERROR(INDEX($O$4:$O$499,SMALL(IF($N$4:$N$499=Z$3,ROW($O$4:$O$499)-ROW($O$4)+1),ROWS($O$4:$O117))),"")</f>
        <v/>
      </c>
      <c r="AA117" s="2" t="str">
        <f t="array" ref="AA117">IFERROR(INDEX($K$4:$K$499,SMALL(IF($N$4:$N$499=Z$3,ROW($K$4:$K$499)-ROW($K$4)+1),ROWS($K$4:$K117))),"")</f>
        <v/>
      </c>
      <c r="AB117" s="6" t="str">
        <f t="array" ref="AB117">IFERROR(INDEX($O$4:$O$499,SMALL(IF($N$4:$N$499=AB$3,ROW($O$4:$O$499)-ROW($O$4)+1),ROWS($O$4:$O117))),"")</f>
        <v/>
      </c>
      <c r="AC117" s="2" t="str">
        <f t="array" ref="AC117">IFERROR(INDEX($K$4:$K$499,SMALL(IF($N$4:$N$499=AB$3,ROW($K$4:$K$499)-ROW($K$4)+1),ROWS($K$4:$K117))),"")</f>
        <v/>
      </c>
      <c r="AD117" s="6" t="str">
        <f t="array" ref="AD117">IFERROR(INDEX($O$4:$O$499,SMALL(IF($N$4:$N$499=AD$3,ROW($O$4:$O$499)-ROW($O$4)+1),ROWS($O$4:$O117))),"")</f>
        <v/>
      </c>
      <c r="AE117" s="2" t="str">
        <f t="array" ref="AE117">IFERROR(INDEX($K$4:$K$499,SMALL(IF($N$4:$N$499=AD$3,ROW($K$4:$K$499)-ROW($K$4)+1),ROWS($K$4:$K117))),"")</f>
        <v/>
      </c>
      <c r="AF117" s="6" t="str">
        <f t="array" ref="AF117">IFERROR(INDEX($O$4:$O$499,SMALL(IF($N$4:$N$499=AF$3,ROW($O$4:$O$499)-ROW($O$4)+1),ROWS($O$4:$O117))),"")</f>
        <v/>
      </c>
      <c r="AG117" s="2" t="str">
        <f t="array" ref="AG117">IFERROR(INDEX($K$4:$K$499,SMALL(IF($N$4:$N$499=AF$3,ROW($K$4:$K$499)-ROW($K$4)+1),ROWS($K$4:$K117))),"")</f>
        <v/>
      </c>
      <c r="AH117" s="6" t="str">
        <f t="array" ref="AH117">IFERROR(INDEX($O$4:$O$499,SMALL(IF($N$4:$N$499=AH$3,ROW($O$4:$O$499)-ROW($O$4)+1),ROWS($O$4:$O117))),"")</f>
        <v/>
      </c>
      <c r="AI117" s="2" t="str">
        <f t="array" ref="AI117">IFERROR(INDEX($K$4:$K$499,SMALL(IF($N$4:$N$499=AH$3,ROW($K$4:$K$499)-ROW($K$4)+1),ROWS($K$4:$K117))),"")</f>
        <v/>
      </c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x14ac:dyDescent="0.25">
      <c r="A118" s="2" t="str">
        <f>IF(ISBLANK(Colony!B140),"",Colony!B140)</f>
        <v/>
      </c>
      <c r="B118" t="str">
        <f>IF(ISBLANK(Colony!C140),"",Colony!C140)</f>
        <v/>
      </c>
      <c r="C118" t="str">
        <f>IF(ISBLANK(Colony!D140),"",Colony!D140)</f>
        <v/>
      </c>
      <c r="D118" s="1" t="str">
        <f>IF(ISBLANK(Colony!E140),"",Colony!E140)</f>
        <v/>
      </c>
      <c r="E118" s="1" t="str">
        <f>IF(ISBLANK(Colony!F140),"",Colony!F140)</f>
        <v/>
      </c>
      <c r="F118" s="1" t="str">
        <f>IF(ISBLANK(Colony!G140),"",Colony!G140)</f>
        <v/>
      </c>
      <c r="G118" s="1" t="str">
        <f>IF(ISBLANK(Colony!H140),"",Colony!H140)</f>
        <v/>
      </c>
      <c r="H118" s="1" t="str">
        <f>IF(ISBLANK(Colony!I140),"",Colony!I140)</f>
        <v/>
      </c>
      <c r="I118" t="str">
        <f t="array" ref="I118">_xlfn.IFNA(INDEX($A$4:$A$499&amp;$E$4:$E$499, MATCH(0, COUNTIF(I$3:I117, $A$4:$A$499&amp;$E$4:$E$499), 0)),"")</f>
        <v/>
      </c>
      <c r="J118" t="str">
        <f t="array" ref="J118">_xlfn.IFNA( MATCH(0, COUNTIF(I$3:I117, $A$4:$A$499&amp;$E$4:$E$499), 0),"")</f>
        <v/>
      </c>
      <c r="K118" s="2" t="str">
        <f t="array" ref="K118">IFERROR(INDEX($A$4:$A$499, J118),"")</f>
        <v/>
      </c>
      <c r="L118" t="str">
        <f t="array" ref="L118">IFERROR(INDEX($G$4:$G$499, J118),"")</f>
        <v/>
      </c>
      <c r="M118" t="str">
        <f t="array" ref="M118">IF(AND(J119&gt;99999,J118&lt;99999),O118- (SUM(--(NOT(ISBLANK(INDEX(Colony!$H$26:$H$499, J118):INDEX(Colony!$H$26:$H$499, COUNT($A$4:$A$499))))))), IFERROR(O118-(SUM(--(NOT(ISBLANK(INDEX(Colony!$H$26:$H$499, J118):INDEX(Colony!$H$26:$H$499, J119-1)))))),""))</f>
        <v/>
      </c>
      <c r="N118" t="str">
        <f t="array" ref="N118">IFERROR(INDEX($E$4:$E$499,J118),"")</f>
        <v/>
      </c>
      <c r="O118" t="str">
        <f t="array" ref="O118">IFERROR(IF(NOT(J118+100&gt;J119),COUNT($A$4:$A$499)+1-J118,IFERROR(J119-J118,"")),"")</f>
        <v/>
      </c>
      <c r="P118" s="6" t="str">
        <f t="array" ref="P118">IFERROR(INDEX($O$4:$O$499,SMALL(IF($N$4:$N$499=P$3,ROW($O$4:$O$499)-ROW($O$4)+1),ROWS($O$4:$O118))),"")</f>
        <v/>
      </c>
      <c r="Q118" s="2" t="str">
        <f t="array" ref="Q118">IFERROR(INDEX($K$4:$K$499,SMALL(IF($N$4:$N$499=P$3,ROW($K$4:$K$499)-ROW($K$4)+1),ROWS($K$4:$K118))),"")</f>
        <v/>
      </c>
      <c r="R118" s="6" t="str">
        <f t="array" ref="R118">IFERROR(INDEX($O$4:$O$499,SMALL(IF($N$4:$N$499=R$3,ROW($O$4:$O$499)-ROW($O$4)+1),ROWS($O$4:$O118))),"")</f>
        <v/>
      </c>
      <c r="S118" s="2" t="str">
        <f t="array" ref="S118">IFERROR(INDEX($K$4:$K$499,SMALL(IF($N$4:$N$499=R$3,ROW($K$4:$K$499)-ROW($K$4)+1),ROWS($K$4:$K118))),"")</f>
        <v/>
      </c>
      <c r="T118" s="6" t="str">
        <f t="array" ref="T118">IFERROR(INDEX($O$4:$O$499,SMALL(IF($N$4:$N$499=T$3,ROW($O$4:$O$499)-ROW($O$4)+1),ROWS($O$4:$O118))),"")</f>
        <v/>
      </c>
      <c r="U118" s="2" t="str">
        <f t="array" ref="U118">IFERROR(INDEX($K$4:$K$499,SMALL(IF($N$4:$N$499=T$3,ROW($K$4:$K$499)-ROW($K$4)+1),ROWS($K$4:$K118))),"")</f>
        <v/>
      </c>
      <c r="V118" s="6" t="str">
        <f t="array" ref="V118">IFERROR(INDEX($O$4:$O$499,SMALL(IF($N$4:$N$499=V$3,ROW($O$4:$O$499)-ROW($O$4)+1),ROWS($O$4:$O118))),"")</f>
        <v/>
      </c>
      <c r="W118" s="2" t="str">
        <f t="array" ref="W118">IFERROR(INDEX($K$4:$K$499,SMALL(IF($N$4:$N$499=V$3,ROW($K$4:$K$499)-ROW($K$4)+1),ROWS($K$4:$K118))),"")</f>
        <v/>
      </c>
      <c r="X118" s="6" t="str">
        <f t="array" ref="X118">IFERROR(INDEX($O$4:$O$499,SMALL(IF($N$4:$N$499=X$3,ROW($O$4:$O$499)-ROW($O$4)+1),ROWS($O$4:$O118))),"")</f>
        <v/>
      </c>
      <c r="Y118" s="2" t="str">
        <f t="array" ref="Y118">IFERROR(INDEX($K$4:$K$499,SMALL(IF($N$4:$N$499=X$3,ROW($K$4:$K$499)-ROW($K$4)+1),ROWS($K$4:$K118))),"")</f>
        <v/>
      </c>
      <c r="Z118" s="6" t="str">
        <f t="array" ref="Z118">IFERROR(INDEX($O$4:$O$499,SMALL(IF($N$4:$N$499=Z$3,ROW($O$4:$O$499)-ROW($O$4)+1),ROWS($O$4:$O118))),"")</f>
        <v/>
      </c>
      <c r="AA118" s="2" t="str">
        <f t="array" ref="AA118">IFERROR(INDEX($K$4:$K$499,SMALL(IF($N$4:$N$499=Z$3,ROW($K$4:$K$499)-ROW($K$4)+1),ROWS($K$4:$K118))),"")</f>
        <v/>
      </c>
      <c r="AB118" s="6" t="str">
        <f t="array" ref="AB118">IFERROR(INDEX($O$4:$O$499,SMALL(IF($N$4:$N$499=AB$3,ROW($O$4:$O$499)-ROW($O$4)+1),ROWS($O$4:$O118))),"")</f>
        <v/>
      </c>
      <c r="AC118" s="2" t="str">
        <f t="array" ref="AC118">IFERROR(INDEX($K$4:$K$499,SMALL(IF($N$4:$N$499=AB$3,ROW($K$4:$K$499)-ROW($K$4)+1),ROWS($K$4:$K118))),"")</f>
        <v/>
      </c>
      <c r="AD118" s="6" t="str">
        <f t="array" ref="AD118">IFERROR(INDEX($O$4:$O$499,SMALL(IF($N$4:$N$499=AD$3,ROW($O$4:$O$499)-ROW($O$4)+1),ROWS($O$4:$O118))),"")</f>
        <v/>
      </c>
      <c r="AE118" s="2" t="str">
        <f t="array" ref="AE118">IFERROR(INDEX($K$4:$K$499,SMALL(IF($N$4:$N$499=AD$3,ROW($K$4:$K$499)-ROW($K$4)+1),ROWS($K$4:$K118))),"")</f>
        <v/>
      </c>
      <c r="AF118" s="6" t="str">
        <f t="array" ref="AF118">IFERROR(INDEX($O$4:$O$499,SMALL(IF($N$4:$N$499=AF$3,ROW($O$4:$O$499)-ROW($O$4)+1),ROWS($O$4:$O118))),"")</f>
        <v/>
      </c>
      <c r="AG118" s="2" t="str">
        <f t="array" ref="AG118">IFERROR(INDEX($K$4:$K$499,SMALL(IF($N$4:$N$499=AF$3,ROW($K$4:$K$499)-ROW($K$4)+1),ROWS($K$4:$K118))),"")</f>
        <v/>
      </c>
      <c r="AH118" s="6" t="str">
        <f t="array" ref="AH118">IFERROR(INDEX($O$4:$O$499,SMALL(IF($N$4:$N$499=AH$3,ROW($O$4:$O$499)-ROW($O$4)+1),ROWS($O$4:$O118))),"")</f>
        <v/>
      </c>
      <c r="AI118" s="2" t="str">
        <f t="array" ref="AI118">IFERROR(INDEX($K$4:$K$499,SMALL(IF($N$4:$N$499=AH$3,ROW($K$4:$K$499)-ROW($K$4)+1),ROWS($K$4:$K118))),"")</f>
        <v/>
      </c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x14ac:dyDescent="0.25">
      <c r="A119" s="2" t="str">
        <f>IF(ISBLANK(Colony!B141),"",Colony!B141)</f>
        <v/>
      </c>
      <c r="B119" t="str">
        <f>IF(ISBLANK(Colony!C141),"",Colony!C141)</f>
        <v/>
      </c>
      <c r="C119" t="str">
        <f>IF(ISBLANK(Colony!D141),"",Colony!D141)</f>
        <v/>
      </c>
      <c r="D119" s="1" t="str">
        <f>IF(ISBLANK(Colony!E141),"",Colony!E141)</f>
        <v/>
      </c>
      <c r="E119" s="1" t="str">
        <f>IF(ISBLANK(Colony!F141),"",Colony!F141)</f>
        <v/>
      </c>
      <c r="F119" s="1" t="str">
        <f>IF(ISBLANK(Colony!G141),"",Colony!G141)</f>
        <v/>
      </c>
      <c r="G119" s="1" t="str">
        <f>IF(ISBLANK(Colony!H141),"",Colony!H141)</f>
        <v/>
      </c>
      <c r="H119" s="1" t="str">
        <f>IF(ISBLANK(Colony!I141),"",Colony!I141)</f>
        <v/>
      </c>
      <c r="I119" t="str">
        <f t="array" ref="I119">_xlfn.IFNA(INDEX($A$4:$A$499&amp;$E$4:$E$499, MATCH(0, COUNTIF(I$3:I118, $A$4:$A$499&amp;$E$4:$E$499), 0)),"")</f>
        <v/>
      </c>
      <c r="J119" t="str">
        <f t="array" ref="J119">_xlfn.IFNA( MATCH(0, COUNTIF(I$3:I118, $A$4:$A$499&amp;$E$4:$E$499), 0),"")</f>
        <v/>
      </c>
      <c r="K119" s="2" t="str">
        <f t="array" ref="K119">IFERROR(INDEX($A$4:$A$499, J119),"")</f>
        <v/>
      </c>
      <c r="L119" t="str">
        <f t="array" ref="L119">IFERROR(INDEX($G$4:$G$499, J119),"")</f>
        <v/>
      </c>
      <c r="M119" t="str">
        <f t="array" ref="M119">IF(AND(J120&gt;99999,J119&lt;99999),O119- (SUM(--(NOT(ISBLANK(INDEX(Colony!$H$26:$H$499, J119):INDEX(Colony!$H$26:$H$499, COUNT($A$4:$A$499))))))), IFERROR(O119-(SUM(--(NOT(ISBLANK(INDEX(Colony!$H$26:$H$499, J119):INDEX(Colony!$H$26:$H$499, J120-1)))))),""))</f>
        <v/>
      </c>
      <c r="N119" t="str">
        <f t="array" ref="N119">IFERROR(INDEX($E$4:$E$499,J119),"")</f>
        <v/>
      </c>
      <c r="O119" t="str">
        <f t="array" ref="O119">IFERROR(IF(NOT(J119+100&gt;J120),COUNT($A$4:$A$499)+1-J119,IFERROR(J120-J119,"")),"")</f>
        <v/>
      </c>
      <c r="P119" s="6" t="str">
        <f t="array" ref="P119">IFERROR(INDEX($O$4:$O$499,SMALL(IF($N$4:$N$499=P$3,ROW($O$4:$O$499)-ROW($O$4)+1),ROWS($O$4:$O119))),"")</f>
        <v/>
      </c>
      <c r="Q119" s="2" t="str">
        <f t="array" ref="Q119">IFERROR(INDEX($K$4:$K$499,SMALL(IF($N$4:$N$499=P$3,ROW($K$4:$K$499)-ROW($K$4)+1),ROWS($K$4:$K119))),"")</f>
        <v/>
      </c>
      <c r="R119" s="6" t="str">
        <f t="array" ref="R119">IFERROR(INDEX($O$4:$O$499,SMALL(IF($N$4:$N$499=R$3,ROW($O$4:$O$499)-ROW($O$4)+1),ROWS($O$4:$O119))),"")</f>
        <v/>
      </c>
      <c r="S119" s="2" t="str">
        <f t="array" ref="S119">IFERROR(INDEX($K$4:$K$499,SMALL(IF($N$4:$N$499=R$3,ROW($K$4:$K$499)-ROW($K$4)+1),ROWS($K$4:$K119))),"")</f>
        <v/>
      </c>
      <c r="T119" s="6" t="str">
        <f t="array" ref="T119">IFERROR(INDEX($O$4:$O$499,SMALL(IF($N$4:$N$499=T$3,ROW($O$4:$O$499)-ROW($O$4)+1),ROWS($O$4:$O119))),"")</f>
        <v/>
      </c>
      <c r="U119" s="2" t="str">
        <f t="array" ref="U119">IFERROR(INDEX($K$4:$K$499,SMALL(IF($N$4:$N$499=T$3,ROW($K$4:$K$499)-ROW($K$4)+1),ROWS($K$4:$K119))),"")</f>
        <v/>
      </c>
      <c r="V119" s="6" t="str">
        <f t="array" ref="V119">IFERROR(INDEX($O$4:$O$499,SMALL(IF($N$4:$N$499=V$3,ROW($O$4:$O$499)-ROW($O$4)+1),ROWS($O$4:$O119))),"")</f>
        <v/>
      </c>
      <c r="W119" s="2" t="str">
        <f t="array" ref="W119">IFERROR(INDEX($K$4:$K$499,SMALL(IF($N$4:$N$499=V$3,ROW($K$4:$K$499)-ROW($K$4)+1),ROWS($K$4:$K119))),"")</f>
        <v/>
      </c>
      <c r="X119" s="6" t="str">
        <f t="array" ref="X119">IFERROR(INDEX($O$4:$O$499,SMALL(IF($N$4:$N$499=X$3,ROW($O$4:$O$499)-ROW($O$4)+1),ROWS($O$4:$O119))),"")</f>
        <v/>
      </c>
      <c r="Y119" s="2" t="str">
        <f t="array" ref="Y119">IFERROR(INDEX($K$4:$K$499,SMALL(IF($N$4:$N$499=X$3,ROW($K$4:$K$499)-ROW($K$4)+1),ROWS($K$4:$K119))),"")</f>
        <v/>
      </c>
      <c r="Z119" s="6" t="str">
        <f t="array" ref="Z119">IFERROR(INDEX($O$4:$O$499,SMALL(IF($N$4:$N$499=Z$3,ROW($O$4:$O$499)-ROW($O$4)+1),ROWS($O$4:$O119))),"")</f>
        <v/>
      </c>
      <c r="AA119" s="2" t="str">
        <f t="array" ref="AA119">IFERROR(INDEX($K$4:$K$499,SMALL(IF($N$4:$N$499=Z$3,ROW($K$4:$K$499)-ROW($K$4)+1),ROWS($K$4:$K119))),"")</f>
        <v/>
      </c>
      <c r="AB119" s="6" t="str">
        <f t="array" ref="AB119">IFERROR(INDEX($O$4:$O$499,SMALL(IF($N$4:$N$499=AB$3,ROW($O$4:$O$499)-ROW($O$4)+1),ROWS($O$4:$O119))),"")</f>
        <v/>
      </c>
      <c r="AC119" s="2" t="str">
        <f t="array" ref="AC119">IFERROR(INDEX($K$4:$K$499,SMALL(IF($N$4:$N$499=AB$3,ROW($K$4:$K$499)-ROW($K$4)+1),ROWS($K$4:$K119))),"")</f>
        <v/>
      </c>
      <c r="AD119" s="6" t="str">
        <f t="array" ref="AD119">IFERROR(INDEX($O$4:$O$499,SMALL(IF($N$4:$N$499=AD$3,ROW($O$4:$O$499)-ROW($O$4)+1),ROWS($O$4:$O119))),"")</f>
        <v/>
      </c>
      <c r="AE119" s="2" t="str">
        <f t="array" ref="AE119">IFERROR(INDEX($K$4:$K$499,SMALL(IF($N$4:$N$499=AD$3,ROW($K$4:$K$499)-ROW($K$4)+1),ROWS($K$4:$K119))),"")</f>
        <v/>
      </c>
      <c r="AF119" s="6" t="str">
        <f t="array" ref="AF119">IFERROR(INDEX($O$4:$O$499,SMALL(IF($N$4:$N$499=AF$3,ROW($O$4:$O$499)-ROW($O$4)+1),ROWS($O$4:$O119))),"")</f>
        <v/>
      </c>
      <c r="AG119" s="2" t="str">
        <f t="array" ref="AG119">IFERROR(INDEX($K$4:$K$499,SMALL(IF($N$4:$N$499=AF$3,ROW($K$4:$K$499)-ROW($K$4)+1),ROWS($K$4:$K119))),"")</f>
        <v/>
      </c>
      <c r="AH119" s="6" t="str">
        <f t="array" ref="AH119">IFERROR(INDEX($O$4:$O$499,SMALL(IF($N$4:$N$499=AH$3,ROW($O$4:$O$499)-ROW($O$4)+1),ROWS($O$4:$O119))),"")</f>
        <v/>
      </c>
      <c r="AI119" s="2" t="str">
        <f t="array" ref="AI119">IFERROR(INDEX($K$4:$K$499,SMALL(IF($N$4:$N$499=AH$3,ROW($K$4:$K$499)-ROW($K$4)+1),ROWS($K$4:$K119))),"")</f>
        <v/>
      </c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x14ac:dyDescent="0.25">
      <c r="A120" s="2" t="str">
        <f>IF(ISBLANK(Colony!B142),"",Colony!B142)</f>
        <v/>
      </c>
      <c r="B120" t="str">
        <f>IF(ISBLANK(Colony!C142),"",Colony!C142)</f>
        <v/>
      </c>
      <c r="C120" t="str">
        <f>IF(ISBLANK(Colony!D142),"",Colony!D142)</f>
        <v/>
      </c>
      <c r="D120" s="1" t="str">
        <f>IF(ISBLANK(Colony!E142),"",Colony!E142)</f>
        <v/>
      </c>
      <c r="E120" s="1" t="str">
        <f>IF(ISBLANK(Colony!F142),"",Colony!F142)</f>
        <v/>
      </c>
      <c r="F120" s="1" t="str">
        <f>IF(ISBLANK(Colony!G142),"",Colony!G142)</f>
        <v/>
      </c>
      <c r="G120" s="1" t="str">
        <f>IF(ISBLANK(Colony!H142),"",Colony!H142)</f>
        <v/>
      </c>
      <c r="H120" s="1" t="str">
        <f>IF(ISBLANK(Colony!I142),"",Colony!I142)</f>
        <v/>
      </c>
      <c r="I120" t="str">
        <f t="array" ref="I120">_xlfn.IFNA(INDEX($A$4:$A$499&amp;$E$4:$E$499, MATCH(0, COUNTIF(I$3:I119, $A$4:$A$499&amp;$E$4:$E$499), 0)),"")</f>
        <v/>
      </c>
      <c r="J120" t="str">
        <f t="array" ref="J120">_xlfn.IFNA( MATCH(0, COUNTIF(I$3:I119, $A$4:$A$499&amp;$E$4:$E$499), 0),"")</f>
        <v/>
      </c>
      <c r="K120" s="2" t="str">
        <f t="array" ref="K120">IFERROR(INDEX($A$4:$A$499, J120),"")</f>
        <v/>
      </c>
      <c r="L120" t="str">
        <f t="array" ref="L120">IFERROR(INDEX($G$4:$G$499, J120),"")</f>
        <v/>
      </c>
      <c r="M120" t="str">
        <f t="array" ref="M120">IF(AND(J121&gt;99999,J120&lt;99999),O120- (SUM(--(NOT(ISBLANK(INDEX(Colony!$H$26:$H$499, J120):INDEX(Colony!$H$26:$H$499, COUNT($A$4:$A$499))))))), IFERROR(O120-(SUM(--(NOT(ISBLANK(INDEX(Colony!$H$26:$H$499, J120):INDEX(Colony!$H$26:$H$499, J121-1)))))),""))</f>
        <v/>
      </c>
      <c r="N120" t="str">
        <f t="array" ref="N120">IFERROR(INDEX($E$4:$E$499,J120),"")</f>
        <v/>
      </c>
      <c r="O120" t="str">
        <f t="array" ref="O120">IFERROR(IF(NOT(J120+100&gt;J121),COUNT($A$4:$A$499)+1-J120,IFERROR(J121-J120,"")),"")</f>
        <v/>
      </c>
      <c r="P120" s="6" t="str">
        <f t="array" ref="P120">IFERROR(INDEX($O$4:$O$499,SMALL(IF($N$4:$N$499=P$3,ROW($O$4:$O$499)-ROW($O$4)+1),ROWS($O$4:$O120))),"")</f>
        <v/>
      </c>
      <c r="Q120" s="2" t="str">
        <f t="array" ref="Q120">IFERROR(INDEX($K$4:$K$499,SMALL(IF($N$4:$N$499=P$3,ROW($K$4:$K$499)-ROW($K$4)+1),ROWS($K$4:$K120))),"")</f>
        <v/>
      </c>
      <c r="R120" s="6" t="str">
        <f t="array" ref="R120">IFERROR(INDEX($O$4:$O$499,SMALL(IF($N$4:$N$499=R$3,ROW($O$4:$O$499)-ROW($O$4)+1),ROWS($O$4:$O120))),"")</f>
        <v/>
      </c>
      <c r="S120" s="2" t="str">
        <f t="array" ref="S120">IFERROR(INDEX($K$4:$K$499,SMALL(IF($N$4:$N$499=R$3,ROW($K$4:$K$499)-ROW($K$4)+1),ROWS($K$4:$K120))),"")</f>
        <v/>
      </c>
      <c r="T120" s="6" t="str">
        <f t="array" ref="T120">IFERROR(INDEX($O$4:$O$499,SMALL(IF($N$4:$N$499=T$3,ROW($O$4:$O$499)-ROW($O$4)+1),ROWS($O$4:$O120))),"")</f>
        <v/>
      </c>
      <c r="U120" s="2" t="str">
        <f t="array" ref="U120">IFERROR(INDEX($K$4:$K$499,SMALL(IF($N$4:$N$499=T$3,ROW($K$4:$K$499)-ROW($K$4)+1),ROWS($K$4:$K120))),"")</f>
        <v/>
      </c>
      <c r="V120" s="6" t="str">
        <f t="array" ref="V120">IFERROR(INDEX($O$4:$O$499,SMALL(IF($N$4:$N$499=V$3,ROW($O$4:$O$499)-ROW($O$4)+1),ROWS($O$4:$O120))),"")</f>
        <v/>
      </c>
      <c r="W120" s="2" t="str">
        <f t="array" ref="W120">IFERROR(INDEX($K$4:$K$499,SMALL(IF($N$4:$N$499=V$3,ROW($K$4:$K$499)-ROW($K$4)+1),ROWS($K$4:$K120))),"")</f>
        <v/>
      </c>
      <c r="X120" s="6" t="str">
        <f t="array" ref="X120">IFERROR(INDEX($O$4:$O$499,SMALL(IF($N$4:$N$499=X$3,ROW($O$4:$O$499)-ROW($O$4)+1),ROWS($O$4:$O120))),"")</f>
        <v/>
      </c>
      <c r="Y120" s="2" t="str">
        <f t="array" ref="Y120">IFERROR(INDEX($K$4:$K$499,SMALL(IF($N$4:$N$499=X$3,ROW($K$4:$K$499)-ROW($K$4)+1),ROWS($K$4:$K120))),"")</f>
        <v/>
      </c>
      <c r="Z120" s="6" t="str">
        <f t="array" ref="Z120">IFERROR(INDEX($O$4:$O$499,SMALL(IF($N$4:$N$499=Z$3,ROW($O$4:$O$499)-ROW($O$4)+1),ROWS($O$4:$O120))),"")</f>
        <v/>
      </c>
      <c r="AA120" s="2" t="str">
        <f t="array" ref="AA120">IFERROR(INDEX($K$4:$K$499,SMALL(IF($N$4:$N$499=Z$3,ROW($K$4:$K$499)-ROW($K$4)+1),ROWS($K$4:$K120))),"")</f>
        <v/>
      </c>
      <c r="AB120" s="6" t="str">
        <f t="array" ref="AB120">IFERROR(INDEX($O$4:$O$499,SMALL(IF($N$4:$N$499=AB$3,ROW($O$4:$O$499)-ROW($O$4)+1),ROWS($O$4:$O120))),"")</f>
        <v/>
      </c>
      <c r="AC120" s="2" t="str">
        <f t="array" ref="AC120">IFERROR(INDEX($K$4:$K$499,SMALL(IF($N$4:$N$499=AB$3,ROW($K$4:$K$499)-ROW($K$4)+1),ROWS($K$4:$K120))),"")</f>
        <v/>
      </c>
      <c r="AD120" s="6" t="str">
        <f t="array" ref="AD120">IFERROR(INDEX($O$4:$O$499,SMALL(IF($N$4:$N$499=AD$3,ROW($O$4:$O$499)-ROW($O$4)+1),ROWS($O$4:$O120))),"")</f>
        <v/>
      </c>
      <c r="AE120" s="2" t="str">
        <f t="array" ref="AE120">IFERROR(INDEX($K$4:$K$499,SMALL(IF($N$4:$N$499=AD$3,ROW($K$4:$K$499)-ROW($K$4)+1),ROWS($K$4:$K120))),"")</f>
        <v/>
      </c>
      <c r="AF120" s="6" t="str">
        <f t="array" ref="AF120">IFERROR(INDEX($O$4:$O$499,SMALL(IF($N$4:$N$499=AF$3,ROW($O$4:$O$499)-ROW($O$4)+1),ROWS($O$4:$O120))),"")</f>
        <v/>
      </c>
      <c r="AG120" s="2" t="str">
        <f t="array" ref="AG120">IFERROR(INDEX($K$4:$K$499,SMALL(IF($N$4:$N$499=AF$3,ROW($K$4:$K$499)-ROW($K$4)+1),ROWS($K$4:$K120))),"")</f>
        <v/>
      </c>
      <c r="AH120" s="6" t="str">
        <f t="array" ref="AH120">IFERROR(INDEX($O$4:$O$499,SMALL(IF($N$4:$N$499=AH$3,ROW($O$4:$O$499)-ROW($O$4)+1),ROWS($O$4:$O120))),"")</f>
        <v/>
      </c>
      <c r="AI120" s="2" t="str">
        <f t="array" ref="AI120">IFERROR(INDEX($K$4:$K$499,SMALL(IF($N$4:$N$499=AH$3,ROW($K$4:$K$499)-ROW($K$4)+1),ROWS($K$4:$K120))),"")</f>
        <v/>
      </c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x14ac:dyDescent="0.25">
      <c r="A121" s="2" t="str">
        <f>IF(ISBLANK(Colony!B143),"",Colony!B143)</f>
        <v/>
      </c>
      <c r="B121" t="str">
        <f>IF(ISBLANK(Colony!C143),"",Colony!C143)</f>
        <v/>
      </c>
      <c r="C121" t="str">
        <f>IF(ISBLANK(Colony!D143),"",Colony!D143)</f>
        <v/>
      </c>
      <c r="D121" s="1" t="str">
        <f>IF(ISBLANK(Colony!E143),"",Colony!E143)</f>
        <v/>
      </c>
      <c r="E121" s="1" t="str">
        <f>IF(ISBLANK(Colony!F143),"",Colony!F143)</f>
        <v/>
      </c>
      <c r="F121" s="1" t="str">
        <f>IF(ISBLANK(Colony!G143),"",Colony!G143)</f>
        <v/>
      </c>
      <c r="G121" s="1" t="str">
        <f>IF(ISBLANK(Colony!H143),"",Colony!H143)</f>
        <v/>
      </c>
      <c r="H121" s="1" t="str">
        <f>IF(ISBLANK(Colony!I143),"",Colony!I143)</f>
        <v/>
      </c>
      <c r="I121" t="str">
        <f t="array" ref="I121">_xlfn.IFNA(INDEX($A$4:$A$499&amp;$E$4:$E$499, MATCH(0, COUNTIF(I$3:I120, $A$4:$A$499&amp;$E$4:$E$499), 0)),"")</f>
        <v/>
      </c>
      <c r="J121" t="str">
        <f t="array" ref="J121">_xlfn.IFNA( MATCH(0, COUNTIF(I$3:I120, $A$4:$A$499&amp;$E$4:$E$499), 0),"")</f>
        <v/>
      </c>
      <c r="K121" s="2" t="str">
        <f t="array" ref="K121">IFERROR(INDEX($A$4:$A$499, J121),"")</f>
        <v/>
      </c>
      <c r="L121" t="str">
        <f t="array" ref="L121">IFERROR(INDEX($G$4:$G$499, J121),"")</f>
        <v/>
      </c>
      <c r="M121" t="str">
        <f t="array" ref="M121">IF(AND(J122&gt;99999,J121&lt;99999),O121- (SUM(--(NOT(ISBLANK(INDEX(Colony!$H$26:$H$499, J121):INDEX(Colony!$H$26:$H$499, COUNT($A$4:$A$499))))))), IFERROR(O121-(SUM(--(NOT(ISBLANK(INDEX(Colony!$H$26:$H$499, J121):INDEX(Colony!$H$26:$H$499, J122-1)))))),""))</f>
        <v/>
      </c>
      <c r="N121" t="str">
        <f t="array" ref="N121">IFERROR(INDEX($E$4:$E$499,J121),"")</f>
        <v/>
      </c>
      <c r="O121" t="str">
        <f t="array" ref="O121">IFERROR(IF(NOT(J121+100&gt;J122),COUNT($A$4:$A$499)+1-J121,IFERROR(J122-J121,"")),"")</f>
        <v/>
      </c>
      <c r="P121" s="6" t="str">
        <f t="array" ref="P121">IFERROR(INDEX($O$4:$O$499,SMALL(IF($N$4:$N$499=P$3,ROW($O$4:$O$499)-ROW($O$4)+1),ROWS($O$4:$O121))),"")</f>
        <v/>
      </c>
      <c r="Q121" s="2" t="str">
        <f t="array" ref="Q121">IFERROR(INDEX($K$4:$K$499,SMALL(IF($N$4:$N$499=P$3,ROW($K$4:$K$499)-ROW($K$4)+1),ROWS($K$4:$K121))),"")</f>
        <v/>
      </c>
      <c r="R121" s="6" t="str">
        <f t="array" ref="R121">IFERROR(INDEX($O$4:$O$499,SMALL(IF($N$4:$N$499=R$3,ROW($O$4:$O$499)-ROW($O$4)+1),ROWS($O$4:$O121))),"")</f>
        <v/>
      </c>
      <c r="S121" s="2" t="str">
        <f t="array" ref="S121">IFERROR(INDEX($K$4:$K$499,SMALL(IF($N$4:$N$499=R$3,ROW($K$4:$K$499)-ROW($K$4)+1),ROWS($K$4:$K121))),"")</f>
        <v/>
      </c>
      <c r="T121" s="6" t="str">
        <f t="array" ref="T121">IFERROR(INDEX($O$4:$O$499,SMALL(IF($N$4:$N$499=T$3,ROW($O$4:$O$499)-ROW($O$4)+1),ROWS($O$4:$O121))),"")</f>
        <v/>
      </c>
      <c r="U121" s="2" t="str">
        <f t="array" ref="U121">IFERROR(INDEX($K$4:$K$499,SMALL(IF($N$4:$N$499=T$3,ROW($K$4:$K$499)-ROW($K$4)+1),ROWS($K$4:$K121))),"")</f>
        <v/>
      </c>
      <c r="V121" s="6" t="str">
        <f t="array" ref="V121">IFERROR(INDEX($O$4:$O$499,SMALL(IF($N$4:$N$499=V$3,ROW($O$4:$O$499)-ROW($O$4)+1),ROWS($O$4:$O121))),"")</f>
        <v/>
      </c>
      <c r="W121" s="2" t="str">
        <f t="array" ref="W121">IFERROR(INDEX($K$4:$K$499,SMALL(IF($N$4:$N$499=V$3,ROW($K$4:$K$499)-ROW($K$4)+1),ROWS($K$4:$K121))),"")</f>
        <v/>
      </c>
      <c r="X121" s="6" t="str">
        <f t="array" ref="X121">IFERROR(INDEX($O$4:$O$499,SMALL(IF($N$4:$N$499=X$3,ROW($O$4:$O$499)-ROW($O$4)+1),ROWS($O$4:$O121))),"")</f>
        <v/>
      </c>
      <c r="Y121" s="2" t="str">
        <f t="array" ref="Y121">IFERROR(INDEX($K$4:$K$499,SMALL(IF($N$4:$N$499=X$3,ROW($K$4:$K$499)-ROW($K$4)+1),ROWS($K$4:$K121))),"")</f>
        <v/>
      </c>
      <c r="Z121" s="6" t="str">
        <f t="array" ref="Z121">IFERROR(INDEX($O$4:$O$499,SMALL(IF($N$4:$N$499=Z$3,ROW($O$4:$O$499)-ROW($O$4)+1),ROWS($O$4:$O121))),"")</f>
        <v/>
      </c>
      <c r="AA121" s="2" t="str">
        <f t="array" ref="AA121">IFERROR(INDEX($K$4:$K$499,SMALL(IF($N$4:$N$499=Z$3,ROW($K$4:$K$499)-ROW($K$4)+1),ROWS($K$4:$K121))),"")</f>
        <v/>
      </c>
      <c r="AB121" s="6" t="str">
        <f t="array" ref="AB121">IFERROR(INDEX($O$4:$O$499,SMALL(IF($N$4:$N$499=AB$3,ROW($O$4:$O$499)-ROW($O$4)+1),ROWS($O$4:$O121))),"")</f>
        <v/>
      </c>
      <c r="AC121" s="2" t="str">
        <f t="array" ref="AC121">IFERROR(INDEX($K$4:$K$499,SMALL(IF($N$4:$N$499=AB$3,ROW($K$4:$K$499)-ROW($K$4)+1),ROWS($K$4:$K121))),"")</f>
        <v/>
      </c>
      <c r="AD121" s="6" t="str">
        <f t="array" ref="AD121">IFERROR(INDEX($O$4:$O$499,SMALL(IF($N$4:$N$499=AD$3,ROW($O$4:$O$499)-ROW($O$4)+1),ROWS($O$4:$O121))),"")</f>
        <v/>
      </c>
      <c r="AE121" s="2" t="str">
        <f t="array" ref="AE121">IFERROR(INDEX($K$4:$K$499,SMALL(IF($N$4:$N$499=AD$3,ROW($K$4:$K$499)-ROW($K$4)+1),ROWS($K$4:$K121))),"")</f>
        <v/>
      </c>
      <c r="AF121" s="6" t="str">
        <f t="array" ref="AF121">IFERROR(INDEX($O$4:$O$499,SMALL(IF($N$4:$N$499=AF$3,ROW($O$4:$O$499)-ROW($O$4)+1),ROWS($O$4:$O121))),"")</f>
        <v/>
      </c>
      <c r="AG121" s="2" t="str">
        <f t="array" ref="AG121">IFERROR(INDEX($K$4:$K$499,SMALL(IF($N$4:$N$499=AF$3,ROW($K$4:$K$499)-ROW($K$4)+1),ROWS($K$4:$K121))),"")</f>
        <v/>
      </c>
      <c r="AH121" s="6" t="str">
        <f t="array" ref="AH121">IFERROR(INDEX($O$4:$O$499,SMALL(IF($N$4:$N$499=AH$3,ROW($O$4:$O$499)-ROW($O$4)+1),ROWS($O$4:$O121))),"")</f>
        <v/>
      </c>
      <c r="AI121" s="2" t="str">
        <f t="array" ref="AI121">IFERROR(INDEX($K$4:$K$499,SMALL(IF($N$4:$N$499=AH$3,ROW($K$4:$K$499)-ROW($K$4)+1),ROWS($K$4:$K121))),"")</f>
        <v/>
      </c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x14ac:dyDescent="0.25">
      <c r="A122" s="2" t="str">
        <f>IF(ISBLANK(Colony!B144),"",Colony!B144)</f>
        <v/>
      </c>
      <c r="B122" t="str">
        <f>IF(ISBLANK(Colony!C144),"",Colony!C144)</f>
        <v/>
      </c>
      <c r="C122" t="str">
        <f>IF(ISBLANK(Colony!D144),"",Colony!D144)</f>
        <v/>
      </c>
      <c r="D122" s="1" t="str">
        <f>IF(ISBLANK(Colony!E144),"",Colony!E144)</f>
        <v/>
      </c>
      <c r="E122" s="1" t="str">
        <f>IF(ISBLANK(Colony!F144),"",Colony!F144)</f>
        <v/>
      </c>
      <c r="F122" s="1" t="str">
        <f>IF(ISBLANK(Colony!G144),"",Colony!G144)</f>
        <v/>
      </c>
      <c r="G122" s="1" t="str">
        <f>IF(ISBLANK(Colony!H144),"",Colony!H144)</f>
        <v/>
      </c>
      <c r="H122" s="1" t="str">
        <f>IF(ISBLANK(Colony!I144),"",Colony!I144)</f>
        <v/>
      </c>
      <c r="I122" t="str">
        <f t="array" ref="I122">_xlfn.IFNA(INDEX($A$4:$A$499&amp;$E$4:$E$499, MATCH(0, COUNTIF(I$3:I121, $A$4:$A$499&amp;$E$4:$E$499), 0)),"")</f>
        <v/>
      </c>
      <c r="J122" t="str">
        <f t="array" ref="J122">_xlfn.IFNA( MATCH(0, COUNTIF(I$3:I121, $A$4:$A$499&amp;$E$4:$E$499), 0),"")</f>
        <v/>
      </c>
      <c r="K122" s="2" t="str">
        <f t="array" ref="K122">IFERROR(INDEX($A$4:$A$499, J122),"")</f>
        <v/>
      </c>
      <c r="L122" t="str">
        <f t="array" ref="L122">IFERROR(INDEX($G$4:$G$499, J122),"")</f>
        <v/>
      </c>
      <c r="M122" t="str">
        <f t="array" ref="M122">IF(AND(J123&gt;99999,J122&lt;99999),O122- (SUM(--(NOT(ISBLANK(INDEX(Colony!$H$26:$H$499, J122):INDEX(Colony!$H$26:$H$499, COUNT($A$4:$A$499))))))), IFERROR(O122-(SUM(--(NOT(ISBLANK(INDEX(Colony!$H$26:$H$499, J122):INDEX(Colony!$H$26:$H$499, J123-1)))))),""))</f>
        <v/>
      </c>
      <c r="N122" t="str">
        <f t="array" ref="N122">IFERROR(INDEX($E$4:$E$499,J122),"")</f>
        <v/>
      </c>
      <c r="O122" t="str">
        <f t="array" ref="O122">IFERROR(IF(NOT(J122+100&gt;J123),COUNT($A$4:$A$499)+1-J122,IFERROR(J123-J122,"")),"")</f>
        <v/>
      </c>
      <c r="P122" s="6" t="str">
        <f t="array" ref="P122">IFERROR(INDEX($O$4:$O$499,SMALL(IF($N$4:$N$499=P$3,ROW($O$4:$O$499)-ROW($O$4)+1),ROWS($O$4:$O122))),"")</f>
        <v/>
      </c>
      <c r="Q122" s="2" t="str">
        <f t="array" ref="Q122">IFERROR(INDEX($K$4:$K$499,SMALL(IF($N$4:$N$499=P$3,ROW($K$4:$K$499)-ROW($K$4)+1),ROWS($K$4:$K122))),"")</f>
        <v/>
      </c>
      <c r="R122" s="6" t="str">
        <f t="array" ref="R122">IFERROR(INDEX($O$4:$O$499,SMALL(IF($N$4:$N$499=R$3,ROW($O$4:$O$499)-ROW($O$4)+1),ROWS($O$4:$O122))),"")</f>
        <v/>
      </c>
      <c r="S122" s="2" t="str">
        <f t="array" ref="S122">IFERROR(INDEX($K$4:$K$499,SMALL(IF($N$4:$N$499=R$3,ROW($K$4:$K$499)-ROW($K$4)+1),ROWS($K$4:$K122))),"")</f>
        <v/>
      </c>
      <c r="T122" s="6" t="str">
        <f t="array" ref="T122">IFERROR(INDEX($O$4:$O$499,SMALL(IF($N$4:$N$499=T$3,ROW($O$4:$O$499)-ROW($O$4)+1),ROWS($O$4:$O122))),"")</f>
        <v/>
      </c>
      <c r="U122" s="2" t="str">
        <f t="array" ref="U122">IFERROR(INDEX($K$4:$K$499,SMALL(IF($N$4:$N$499=T$3,ROW($K$4:$K$499)-ROW($K$4)+1),ROWS($K$4:$K122))),"")</f>
        <v/>
      </c>
      <c r="V122" s="6" t="str">
        <f t="array" ref="V122">IFERROR(INDEX($O$4:$O$499,SMALL(IF($N$4:$N$499=V$3,ROW($O$4:$O$499)-ROW($O$4)+1),ROWS($O$4:$O122))),"")</f>
        <v/>
      </c>
      <c r="W122" s="2" t="str">
        <f t="array" ref="W122">IFERROR(INDEX($K$4:$K$499,SMALL(IF($N$4:$N$499=V$3,ROW($K$4:$K$499)-ROW($K$4)+1),ROWS($K$4:$K122))),"")</f>
        <v/>
      </c>
      <c r="X122" s="6" t="str">
        <f t="array" ref="X122">IFERROR(INDEX($O$4:$O$499,SMALL(IF($N$4:$N$499=X$3,ROW($O$4:$O$499)-ROW($O$4)+1),ROWS($O$4:$O122))),"")</f>
        <v/>
      </c>
      <c r="Y122" s="2" t="str">
        <f t="array" ref="Y122">IFERROR(INDEX($K$4:$K$499,SMALL(IF($N$4:$N$499=X$3,ROW($K$4:$K$499)-ROW($K$4)+1),ROWS($K$4:$K122))),"")</f>
        <v/>
      </c>
      <c r="Z122" s="6" t="str">
        <f t="array" ref="Z122">IFERROR(INDEX($O$4:$O$499,SMALL(IF($N$4:$N$499=Z$3,ROW($O$4:$O$499)-ROW($O$4)+1),ROWS($O$4:$O122))),"")</f>
        <v/>
      </c>
      <c r="AA122" s="2" t="str">
        <f t="array" ref="AA122">IFERROR(INDEX($K$4:$K$499,SMALL(IF($N$4:$N$499=Z$3,ROW($K$4:$K$499)-ROW($K$4)+1),ROWS($K$4:$K122))),"")</f>
        <v/>
      </c>
      <c r="AB122" s="6" t="str">
        <f t="array" ref="AB122">IFERROR(INDEX($O$4:$O$499,SMALL(IF($N$4:$N$499=AB$3,ROW($O$4:$O$499)-ROW($O$4)+1),ROWS($O$4:$O122))),"")</f>
        <v/>
      </c>
      <c r="AC122" s="2" t="str">
        <f t="array" ref="AC122">IFERROR(INDEX($K$4:$K$499,SMALL(IF($N$4:$N$499=AB$3,ROW($K$4:$K$499)-ROW($K$4)+1),ROWS($K$4:$K122))),"")</f>
        <v/>
      </c>
      <c r="AD122" s="6" t="str">
        <f t="array" ref="AD122">IFERROR(INDEX($O$4:$O$499,SMALL(IF($N$4:$N$499=AD$3,ROW($O$4:$O$499)-ROW($O$4)+1),ROWS($O$4:$O122))),"")</f>
        <v/>
      </c>
      <c r="AE122" s="2" t="str">
        <f t="array" ref="AE122">IFERROR(INDEX($K$4:$K$499,SMALL(IF($N$4:$N$499=AD$3,ROW($K$4:$K$499)-ROW($K$4)+1),ROWS($K$4:$K122))),"")</f>
        <v/>
      </c>
      <c r="AF122" s="6" t="str">
        <f t="array" ref="AF122">IFERROR(INDEX($O$4:$O$499,SMALL(IF($N$4:$N$499=AF$3,ROW($O$4:$O$499)-ROW($O$4)+1),ROWS($O$4:$O122))),"")</f>
        <v/>
      </c>
      <c r="AG122" s="2" t="str">
        <f t="array" ref="AG122">IFERROR(INDEX($K$4:$K$499,SMALL(IF($N$4:$N$499=AF$3,ROW($K$4:$K$499)-ROW($K$4)+1),ROWS($K$4:$K122))),"")</f>
        <v/>
      </c>
      <c r="AH122" s="6" t="str">
        <f t="array" ref="AH122">IFERROR(INDEX($O$4:$O$499,SMALL(IF($N$4:$N$499=AH$3,ROW($O$4:$O$499)-ROW($O$4)+1),ROWS($O$4:$O122))),"")</f>
        <v/>
      </c>
      <c r="AI122" s="2" t="str">
        <f t="array" ref="AI122">IFERROR(INDEX($K$4:$K$499,SMALL(IF($N$4:$N$499=AH$3,ROW($K$4:$K$499)-ROW($K$4)+1),ROWS($K$4:$K122))),"")</f>
        <v/>
      </c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x14ac:dyDescent="0.25">
      <c r="A123" s="2" t="str">
        <f>IF(ISBLANK(Colony!B145),"",Colony!B145)</f>
        <v/>
      </c>
      <c r="B123" t="str">
        <f>IF(ISBLANK(Colony!C145),"",Colony!C145)</f>
        <v/>
      </c>
      <c r="C123" t="str">
        <f>IF(ISBLANK(Colony!D145),"",Colony!D145)</f>
        <v/>
      </c>
      <c r="D123" s="1" t="str">
        <f>IF(ISBLANK(Colony!E145),"",Colony!E145)</f>
        <v/>
      </c>
      <c r="E123" s="1" t="str">
        <f>IF(ISBLANK(Colony!F145),"",Colony!F145)</f>
        <v/>
      </c>
      <c r="F123" s="1" t="str">
        <f>IF(ISBLANK(Colony!G145),"",Colony!G145)</f>
        <v/>
      </c>
      <c r="G123" s="1" t="str">
        <f>IF(ISBLANK(Colony!H145),"",Colony!H145)</f>
        <v/>
      </c>
      <c r="H123" s="1" t="str">
        <f>IF(ISBLANK(Colony!I145),"",Colony!I145)</f>
        <v/>
      </c>
      <c r="I123" t="str">
        <f t="array" ref="I123">_xlfn.IFNA(INDEX($A$4:$A$499&amp;$E$4:$E$499, MATCH(0, COUNTIF(I$3:I122, $A$4:$A$499&amp;$E$4:$E$499), 0)),"")</f>
        <v/>
      </c>
      <c r="J123" t="str">
        <f t="array" ref="J123">_xlfn.IFNA( MATCH(0, COUNTIF(I$3:I122, $A$4:$A$499&amp;$E$4:$E$499), 0),"")</f>
        <v/>
      </c>
      <c r="K123" s="2" t="str">
        <f t="array" ref="K123">IFERROR(INDEX($A$4:$A$499, J123),"")</f>
        <v/>
      </c>
      <c r="L123" t="str">
        <f t="array" ref="L123">IFERROR(INDEX($G$4:$G$499, J123),"")</f>
        <v/>
      </c>
      <c r="M123" t="str">
        <f t="array" ref="M123">IF(AND(J124&gt;99999,J123&lt;99999),O123- (SUM(--(NOT(ISBLANK(INDEX(Colony!$H$26:$H$499, J123):INDEX(Colony!$H$26:$H$499, COUNT($A$4:$A$499))))))), IFERROR(O123-(SUM(--(NOT(ISBLANK(INDEX(Colony!$H$26:$H$499, J123):INDEX(Colony!$H$26:$H$499, J124-1)))))),""))</f>
        <v/>
      </c>
      <c r="N123" t="str">
        <f t="array" ref="N123">IFERROR(INDEX($E$4:$E$499,J123),"")</f>
        <v/>
      </c>
      <c r="O123" t="str">
        <f t="array" ref="O123">IFERROR(IF(NOT(J123+100&gt;J124),COUNT($A$4:$A$499)+1-J123,IFERROR(J124-J123,"")),"")</f>
        <v/>
      </c>
      <c r="P123" s="6" t="str">
        <f t="array" ref="P123">IFERROR(INDEX($O$4:$O$499,SMALL(IF($N$4:$N$499=P$3,ROW($O$4:$O$499)-ROW($O$4)+1),ROWS($O$4:$O123))),"")</f>
        <v/>
      </c>
      <c r="Q123" s="2" t="str">
        <f t="array" ref="Q123">IFERROR(INDEX($K$4:$K$499,SMALL(IF($N$4:$N$499=P$3,ROW($K$4:$K$499)-ROW($K$4)+1),ROWS($K$4:$K123))),"")</f>
        <v/>
      </c>
      <c r="R123" s="6" t="str">
        <f t="array" ref="R123">IFERROR(INDEX($O$4:$O$499,SMALL(IF($N$4:$N$499=R$3,ROW($O$4:$O$499)-ROW($O$4)+1),ROWS($O$4:$O123))),"")</f>
        <v/>
      </c>
      <c r="S123" s="2" t="str">
        <f t="array" ref="S123">IFERROR(INDEX($K$4:$K$499,SMALL(IF($N$4:$N$499=R$3,ROW($K$4:$K$499)-ROW($K$4)+1),ROWS($K$4:$K123))),"")</f>
        <v/>
      </c>
      <c r="T123" s="6" t="str">
        <f t="array" ref="T123">IFERROR(INDEX($O$4:$O$499,SMALL(IF($N$4:$N$499=T$3,ROW($O$4:$O$499)-ROW($O$4)+1),ROWS($O$4:$O123))),"")</f>
        <v/>
      </c>
      <c r="U123" s="2" t="str">
        <f t="array" ref="U123">IFERROR(INDEX($K$4:$K$499,SMALL(IF($N$4:$N$499=T$3,ROW($K$4:$K$499)-ROW($K$4)+1),ROWS($K$4:$K123))),"")</f>
        <v/>
      </c>
      <c r="V123" s="6" t="str">
        <f t="array" ref="V123">IFERROR(INDEX($O$4:$O$499,SMALL(IF($N$4:$N$499=V$3,ROW($O$4:$O$499)-ROW($O$4)+1),ROWS($O$4:$O123))),"")</f>
        <v/>
      </c>
      <c r="W123" s="2" t="str">
        <f t="array" ref="W123">IFERROR(INDEX($K$4:$K$499,SMALL(IF($N$4:$N$499=V$3,ROW($K$4:$K$499)-ROW($K$4)+1),ROWS($K$4:$K123))),"")</f>
        <v/>
      </c>
      <c r="X123" s="6" t="str">
        <f t="array" ref="X123">IFERROR(INDEX($O$4:$O$499,SMALL(IF($N$4:$N$499=X$3,ROW($O$4:$O$499)-ROW($O$4)+1),ROWS($O$4:$O123))),"")</f>
        <v/>
      </c>
      <c r="Y123" s="2" t="str">
        <f t="array" ref="Y123">IFERROR(INDEX($K$4:$K$499,SMALL(IF($N$4:$N$499=X$3,ROW($K$4:$K$499)-ROW($K$4)+1),ROWS($K$4:$K123))),"")</f>
        <v/>
      </c>
      <c r="Z123" s="6" t="str">
        <f t="array" ref="Z123">IFERROR(INDEX($O$4:$O$499,SMALL(IF($N$4:$N$499=Z$3,ROW($O$4:$O$499)-ROW($O$4)+1),ROWS($O$4:$O123))),"")</f>
        <v/>
      </c>
      <c r="AA123" s="2" t="str">
        <f t="array" ref="AA123">IFERROR(INDEX($K$4:$K$499,SMALL(IF($N$4:$N$499=Z$3,ROW($K$4:$K$499)-ROW($K$4)+1),ROWS($K$4:$K123))),"")</f>
        <v/>
      </c>
      <c r="AB123" s="6" t="str">
        <f t="array" ref="AB123">IFERROR(INDEX($O$4:$O$499,SMALL(IF($N$4:$N$499=AB$3,ROW($O$4:$O$499)-ROW($O$4)+1),ROWS($O$4:$O123))),"")</f>
        <v/>
      </c>
      <c r="AC123" s="2" t="str">
        <f t="array" ref="AC123">IFERROR(INDEX($K$4:$K$499,SMALL(IF($N$4:$N$499=AB$3,ROW($K$4:$K$499)-ROW($K$4)+1),ROWS($K$4:$K123))),"")</f>
        <v/>
      </c>
      <c r="AD123" s="6" t="str">
        <f t="array" ref="AD123">IFERROR(INDEX($O$4:$O$499,SMALL(IF($N$4:$N$499=AD$3,ROW($O$4:$O$499)-ROW($O$4)+1),ROWS($O$4:$O123))),"")</f>
        <v/>
      </c>
      <c r="AE123" s="2" t="str">
        <f t="array" ref="AE123">IFERROR(INDEX($K$4:$K$499,SMALL(IF($N$4:$N$499=AD$3,ROW($K$4:$K$499)-ROW($K$4)+1),ROWS($K$4:$K123))),"")</f>
        <v/>
      </c>
      <c r="AF123" s="6" t="str">
        <f t="array" ref="AF123">IFERROR(INDEX($O$4:$O$499,SMALL(IF($N$4:$N$499=AF$3,ROW($O$4:$O$499)-ROW($O$4)+1),ROWS($O$4:$O123))),"")</f>
        <v/>
      </c>
      <c r="AG123" s="2" t="str">
        <f t="array" ref="AG123">IFERROR(INDEX($K$4:$K$499,SMALL(IF($N$4:$N$499=AF$3,ROW($K$4:$K$499)-ROW($K$4)+1),ROWS($K$4:$K123))),"")</f>
        <v/>
      </c>
      <c r="AH123" s="6" t="str">
        <f t="array" ref="AH123">IFERROR(INDEX($O$4:$O$499,SMALL(IF($N$4:$N$499=AH$3,ROW($O$4:$O$499)-ROW($O$4)+1),ROWS($O$4:$O123))),"")</f>
        <v/>
      </c>
      <c r="AI123" s="2" t="str">
        <f t="array" ref="AI123">IFERROR(INDEX($K$4:$K$499,SMALL(IF($N$4:$N$499=AH$3,ROW($K$4:$K$499)-ROW($K$4)+1),ROWS($K$4:$K123))),"")</f>
        <v/>
      </c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x14ac:dyDescent="0.25">
      <c r="A124" s="2" t="str">
        <f>IF(ISBLANK(Colony!B146),"",Colony!B146)</f>
        <v/>
      </c>
      <c r="B124" t="str">
        <f>IF(ISBLANK(Colony!C146),"",Colony!C146)</f>
        <v/>
      </c>
      <c r="C124" t="str">
        <f>IF(ISBLANK(Colony!D146),"",Colony!D146)</f>
        <v/>
      </c>
      <c r="D124" s="1" t="str">
        <f>IF(ISBLANK(Colony!E146),"",Colony!E146)</f>
        <v/>
      </c>
      <c r="E124" s="1" t="str">
        <f>IF(ISBLANK(Colony!F146),"",Colony!F146)</f>
        <v/>
      </c>
      <c r="F124" s="1" t="str">
        <f>IF(ISBLANK(Colony!G146),"",Colony!G146)</f>
        <v/>
      </c>
      <c r="G124" s="1" t="str">
        <f>IF(ISBLANK(Colony!H146),"",Colony!H146)</f>
        <v/>
      </c>
      <c r="H124" s="1" t="str">
        <f>IF(ISBLANK(Colony!I146),"",Colony!I146)</f>
        <v/>
      </c>
      <c r="I124" t="str">
        <f t="array" ref="I124">_xlfn.IFNA(INDEX($A$4:$A$499&amp;$E$4:$E$499, MATCH(0, COUNTIF(I$3:I123, $A$4:$A$499&amp;$E$4:$E$499), 0)),"")</f>
        <v/>
      </c>
      <c r="J124" t="str">
        <f t="array" ref="J124">_xlfn.IFNA( MATCH(0, COUNTIF(I$3:I123, $A$4:$A$499&amp;$E$4:$E$499), 0),"")</f>
        <v/>
      </c>
      <c r="K124" s="2" t="str">
        <f t="array" ref="K124">IFERROR(INDEX($A$4:$A$499, J124),"")</f>
        <v/>
      </c>
      <c r="L124" t="str">
        <f t="array" ref="L124">IFERROR(INDEX($G$4:$G$499, J124),"")</f>
        <v/>
      </c>
      <c r="M124" t="str">
        <f t="array" ref="M124">IF(AND(J125&gt;99999,J124&lt;99999),O124- (SUM(--(NOT(ISBLANK(INDEX(Colony!$H$26:$H$499, J124):INDEX(Colony!$H$26:$H$499, COUNT($A$4:$A$499))))))), IFERROR(O124-(SUM(--(NOT(ISBLANK(INDEX(Colony!$H$26:$H$499, J124):INDEX(Colony!$H$26:$H$499, J125-1)))))),""))</f>
        <v/>
      </c>
      <c r="N124" t="str">
        <f t="array" ref="N124">IFERROR(INDEX($E$4:$E$499,J124),"")</f>
        <v/>
      </c>
      <c r="O124" t="str">
        <f t="array" ref="O124">IFERROR(IF(NOT(J124+100&gt;J125),COUNT($A$4:$A$499)+1-J124,IFERROR(J125-J124,"")),"")</f>
        <v/>
      </c>
      <c r="P124" s="6" t="str">
        <f t="array" ref="P124">IFERROR(INDEX($O$4:$O$499,SMALL(IF($N$4:$N$499=P$3,ROW($O$4:$O$499)-ROW($O$4)+1),ROWS($O$4:$O124))),"")</f>
        <v/>
      </c>
      <c r="Q124" s="2" t="str">
        <f t="array" ref="Q124">IFERROR(INDEX($K$4:$K$499,SMALL(IF($N$4:$N$499=P$3,ROW($K$4:$K$499)-ROW($K$4)+1),ROWS($K$4:$K124))),"")</f>
        <v/>
      </c>
      <c r="R124" s="6" t="str">
        <f t="array" ref="R124">IFERROR(INDEX($O$4:$O$499,SMALL(IF($N$4:$N$499=R$3,ROW($O$4:$O$499)-ROW($O$4)+1),ROWS($O$4:$O124))),"")</f>
        <v/>
      </c>
      <c r="S124" s="2" t="str">
        <f t="array" ref="S124">IFERROR(INDEX($K$4:$K$499,SMALL(IF($N$4:$N$499=R$3,ROW($K$4:$K$499)-ROW($K$4)+1),ROWS($K$4:$K124))),"")</f>
        <v/>
      </c>
      <c r="T124" s="6" t="str">
        <f t="array" ref="T124">IFERROR(INDEX($O$4:$O$499,SMALL(IF($N$4:$N$499=T$3,ROW($O$4:$O$499)-ROW($O$4)+1),ROWS($O$4:$O124))),"")</f>
        <v/>
      </c>
      <c r="U124" s="2" t="str">
        <f t="array" ref="U124">IFERROR(INDEX($K$4:$K$499,SMALL(IF($N$4:$N$499=T$3,ROW($K$4:$K$499)-ROW($K$4)+1),ROWS($K$4:$K124))),"")</f>
        <v/>
      </c>
      <c r="V124" s="6" t="str">
        <f t="array" ref="V124">IFERROR(INDEX($O$4:$O$499,SMALL(IF($N$4:$N$499=V$3,ROW($O$4:$O$499)-ROW($O$4)+1),ROWS($O$4:$O124))),"")</f>
        <v/>
      </c>
      <c r="W124" s="2" t="str">
        <f t="array" ref="W124">IFERROR(INDEX($K$4:$K$499,SMALL(IF($N$4:$N$499=V$3,ROW($K$4:$K$499)-ROW($K$4)+1),ROWS($K$4:$K124))),"")</f>
        <v/>
      </c>
      <c r="X124" s="6" t="str">
        <f t="array" ref="X124">IFERROR(INDEX($O$4:$O$499,SMALL(IF($N$4:$N$499=X$3,ROW($O$4:$O$499)-ROW($O$4)+1),ROWS($O$4:$O124))),"")</f>
        <v/>
      </c>
      <c r="Y124" s="2" t="str">
        <f t="array" ref="Y124">IFERROR(INDEX($K$4:$K$499,SMALL(IF($N$4:$N$499=X$3,ROW($K$4:$K$499)-ROW($K$4)+1),ROWS($K$4:$K124))),"")</f>
        <v/>
      </c>
      <c r="Z124" s="6" t="str">
        <f t="array" ref="Z124">IFERROR(INDEX($O$4:$O$499,SMALL(IF($N$4:$N$499=Z$3,ROW($O$4:$O$499)-ROW($O$4)+1),ROWS($O$4:$O124))),"")</f>
        <v/>
      </c>
      <c r="AA124" s="2" t="str">
        <f t="array" ref="AA124">IFERROR(INDEX($K$4:$K$499,SMALL(IF($N$4:$N$499=Z$3,ROW($K$4:$K$499)-ROW($K$4)+1),ROWS($K$4:$K124))),"")</f>
        <v/>
      </c>
      <c r="AB124" s="6" t="str">
        <f t="array" ref="AB124">IFERROR(INDEX($O$4:$O$499,SMALL(IF($N$4:$N$499=AB$3,ROW($O$4:$O$499)-ROW($O$4)+1),ROWS($O$4:$O124))),"")</f>
        <v/>
      </c>
      <c r="AC124" s="2" t="str">
        <f t="array" ref="AC124">IFERROR(INDEX($K$4:$K$499,SMALL(IF($N$4:$N$499=AB$3,ROW($K$4:$K$499)-ROW($K$4)+1),ROWS($K$4:$K124))),"")</f>
        <v/>
      </c>
      <c r="AD124" s="6" t="str">
        <f t="array" ref="AD124">IFERROR(INDEX($O$4:$O$499,SMALL(IF($N$4:$N$499=AD$3,ROW($O$4:$O$499)-ROW($O$4)+1),ROWS($O$4:$O124))),"")</f>
        <v/>
      </c>
      <c r="AE124" s="2" t="str">
        <f t="array" ref="AE124">IFERROR(INDEX($K$4:$K$499,SMALL(IF($N$4:$N$499=AD$3,ROW($K$4:$K$499)-ROW($K$4)+1),ROWS($K$4:$K124))),"")</f>
        <v/>
      </c>
      <c r="AF124" s="6" t="str">
        <f t="array" ref="AF124">IFERROR(INDEX($O$4:$O$499,SMALL(IF($N$4:$N$499=AF$3,ROW($O$4:$O$499)-ROW($O$4)+1),ROWS($O$4:$O124))),"")</f>
        <v/>
      </c>
      <c r="AG124" s="2" t="str">
        <f t="array" ref="AG124">IFERROR(INDEX($K$4:$K$499,SMALL(IF($N$4:$N$499=AF$3,ROW($K$4:$K$499)-ROW($K$4)+1),ROWS($K$4:$K124))),"")</f>
        <v/>
      </c>
      <c r="AH124" s="6" t="str">
        <f t="array" ref="AH124">IFERROR(INDEX($O$4:$O$499,SMALL(IF($N$4:$N$499=AH$3,ROW($O$4:$O$499)-ROW($O$4)+1),ROWS($O$4:$O124))),"")</f>
        <v/>
      </c>
      <c r="AI124" s="2" t="str">
        <f t="array" ref="AI124">IFERROR(INDEX($K$4:$K$499,SMALL(IF($N$4:$N$499=AH$3,ROW($K$4:$K$499)-ROW($K$4)+1),ROWS($K$4:$K124))),"")</f>
        <v/>
      </c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x14ac:dyDescent="0.25">
      <c r="A125" s="2" t="str">
        <f>IF(ISBLANK(Colony!B147),"",Colony!B147)</f>
        <v/>
      </c>
      <c r="B125" t="str">
        <f>IF(ISBLANK(Colony!C147),"",Colony!C147)</f>
        <v/>
      </c>
      <c r="C125" t="str">
        <f>IF(ISBLANK(Colony!D147),"",Colony!D147)</f>
        <v/>
      </c>
      <c r="D125" s="1" t="str">
        <f>IF(ISBLANK(Colony!E147),"",Colony!E147)</f>
        <v/>
      </c>
      <c r="E125" s="1" t="str">
        <f>IF(ISBLANK(Colony!F147),"",Colony!F147)</f>
        <v/>
      </c>
      <c r="F125" s="1" t="str">
        <f>IF(ISBLANK(Colony!G147),"",Colony!G147)</f>
        <v/>
      </c>
      <c r="G125" s="1" t="str">
        <f>IF(ISBLANK(Colony!H147),"",Colony!H147)</f>
        <v/>
      </c>
      <c r="H125" s="1" t="str">
        <f>IF(ISBLANK(Colony!I147),"",Colony!I147)</f>
        <v/>
      </c>
      <c r="I125" t="str">
        <f t="array" ref="I125">_xlfn.IFNA(INDEX($A$4:$A$499&amp;$E$4:$E$499, MATCH(0, COUNTIF(I$3:I124, $A$4:$A$499&amp;$E$4:$E$499), 0)),"")</f>
        <v/>
      </c>
      <c r="J125" t="str">
        <f t="array" ref="J125">_xlfn.IFNA( MATCH(0, COUNTIF(I$3:I124, $A$4:$A$499&amp;$E$4:$E$499), 0),"")</f>
        <v/>
      </c>
      <c r="K125" s="2" t="str">
        <f t="array" ref="K125">IFERROR(INDEX($A$4:$A$499, J125),"")</f>
        <v/>
      </c>
      <c r="L125" t="str">
        <f t="array" ref="L125">IFERROR(INDEX($G$4:$G$499, J125),"")</f>
        <v/>
      </c>
      <c r="M125" t="str">
        <f t="array" ref="M125">IF(AND(J126&gt;99999,J125&lt;99999),O125- (SUM(--(NOT(ISBLANK(INDEX(Colony!$H$26:$H$499, J125):INDEX(Colony!$H$26:$H$499, COUNT($A$4:$A$499))))))), IFERROR(O125-(SUM(--(NOT(ISBLANK(INDEX(Colony!$H$26:$H$499, J125):INDEX(Colony!$H$26:$H$499, J126-1)))))),""))</f>
        <v/>
      </c>
      <c r="N125" t="str">
        <f t="array" ref="N125">IFERROR(INDEX($E$4:$E$499,J125),"")</f>
        <v/>
      </c>
      <c r="O125" t="str">
        <f t="array" ref="O125">IFERROR(IF(NOT(J125+100&gt;J126),COUNT($A$4:$A$499)+1-J125,IFERROR(J126-J125,"")),"")</f>
        <v/>
      </c>
      <c r="P125" s="6" t="str">
        <f t="array" ref="P125">IFERROR(INDEX($O$4:$O$499,SMALL(IF($N$4:$N$499=P$3,ROW($O$4:$O$499)-ROW($O$4)+1),ROWS($O$4:$O125))),"")</f>
        <v/>
      </c>
      <c r="Q125" s="2" t="str">
        <f t="array" ref="Q125">IFERROR(INDEX($K$4:$K$499,SMALL(IF($N$4:$N$499=P$3,ROW($K$4:$K$499)-ROW($K$4)+1),ROWS($K$4:$K125))),"")</f>
        <v/>
      </c>
      <c r="R125" s="6" t="str">
        <f t="array" ref="R125">IFERROR(INDEX($O$4:$O$499,SMALL(IF($N$4:$N$499=R$3,ROW($O$4:$O$499)-ROW($O$4)+1),ROWS($O$4:$O125))),"")</f>
        <v/>
      </c>
      <c r="S125" s="2" t="str">
        <f t="array" ref="S125">IFERROR(INDEX($K$4:$K$499,SMALL(IF($N$4:$N$499=R$3,ROW($K$4:$K$499)-ROW($K$4)+1),ROWS($K$4:$K125))),"")</f>
        <v/>
      </c>
      <c r="T125" s="6" t="str">
        <f t="array" ref="T125">IFERROR(INDEX($O$4:$O$499,SMALL(IF($N$4:$N$499=T$3,ROW($O$4:$O$499)-ROW($O$4)+1),ROWS($O$4:$O125))),"")</f>
        <v/>
      </c>
      <c r="U125" s="2" t="str">
        <f t="array" ref="U125">IFERROR(INDEX($K$4:$K$499,SMALL(IF($N$4:$N$499=T$3,ROW($K$4:$K$499)-ROW($K$4)+1),ROWS($K$4:$K125))),"")</f>
        <v/>
      </c>
      <c r="V125" s="6" t="str">
        <f t="array" ref="V125">IFERROR(INDEX($O$4:$O$499,SMALL(IF($N$4:$N$499=V$3,ROW($O$4:$O$499)-ROW($O$4)+1),ROWS($O$4:$O125))),"")</f>
        <v/>
      </c>
      <c r="W125" s="2" t="str">
        <f t="array" ref="W125">IFERROR(INDEX($K$4:$K$499,SMALL(IF($N$4:$N$499=V$3,ROW($K$4:$K$499)-ROW($K$4)+1),ROWS($K$4:$K125))),"")</f>
        <v/>
      </c>
      <c r="X125" s="6" t="str">
        <f t="array" ref="X125">IFERROR(INDEX($O$4:$O$499,SMALL(IF($N$4:$N$499=X$3,ROW($O$4:$O$499)-ROW($O$4)+1),ROWS($O$4:$O125))),"")</f>
        <v/>
      </c>
      <c r="Y125" s="2" t="str">
        <f t="array" ref="Y125">IFERROR(INDEX($K$4:$K$499,SMALL(IF($N$4:$N$499=X$3,ROW($K$4:$K$499)-ROW($K$4)+1),ROWS($K$4:$K125))),"")</f>
        <v/>
      </c>
      <c r="Z125" s="6" t="str">
        <f t="array" ref="Z125">IFERROR(INDEX($O$4:$O$499,SMALL(IF($N$4:$N$499=Z$3,ROW($O$4:$O$499)-ROW($O$4)+1),ROWS($O$4:$O125))),"")</f>
        <v/>
      </c>
      <c r="AA125" s="2" t="str">
        <f t="array" ref="AA125">IFERROR(INDEX($K$4:$K$499,SMALL(IF($N$4:$N$499=Z$3,ROW($K$4:$K$499)-ROW($K$4)+1),ROWS($K$4:$K125))),"")</f>
        <v/>
      </c>
      <c r="AB125" s="6" t="str">
        <f t="array" ref="AB125">IFERROR(INDEX($O$4:$O$499,SMALL(IF($N$4:$N$499=AB$3,ROW($O$4:$O$499)-ROW($O$4)+1),ROWS($O$4:$O125))),"")</f>
        <v/>
      </c>
      <c r="AC125" s="2" t="str">
        <f t="array" ref="AC125">IFERROR(INDEX($K$4:$K$499,SMALL(IF($N$4:$N$499=AB$3,ROW($K$4:$K$499)-ROW($K$4)+1),ROWS($K$4:$K125))),"")</f>
        <v/>
      </c>
      <c r="AD125" s="6" t="str">
        <f t="array" ref="AD125">IFERROR(INDEX($O$4:$O$499,SMALL(IF($N$4:$N$499=AD$3,ROW($O$4:$O$499)-ROW($O$4)+1),ROWS($O$4:$O125))),"")</f>
        <v/>
      </c>
      <c r="AE125" s="2" t="str">
        <f t="array" ref="AE125">IFERROR(INDEX($K$4:$K$499,SMALL(IF($N$4:$N$499=AD$3,ROW($K$4:$K$499)-ROW($K$4)+1),ROWS($K$4:$K125))),"")</f>
        <v/>
      </c>
      <c r="AF125" s="6" t="str">
        <f t="array" ref="AF125">IFERROR(INDEX($O$4:$O$499,SMALL(IF($N$4:$N$499=AF$3,ROW($O$4:$O$499)-ROW($O$4)+1),ROWS($O$4:$O125))),"")</f>
        <v/>
      </c>
      <c r="AG125" s="2" t="str">
        <f t="array" ref="AG125">IFERROR(INDEX($K$4:$K$499,SMALL(IF($N$4:$N$499=AF$3,ROW($K$4:$K$499)-ROW($K$4)+1),ROWS($K$4:$K125))),"")</f>
        <v/>
      </c>
      <c r="AH125" s="6" t="str">
        <f t="array" ref="AH125">IFERROR(INDEX($O$4:$O$499,SMALL(IF($N$4:$N$499=AH$3,ROW($O$4:$O$499)-ROW($O$4)+1),ROWS($O$4:$O125))),"")</f>
        <v/>
      </c>
      <c r="AI125" s="2" t="str">
        <f t="array" ref="AI125">IFERROR(INDEX($K$4:$K$499,SMALL(IF($N$4:$N$499=AH$3,ROW($K$4:$K$499)-ROW($K$4)+1),ROWS($K$4:$K125))),"")</f>
        <v/>
      </c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x14ac:dyDescent="0.25">
      <c r="A126" s="2" t="str">
        <f>IF(ISBLANK(Colony!B148),"",Colony!B148)</f>
        <v/>
      </c>
      <c r="B126" t="str">
        <f>IF(ISBLANK(Colony!C148),"",Colony!C148)</f>
        <v/>
      </c>
      <c r="C126" t="str">
        <f>IF(ISBLANK(Colony!D148),"",Colony!D148)</f>
        <v/>
      </c>
      <c r="D126" s="1" t="str">
        <f>IF(ISBLANK(Colony!E148),"",Colony!E148)</f>
        <v/>
      </c>
      <c r="E126" s="1" t="str">
        <f>IF(ISBLANK(Colony!F148),"",Colony!F148)</f>
        <v/>
      </c>
      <c r="F126" s="1" t="str">
        <f>IF(ISBLANK(Colony!G148),"",Colony!G148)</f>
        <v/>
      </c>
      <c r="G126" s="1" t="str">
        <f>IF(ISBLANK(Colony!H148),"",Colony!H148)</f>
        <v/>
      </c>
      <c r="H126" s="1" t="str">
        <f>IF(ISBLANK(Colony!I148),"",Colony!I148)</f>
        <v/>
      </c>
      <c r="I126" t="str">
        <f t="array" ref="I126">_xlfn.IFNA(INDEX($A$4:$A$499&amp;$E$4:$E$499, MATCH(0, COUNTIF(I$3:I125, $A$4:$A$499&amp;$E$4:$E$499), 0)),"")</f>
        <v/>
      </c>
      <c r="J126" t="str">
        <f t="array" ref="J126">_xlfn.IFNA( MATCH(0, COUNTIF(I$3:I125, $A$4:$A$499&amp;$E$4:$E$499), 0),"")</f>
        <v/>
      </c>
      <c r="K126" s="2" t="str">
        <f t="array" ref="K126">IFERROR(INDEX($A$4:$A$499, J126),"")</f>
        <v/>
      </c>
      <c r="L126" t="str">
        <f t="array" ref="L126">IFERROR(INDEX($G$4:$G$499, J126),"")</f>
        <v/>
      </c>
      <c r="M126" t="str">
        <f t="array" ref="M126">IF(AND(J127&gt;99999,J126&lt;99999),O126- (SUM(--(NOT(ISBLANK(INDEX(Colony!$H$26:$H$499, J126):INDEX(Colony!$H$26:$H$499, COUNT($A$4:$A$499))))))), IFERROR(O126-(SUM(--(NOT(ISBLANK(INDEX(Colony!$H$26:$H$499, J126):INDEX(Colony!$H$26:$H$499, J127-1)))))),""))</f>
        <v/>
      </c>
      <c r="N126" t="str">
        <f t="array" ref="N126">IFERROR(INDEX($E$4:$E$499,J126),"")</f>
        <v/>
      </c>
      <c r="O126" t="str">
        <f t="array" ref="O126">IFERROR(IF(NOT(J126+100&gt;J127),COUNT($A$4:$A$499)+1-J126,IFERROR(J127-J126,"")),"")</f>
        <v/>
      </c>
      <c r="W126" s="2"/>
      <c r="Y126" s="2"/>
      <c r="AA126" s="2"/>
      <c r="AC126" s="2"/>
      <c r="AE126" s="2"/>
      <c r="AG126" s="2"/>
      <c r="AI126" s="2"/>
    </row>
    <row r="127" spans="1:44" x14ac:dyDescent="0.25">
      <c r="A127" s="2" t="str">
        <f>IF(ISBLANK(Colony!B149),"",Colony!B149)</f>
        <v/>
      </c>
      <c r="B127" t="str">
        <f>IF(ISBLANK(Colony!C149),"",Colony!C149)</f>
        <v/>
      </c>
      <c r="C127" t="str">
        <f>IF(ISBLANK(Colony!D149),"",Colony!D149)</f>
        <v/>
      </c>
      <c r="D127" s="1" t="str">
        <f>IF(ISBLANK(Colony!E149),"",Colony!E149)</f>
        <v/>
      </c>
      <c r="E127" s="1" t="str">
        <f>IF(ISBLANK(Colony!F149),"",Colony!F149)</f>
        <v/>
      </c>
      <c r="F127" s="1" t="str">
        <f>IF(ISBLANK(Colony!G149),"",Colony!G149)</f>
        <v/>
      </c>
      <c r="G127" s="1" t="str">
        <f>IF(ISBLANK(Colony!H149),"",Colony!H149)</f>
        <v/>
      </c>
      <c r="H127" s="1" t="str">
        <f>IF(ISBLANK(Colony!I149),"",Colony!I149)</f>
        <v/>
      </c>
      <c r="I127" t="str">
        <f t="array" ref="I127">_xlfn.IFNA(INDEX($A$4:$A$499&amp;$E$4:$E$499, MATCH(0, COUNTIF(I$3:I126, $A$4:$A$499&amp;$E$4:$E$499), 0)),"")</f>
        <v/>
      </c>
      <c r="J127" t="str">
        <f t="array" ref="J127">_xlfn.IFNA( MATCH(0, COUNTIF(I$3:I126, $A$4:$A$499&amp;$E$4:$E$499), 0),"")</f>
        <v/>
      </c>
      <c r="K127" s="2" t="str">
        <f t="array" ref="K127">IFERROR(INDEX($A$4:$A$499, J127),"")</f>
        <v/>
      </c>
      <c r="L127" t="str">
        <f t="array" ref="L127">IFERROR(INDEX($G$4:$G$499, J127),"")</f>
        <v/>
      </c>
      <c r="M127" t="str">
        <f t="array" ref="M127">IF(AND(J128&gt;99999,J127&lt;99999),O127- (SUM(--(NOT(ISBLANK(INDEX(Colony!$H$26:$H$499, J127):INDEX(Colony!$H$26:$H$499, COUNT($A$4:$A$499))))))), IFERROR(O127-(SUM(--(NOT(ISBLANK(INDEX(Colony!$H$26:$H$499, J127):INDEX(Colony!$H$26:$H$499, J128-1)))))),""))</f>
        <v/>
      </c>
      <c r="N127" t="str">
        <f t="array" ref="N127">IFERROR(INDEX($E$4:$E$499,J127),"")</f>
        <v/>
      </c>
      <c r="O127" t="str">
        <f t="array" ref="O127">IFERROR(IF(NOT(J127+100&gt;J128),COUNT($A$4:$A$499)+1-J127,IFERROR(J128-J127,"")),"")</f>
        <v/>
      </c>
      <c r="W127" s="2"/>
      <c r="Y127" s="2"/>
      <c r="AA127" s="2"/>
      <c r="AC127" s="2"/>
      <c r="AE127" s="2"/>
      <c r="AG127" s="2"/>
      <c r="AI127" s="2"/>
    </row>
    <row r="128" spans="1:44" x14ac:dyDescent="0.25">
      <c r="A128" s="2" t="str">
        <f>IF(ISBLANK(Colony!B150),"",Colony!B150)</f>
        <v/>
      </c>
      <c r="B128" t="str">
        <f>IF(ISBLANK(Colony!C150),"",Colony!C150)</f>
        <v/>
      </c>
      <c r="C128" t="str">
        <f>IF(ISBLANK(Colony!D150),"",Colony!D150)</f>
        <v/>
      </c>
      <c r="D128" s="1" t="str">
        <f>IF(ISBLANK(Colony!E150),"",Colony!E150)</f>
        <v/>
      </c>
      <c r="E128" s="1" t="str">
        <f>IF(ISBLANK(Colony!F150),"",Colony!F150)</f>
        <v/>
      </c>
      <c r="F128" s="1" t="str">
        <f>IF(ISBLANK(Colony!G150),"",Colony!G150)</f>
        <v/>
      </c>
      <c r="G128" s="1" t="str">
        <f>IF(ISBLANK(Colony!H150),"",Colony!H150)</f>
        <v/>
      </c>
      <c r="H128" s="1" t="str">
        <f>IF(ISBLANK(Colony!I150),"",Colony!I150)</f>
        <v/>
      </c>
      <c r="I128" t="str">
        <f t="array" ref="I128">_xlfn.IFNA(INDEX($A$4:$A$499&amp;$E$4:$E$499, MATCH(0, COUNTIF(I$3:I127, $A$4:$A$499&amp;$E$4:$E$499), 0)),"")</f>
        <v/>
      </c>
      <c r="J128" t="str">
        <f t="array" ref="J128">_xlfn.IFNA( MATCH(0, COUNTIF(I$3:I127, $A$4:$A$499&amp;$E$4:$E$499), 0),"")</f>
        <v/>
      </c>
      <c r="K128" s="2" t="str">
        <f t="array" ref="K128">IFERROR(INDEX($A$4:$A$499, J128),"")</f>
        <v/>
      </c>
      <c r="L128" t="str">
        <f t="array" ref="L128">IFERROR(INDEX($G$4:$G$499, J128),"")</f>
        <v/>
      </c>
      <c r="M128" t="str">
        <f t="array" ref="M128">IF(AND(J129&gt;99999,J128&lt;99999),O128- (SUM(--(NOT(ISBLANK(INDEX(Colony!$H$26:$H$499, J128):INDEX(Colony!$H$26:$H$499, COUNT($A$4:$A$499))))))), IFERROR(O128-(SUM(--(NOT(ISBLANK(INDEX(Colony!$H$26:$H$499, J128):INDEX(Colony!$H$26:$H$499, J129-1)))))),""))</f>
        <v/>
      </c>
      <c r="N128" t="str">
        <f t="array" ref="N128">IFERROR(INDEX($E$4:$E$499,J128),"")</f>
        <v/>
      </c>
      <c r="O128" t="str">
        <f t="array" ref="O128">IFERROR(IF(NOT(J128+100&gt;J129),COUNT($A$4:$A$499)+1-J128,IFERROR(J129-J128,"")),"")</f>
        <v/>
      </c>
      <c r="W128" s="2"/>
      <c r="Y128" s="2"/>
      <c r="AA128" s="2"/>
      <c r="AC128" s="2"/>
      <c r="AE128" s="2"/>
      <c r="AG128" s="2"/>
      <c r="AI128" s="2"/>
    </row>
    <row r="129" spans="1:35" x14ac:dyDescent="0.25">
      <c r="A129" s="2" t="str">
        <f>IF(ISBLANK(Colony!B151),"",Colony!B151)</f>
        <v/>
      </c>
      <c r="B129" t="str">
        <f>IF(ISBLANK(Colony!C151),"",Colony!C151)</f>
        <v/>
      </c>
      <c r="C129" t="str">
        <f>IF(ISBLANK(Colony!D151),"",Colony!D151)</f>
        <v/>
      </c>
      <c r="D129" s="1" t="str">
        <f>IF(ISBLANK(Colony!E151),"",Colony!E151)</f>
        <v/>
      </c>
      <c r="E129" s="1" t="str">
        <f>IF(ISBLANK(Colony!F151),"",Colony!F151)</f>
        <v/>
      </c>
      <c r="F129" s="1" t="str">
        <f>IF(ISBLANK(Colony!G151),"",Colony!G151)</f>
        <v/>
      </c>
      <c r="G129" s="1" t="str">
        <f>IF(ISBLANK(Colony!H151),"",Colony!H151)</f>
        <v/>
      </c>
      <c r="H129" s="1" t="str">
        <f>IF(ISBLANK(Colony!I151),"",Colony!I151)</f>
        <v/>
      </c>
      <c r="I129" t="str">
        <f t="array" ref="I129">_xlfn.IFNA(INDEX($A$4:$A$499&amp;$E$4:$E$499, MATCH(0, COUNTIF(I$3:I128, $A$4:$A$499&amp;$E$4:$E$499), 0)),"")</f>
        <v/>
      </c>
      <c r="J129" t="str">
        <f t="array" ref="J129">_xlfn.IFNA( MATCH(0, COUNTIF(I$3:I128, $A$4:$A$499&amp;$E$4:$E$499), 0),"")</f>
        <v/>
      </c>
      <c r="K129" s="2" t="str">
        <f t="array" ref="K129">IFERROR(INDEX($A$4:$A$499, J129),"")</f>
        <v/>
      </c>
      <c r="L129" t="str">
        <f t="array" ref="L129">IFERROR(INDEX($G$4:$G$499, J129),"")</f>
        <v/>
      </c>
      <c r="M129" t="str">
        <f t="array" ref="M129">IF(AND(J130&gt;99999,J129&lt;99999),O129- (SUM(--(NOT(ISBLANK(INDEX(Colony!$H$26:$H$499, J129):INDEX(Colony!$H$26:$H$499, COUNT($A$4:$A$499))))))), IFERROR(O129-(SUM(--(NOT(ISBLANK(INDEX(Colony!$H$26:$H$499, J129):INDEX(Colony!$H$26:$H$499, J130-1)))))),""))</f>
        <v/>
      </c>
      <c r="N129" t="str">
        <f t="array" ref="N129">IFERROR(INDEX($E$4:$E$499,J129),"")</f>
        <v/>
      </c>
      <c r="O129" t="str">
        <f t="array" ref="O129">IFERROR(IF(NOT(J129+100&gt;J130),COUNT($A$4:$A$499)+1-J129,IFERROR(J130-J129,"")),"")</f>
        <v/>
      </c>
      <c r="W129" s="2"/>
      <c r="Y129" s="2"/>
      <c r="AA129" s="2"/>
      <c r="AC129" s="2"/>
      <c r="AE129" s="2"/>
      <c r="AG129" s="2"/>
      <c r="AI129" s="2"/>
    </row>
    <row r="130" spans="1:35" x14ac:dyDescent="0.25">
      <c r="A130" s="2" t="str">
        <f>IF(ISBLANK(Colony!B152),"",Colony!B152)</f>
        <v/>
      </c>
      <c r="B130" t="str">
        <f>IF(ISBLANK(Colony!C152),"",Colony!C152)</f>
        <v/>
      </c>
      <c r="C130" t="str">
        <f>IF(ISBLANK(Colony!D152),"",Colony!D152)</f>
        <v/>
      </c>
      <c r="D130" s="1" t="str">
        <f>IF(ISBLANK(Colony!E152),"",Colony!E152)</f>
        <v/>
      </c>
      <c r="E130" s="1" t="str">
        <f>IF(ISBLANK(Colony!F152),"",Colony!F152)</f>
        <v/>
      </c>
      <c r="F130" s="1" t="str">
        <f>IF(ISBLANK(Colony!G152),"",Colony!G152)</f>
        <v/>
      </c>
      <c r="G130" s="1" t="str">
        <f>IF(ISBLANK(Colony!H152),"",Colony!H152)</f>
        <v/>
      </c>
      <c r="H130" s="1" t="str">
        <f>IF(ISBLANK(Colony!I152),"",Colony!I152)</f>
        <v/>
      </c>
      <c r="I130" t="str">
        <f t="array" ref="I130">_xlfn.IFNA(INDEX($A$4:$A$499&amp;$E$4:$E$499, MATCH(0, COUNTIF(I$3:I129, $A$4:$A$499&amp;$E$4:$E$499), 0)),"")</f>
        <v/>
      </c>
      <c r="J130" t="str">
        <f t="array" ref="J130">_xlfn.IFNA( MATCH(0, COUNTIF(I$3:I129, $A$4:$A$499&amp;$E$4:$E$499), 0),"")</f>
        <v/>
      </c>
      <c r="K130" s="2" t="str">
        <f t="array" ref="K130">IFERROR(INDEX($A$4:$A$499, J130),"")</f>
        <v/>
      </c>
      <c r="L130" t="str">
        <f t="array" ref="L130">IFERROR(INDEX($G$4:$G$499, J130),"")</f>
        <v/>
      </c>
      <c r="M130" t="str">
        <f t="array" ref="M130">IF(AND(J131&gt;99999,J130&lt;99999),O130- (SUM(--(NOT(ISBLANK(INDEX(Colony!$H$26:$H$499, J130):INDEX(Colony!$H$26:$H$499, COUNT($A$4:$A$499))))))), IFERROR(O130-(SUM(--(NOT(ISBLANK(INDEX(Colony!$H$26:$H$499, J130):INDEX(Colony!$H$26:$H$499, J131-1)))))),""))</f>
        <v/>
      </c>
      <c r="N130" t="str">
        <f t="array" ref="N130">IFERROR(INDEX($E$4:$E$499,J130),"")</f>
        <v/>
      </c>
      <c r="O130" t="str">
        <f t="array" ref="O130">IFERROR(IF(NOT(J130+100&gt;J131),COUNT($A$4:$A$499)+1-J130,IFERROR(J131-J130,"")),"")</f>
        <v/>
      </c>
      <c r="W130" s="2"/>
      <c r="Y130" s="2"/>
      <c r="AA130" s="2"/>
      <c r="AC130" s="2"/>
      <c r="AE130" s="2"/>
      <c r="AG130" s="2"/>
      <c r="AI130" s="2"/>
    </row>
    <row r="131" spans="1:35" x14ac:dyDescent="0.25">
      <c r="A131" s="2" t="str">
        <f>IF(ISBLANK(Colony!B153),"",Colony!B153)</f>
        <v/>
      </c>
      <c r="B131" t="str">
        <f>IF(ISBLANK(Colony!C153),"",Colony!C153)</f>
        <v/>
      </c>
      <c r="C131" t="str">
        <f>IF(ISBLANK(Colony!D153),"",Colony!D153)</f>
        <v/>
      </c>
      <c r="D131" s="1" t="str">
        <f>IF(ISBLANK(Colony!E153),"",Colony!E153)</f>
        <v/>
      </c>
      <c r="E131" s="1" t="str">
        <f>IF(ISBLANK(Colony!F153),"",Colony!F153)</f>
        <v/>
      </c>
      <c r="F131" s="1" t="str">
        <f>IF(ISBLANK(Colony!G153),"",Colony!G153)</f>
        <v/>
      </c>
      <c r="G131" s="1" t="str">
        <f>IF(ISBLANK(Colony!H153),"",Colony!H153)</f>
        <v/>
      </c>
      <c r="H131" s="1" t="str">
        <f>IF(ISBLANK(Colony!I153),"",Colony!I153)</f>
        <v/>
      </c>
      <c r="I131" t="str">
        <f t="array" ref="I131">_xlfn.IFNA(INDEX($A$4:$A$499&amp;$E$4:$E$499, MATCH(0, COUNTIF(I$3:I130, $A$4:$A$499&amp;$E$4:$E$499), 0)),"")</f>
        <v/>
      </c>
      <c r="J131" t="str">
        <f t="array" ref="J131">_xlfn.IFNA( MATCH(0, COUNTIF(I$3:I130, $A$4:$A$499&amp;$E$4:$E$499), 0),"")</f>
        <v/>
      </c>
      <c r="K131" s="2" t="str">
        <f t="array" ref="K131">IFERROR(INDEX($A$4:$A$499, J131),"")</f>
        <v/>
      </c>
      <c r="L131" t="str">
        <f t="array" ref="L131">IFERROR(INDEX($G$4:$G$499, J131),"")</f>
        <v/>
      </c>
      <c r="M131" t="str">
        <f t="array" ref="M131">IF(AND(J132&gt;99999,J131&lt;99999),O131- (SUM(--(NOT(ISBLANK(INDEX(Colony!$H$26:$H$499, J131):INDEX(Colony!$H$26:$H$499, COUNT($A$4:$A$499))))))), IFERROR(O131-(SUM(--(NOT(ISBLANK(INDEX(Colony!$H$26:$H$499, J131):INDEX(Colony!$H$26:$H$499, J132-1)))))),""))</f>
        <v/>
      </c>
      <c r="N131" t="str">
        <f t="array" ref="N131">IFERROR(INDEX($E$4:$E$499,J131),"")</f>
        <v/>
      </c>
      <c r="O131" t="str">
        <f t="array" ref="O131">IFERROR(IF(NOT(J131+100&gt;J132),COUNT($A$4:$A$499)+1-J131,IFERROR(J132-J131,"")),"")</f>
        <v/>
      </c>
      <c r="W131" s="2"/>
      <c r="Y131" s="2"/>
      <c r="AA131" s="2"/>
      <c r="AC131" s="2"/>
      <c r="AE131" s="2"/>
      <c r="AG131" s="2"/>
      <c r="AI131" s="2"/>
    </row>
    <row r="132" spans="1:35" x14ac:dyDescent="0.25">
      <c r="A132" s="2" t="str">
        <f>IF(ISBLANK(Colony!B154),"",Colony!B154)</f>
        <v/>
      </c>
      <c r="B132" t="str">
        <f>IF(ISBLANK(Colony!C154),"",Colony!C154)</f>
        <v/>
      </c>
      <c r="C132" t="str">
        <f>IF(ISBLANK(Colony!D154),"",Colony!D154)</f>
        <v/>
      </c>
      <c r="D132" s="1" t="str">
        <f>IF(ISBLANK(Colony!E154),"",Colony!E154)</f>
        <v/>
      </c>
      <c r="E132" s="1" t="str">
        <f>IF(ISBLANK(Colony!F154),"",Colony!F154)</f>
        <v/>
      </c>
      <c r="F132" s="1" t="str">
        <f>IF(ISBLANK(Colony!G154),"",Colony!G154)</f>
        <v/>
      </c>
      <c r="G132" s="1" t="str">
        <f>IF(ISBLANK(Colony!H154),"",Colony!H154)</f>
        <v/>
      </c>
      <c r="H132" s="1" t="str">
        <f>IF(ISBLANK(Colony!I154),"",Colony!I154)</f>
        <v/>
      </c>
      <c r="I132" t="str">
        <f t="array" ref="I132">_xlfn.IFNA(INDEX($A$4:$A$499&amp;$E$4:$E$499, MATCH(0, COUNTIF(I$3:I131, $A$4:$A$499&amp;$E$4:$E$499), 0)),"")</f>
        <v/>
      </c>
      <c r="J132" t="str">
        <f t="array" ref="J132">_xlfn.IFNA( MATCH(0, COUNTIF(I$3:I131, $A$4:$A$499&amp;$E$4:$E$499), 0),"")</f>
        <v/>
      </c>
      <c r="K132" s="2" t="str">
        <f t="array" ref="K132">IFERROR(INDEX($A$4:$A$499, J132),"")</f>
        <v/>
      </c>
      <c r="L132" t="str">
        <f t="array" ref="L132">IFERROR(INDEX($G$4:$G$499, J132),"")</f>
        <v/>
      </c>
      <c r="M132" t="str">
        <f t="array" ref="M132">IF(AND(J133&gt;99999,J132&lt;99999),O132- (SUM(--(NOT(ISBLANK(INDEX(Colony!$H$26:$H$499, J132):INDEX(Colony!$H$26:$H$499, COUNT($A$4:$A$499))))))), IFERROR(O132-(SUM(--(NOT(ISBLANK(INDEX(Colony!$H$26:$H$499, J132):INDEX(Colony!$H$26:$H$499, J133-1)))))),""))</f>
        <v/>
      </c>
      <c r="N132" t="str">
        <f t="array" ref="N132">IFERROR(INDEX($E$4:$E$499,J132),"")</f>
        <v/>
      </c>
      <c r="O132" t="str">
        <f t="array" ref="O132">IFERROR(IF(NOT(J132+100&gt;J133),COUNT($A$4:$A$499)+1-J132,IFERROR(J133-J132,"")),"")</f>
        <v/>
      </c>
      <c r="W132" s="2"/>
      <c r="Y132" s="2"/>
      <c r="AA132" s="2"/>
      <c r="AC132" s="2"/>
      <c r="AE132" s="2"/>
      <c r="AG132" s="2"/>
      <c r="AI132" s="2"/>
    </row>
    <row r="133" spans="1:35" x14ac:dyDescent="0.25">
      <c r="A133" s="2" t="str">
        <f>IF(ISBLANK(Colony!B155),"",Colony!B155)</f>
        <v/>
      </c>
      <c r="B133" t="str">
        <f>IF(ISBLANK(Colony!C155),"",Colony!C155)</f>
        <v/>
      </c>
      <c r="C133" t="str">
        <f>IF(ISBLANK(Colony!D155),"",Colony!D155)</f>
        <v/>
      </c>
      <c r="D133" s="1" t="str">
        <f>IF(ISBLANK(Colony!E155),"",Colony!E155)</f>
        <v/>
      </c>
      <c r="E133" s="1" t="str">
        <f>IF(ISBLANK(Colony!F155),"",Colony!F155)</f>
        <v/>
      </c>
      <c r="F133" s="1" t="str">
        <f>IF(ISBLANK(Colony!G155),"",Colony!G155)</f>
        <v/>
      </c>
      <c r="G133" s="1" t="str">
        <f>IF(ISBLANK(Colony!H155),"",Colony!H155)</f>
        <v/>
      </c>
      <c r="H133" s="1" t="str">
        <f>IF(ISBLANK(Colony!I155),"",Colony!I155)</f>
        <v/>
      </c>
      <c r="I133" t="str">
        <f t="array" ref="I133">_xlfn.IFNA(INDEX($A$4:$A$499&amp;$E$4:$E$499, MATCH(0, COUNTIF(I$3:I132, $A$4:$A$499&amp;$E$4:$E$499), 0)),"")</f>
        <v/>
      </c>
      <c r="J133" t="str">
        <f t="array" ref="J133">_xlfn.IFNA( MATCH(0, COUNTIF(I$3:I132, $A$4:$A$499&amp;$E$4:$E$499), 0),"")</f>
        <v/>
      </c>
      <c r="K133" s="2" t="str">
        <f t="array" ref="K133">IFERROR(INDEX($A$4:$A$499, J133),"")</f>
        <v/>
      </c>
      <c r="L133" t="str">
        <f t="array" ref="L133">IFERROR(INDEX($G$4:$G$499, J133),"")</f>
        <v/>
      </c>
      <c r="M133" t="str">
        <f t="array" ref="M133">IF(AND(J134&gt;99999,J133&lt;99999),O133- (SUM(--(NOT(ISBLANK(INDEX(Colony!$H$26:$H$499, J133):INDEX(Colony!$H$26:$H$499, COUNT($A$4:$A$499))))))), IFERROR(O133-(SUM(--(NOT(ISBLANK(INDEX(Colony!$H$26:$H$499, J133):INDEX(Colony!$H$26:$H$499, J134-1)))))),""))</f>
        <v/>
      </c>
      <c r="N133" t="str">
        <f t="array" ref="N133">IFERROR(INDEX($E$4:$E$499,J133),"")</f>
        <v/>
      </c>
      <c r="O133" t="str">
        <f t="array" ref="O133">IFERROR(IF(NOT(J133+100&gt;J134),COUNT($A$4:$A$499)+1-J133,IFERROR(J134-J133,"")),"")</f>
        <v/>
      </c>
      <c r="W133" s="2"/>
      <c r="Y133" s="2"/>
      <c r="AA133" s="2"/>
      <c r="AC133" s="2"/>
      <c r="AE133" s="2"/>
      <c r="AG133" s="2"/>
      <c r="AI133" s="2"/>
    </row>
    <row r="134" spans="1:35" x14ac:dyDescent="0.25">
      <c r="A134" s="2" t="str">
        <f>IF(ISBLANK(Colony!B156),"",Colony!B156)</f>
        <v/>
      </c>
      <c r="B134" t="str">
        <f>IF(ISBLANK(Colony!C156),"",Colony!C156)</f>
        <v/>
      </c>
      <c r="C134" t="str">
        <f>IF(ISBLANK(Colony!D156),"",Colony!D156)</f>
        <v/>
      </c>
      <c r="D134" s="1" t="str">
        <f>IF(ISBLANK(Colony!E156),"",Colony!E156)</f>
        <v/>
      </c>
      <c r="E134" s="1" t="str">
        <f>IF(ISBLANK(Colony!F156),"",Colony!F156)</f>
        <v/>
      </c>
      <c r="F134" s="1" t="str">
        <f>IF(ISBLANK(Colony!G156),"",Colony!G156)</f>
        <v/>
      </c>
      <c r="G134" s="1" t="str">
        <f>IF(ISBLANK(Colony!H156),"",Colony!H156)</f>
        <v/>
      </c>
      <c r="H134" s="1" t="str">
        <f>IF(ISBLANK(Colony!I156),"",Colony!I156)</f>
        <v/>
      </c>
      <c r="I134" t="str">
        <f t="array" ref="I134">_xlfn.IFNA(INDEX($A$4:$A$499&amp;$E$4:$E$499, MATCH(0, COUNTIF(I$3:I133, $A$4:$A$499&amp;$E$4:$E$499), 0)),"")</f>
        <v/>
      </c>
      <c r="J134" t="str">
        <f t="array" ref="J134">_xlfn.IFNA( MATCH(0, COUNTIF(I$3:I133, $A$4:$A$499&amp;$E$4:$E$499), 0),"")</f>
        <v/>
      </c>
      <c r="K134" s="2" t="str">
        <f t="array" ref="K134">IFERROR(INDEX($A$4:$A$499, J134),"")</f>
        <v/>
      </c>
      <c r="L134" t="str">
        <f t="array" ref="L134">IFERROR(INDEX($G$4:$G$499, J134),"")</f>
        <v/>
      </c>
      <c r="M134" t="str">
        <f t="array" ref="M134">IF(AND(J135&gt;99999,J134&lt;99999),O134- (SUM(--(NOT(ISBLANK(INDEX(Colony!$H$26:$H$499, J134):INDEX(Colony!$H$26:$H$499, COUNT($A$4:$A$499))))))), IFERROR(O134-(SUM(--(NOT(ISBLANK(INDEX(Colony!$H$26:$H$499, J134):INDEX(Colony!$H$26:$H$499, J135-1)))))),""))</f>
        <v/>
      </c>
      <c r="N134" t="str">
        <f t="array" ref="N134">IFERROR(INDEX($E$4:$E$499,J134),"")</f>
        <v/>
      </c>
      <c r="O134" t="str">
        <f t="array" ref="O134">IFERROR(IF(NOT(J134+100&gt;J135),COUNT($A$4:$A$499)+1-J134,IFERROR(J135-J134,"")),"")</f>
        <v/>
      </c>
      <c r="W134" s="2"/>
      <c r="Y134" s="2"/>
      <c r="AA134" s="2"/>
      <c r="AC134" s="2"/>
      <c r="AE134" s="2"/>
      <c r="AG134" s="2"/>
      <c r="AI134" s="2"/>
    </row>
    <row r="135" spans="1:35" x14ac:dyDescent="0.25">
      <c r="A135" s="2" t="str">
        <f>IF(ISBLANK(Colony!B157),"",Colony!B157)</f>
        <v/>
      </c>
      <c r="B135" t="str">
        <f>IF(ISBLANK(Colony!C157),"",Colony!C157)</f>
        <v/>
      </c>
      <c r="C135" t="str">
        <f>IF(ISBLANK(Colony!D157),"",Colony!D157)</f>
        <v/>
      </c>
      <c r="D135" s="1" t="str">
        <f>IF(ISBLANK(Colony!E157),"",Colony!E157)</f>
        <v/>
      </c>
      <c r="E135" s="1" t="str">
        <f>IF(ISBLANK(Colony!F157),"",Colony!F157)</f>
        <v/>
      </c>
      <c r="F135" s="1" t="str">
        <f>IF(ISBLANK(Colony!G157),"",Colony!G157)</f>
        <v/>
      </c>
      <c r="G135" s="1" t="str">
        <f>IF(ISBLANK(Colony!H157),"",Colony!H157)</f>
        <v/>
      </c>
      <c r="H135" s="1" t="str">
        <f>IF(ISBLANK(Colony!I157),"",Colony!I157)</f>
        <v/>
      </c>
      <c r="I135" t="str">
        <f t="array" ref="I135">_xlfn.IFNA(INDEX($A$4:$A$499&amp;$E$4:$E$499, MATCH(0, COUNTIF(I$3:I134, $A$4:$A$499&amp;$E$4:$E$499), 0)),"")</f>
        <v/>
      </c>
      <c r="J135" t="str">
        <f t="array" ref="J135">_xlfn.IFNA( MATCH(0, COUNTIF(I$3:I134, $A$4:$A$499&amp;$E$4:$E$499), 0),"")</f>
        <v/>
      </c>
      <c r="K135" s="2" t="str">
        <f t="array" ref="K135">IFERROR(INDEX($A$4:$A$499, J135),"")</f>
        <v/>
      </c>
      <c r="L135" t="str">
        <f t="array" ref="L135">IFERROR(INDEX($G$4:$G$499, J135),"")</f>
        <v/>
      </c>
      <c r="M135" t="str">
        <f t="array" ref="M135">IF(AND(J136&gt;99999,J135&lt;99999),O135- (SUM(--(NOT(ISBLANK(INDEX(Colony!$H$26:$H$499, J135):INDEX(Colony!$H$26:$H$499, COUNT($A$4:$A$499))))))), IFERROR(O135-(SUM(--(NOT(ISBLANK(INDEX(Colony!$H$26:$H$499, J135):INDEX(Colony!$H$26:$H$499, J136-1)))))),""))</f>
        <v/>
      </c>
      <c r="N135" t="str">
        <f t="array" ref="N135">IFERROR(INDEX($E$4:$E$499,J135),"")</f>
        <v/>
      </c>
      <c r="O135" t="str">
        <f t="array" ref="O135">IFERROR(IF(NOT(J135+100&gt;J136),COUNT($A$4:$A$499)+1-J135,IFERROR(J136-J135,"")),"")</f>
        <v/>
      </c>
      <c r="W135" s="2"/>
      <c r="Y135" s="2"/>
      <c r="AA135" s="2"/>
      <c r="AC135" s="2"/>
      <c r="AE135" s="2"/>
      <c r="AG135" s="2"/>
      <c r="AI135" s="2"/>
    </row>
    <row r="136" spans="1:35" x14ac:dyDescent="0.25">
      <c r="A136" s="2" t="str">
        <f>IF(ISBLANK(Colony!B158),"",Colony!B158)</f>
        <v/>
      </c>
      <c r="B136" t="str">
        <f>IF(ISBLANK(Colony!C158),"",Colony!C158)</f>
        <v/>
      </c>
      <c r="C136" t="str">
        <f>IF(ISBLANK(Colony!D158),"",Colony!D158)</f>
        <v/>
      </c>
      <c r="D136" s="1" t="str">
        <f>IF(ISBLANK(Colony!E158),"",Colony!E158)</f>
        <v/>
      </c>
      <c r="E136" s="1" t="str">
        <f>IF(ISBLANK(Colony!F158),"",Colony!F158)</f>
        <v/>
      </c>
      <c r="F136" s="1" t="str">
        <f>IF(ISBLANK(Colony!G158),"",Colony!G158)</f>
        <v/>
      </c>
      <c r="G136" s="1" t="str">
        <f>IF(ISBLANK(Colony!H158),"",Colony!H158)</f>
        <v/>
      </c>
      <c r="H136" s="1" t="str">
        <f>IF(ISBLANK(Colony!I158),"",Colony!I158)</f>
        <v/>
      </c>
      <c r="I136" t="str">
        <f t="array" ref="I136">_xlfn.IFNA(INDEX($A$4:$A$499&amp;$E$4:$E$499, MATCH(0, COUNTIF(I$3:I135, $A$4:$A$499&amp;$E$4:$E$499), 0)),"")</f>
        <v/>
      </c>
      <c r="J136" t="str">
        <f t="array" ref="J136">_xlfn.IFNA( MATCH(0, COUNTIF(I$3:I135, $A$4:$A$499&amp;$E$4:$E$499), 0),"")</f>
        <v/>
      </c>
      <c r="K136" s="2" t="str">
        <f t="array" ref="K136">IFERROR(INDEX($A$4:$A$499, J136),"")</f>
        <v/>
      </c>
      <c r="L136" t="str">
        <f t="array" ref="L136">IFERROR(INDEX($G$4:$G$499, J136),"")</f>
        <v/>
      </c>
      <c r="M136" t="str">
        <f t="array" ref="M136">IF(AND(J137&gt;99999,J136&lt;99999),O136- (SUM(--(NOT(ISBLANK(INDEX(Colony!$H$26:$H$499, J136):INDEX(Colony!$H$26:$H$499, COUNT($A$4:$A$499))))))), IFERROR(O136-(SUM(--(NOT(ISBLANK(INDEX(Colony!$H$26:$H$499, J136):INDEX(Colony!$H$26:$H$499, J137-1)))))),""))</f>
        <v/>
      </c>
      <c r="N136" t="str">
        <f t="array" ref="N136">IFERROR(INDEX($E$4:$E$499,J136),"")</f>
        <v/>
      </c>
      <c r="O136" t="str">
        <f t="array" ref="O136">IFERROR(IF(NOT(J136+100&gt;J137),COUNT($A$4:$A$499)+1-J136,IFERROR(J137-J136,"")),"")</f>
        <v/>
      </c>
      <c r="W136" s="2"/>
      <c r="Y136" s="2"/>
      <c r="AA136" s="2"/>
      <c r="AC136" s="2"/>
      <c r="AE136" s="2"/>
      <c r="AG136" s="2"/>
      <c r="AI136" s="2"/>
    </row>
    <row r="137" spans="1:35" x14ac:dyDescent="0.25">
      <c r="A137" s="2" t="str">
        <f>IF(ISBLANK(Colony!B159),"",Colony!B159)</f>
        <v/>
      </c>
      <c r="B137" t="str">
        <f>IF(ISBLANK(Colony!C159),"",Colony!C159)</f>
        <v/>
      </c>
      <c r="C137" t="str">
        <f>IF(ISBLANK(Colony!D159),"",Colony!D159)</f>
        <v/>
      </c>
      <c r="D137" s="1" t="str">
        <f>IF(ISBLANK(Colony!E159),"",Colony!E159)</f>
        <v/>
      </c>
      <c r="E137" s="1" t="str">
        <f>IF(ISBLANK(Colony!F159),"",Colony!F159)</f>
        <v/>
      </c>
      <c r="F137" s="1" t="str">
        <f>IF(ISBLANK(Colony!G159),"",Colony!G159)</f>
        <v/>
      </c>
      <c r="G137" s="1" t="str">
        <f>IF(ISBLANK(Colony!H159),"",Colony!H159)</f>
        <v/>
      </c>
      <c r="H137" s="1" t="str">
        <f>IF(ISBLANK(Colony!I159),"",Colony!I159)</f>
        <v/>
      </c>
      <c r="I137" t="str">
        <f t="array" ref="I137">_xlfn.IFNA(INDEX($A$4:$A$499&amp;$E$4:$E$499, MATCH(0, COUNTIF(I$3:I136, $A$4:$A$499&amp;$E$4:$E$499), 0)),"")</f>
        <v/>
      </c>
      <c r="J137" t="str">
        <f t="array" ref="J137">_xlfn.IFNA( MATCH(0, COUNTIF(I$3:I136, $A$4:$A$499&amp;$E$4:$E$499), 0),"")</f>
        <v/>
      </c>
      <c r="K137" s="2" t="str">
        <f t="array" ref="K137">IFERROR(INDEX($A$4:$A$499, J137),"")</f>
        <v/>
      </c>
      <c r="L137" t="str">
        <f t="array" ref="L137">IFERROR(INDEX($G$4:$G$499, J137),"")</f>
        <v/>
      </c>
      <c r="M137" t="str">
        <f t="array" ref="M137">IF(AND(J138&gt;99999,J137&lt;99999),O137- (SUM(--(NOT(ISBLANK(INDEX(Colony!$H$26:$H$499, J137):INDEX(Colony!$H$26:$H$499, COUNT($A$4:$A$499))))))), IFERROR(O137-(SUM(--(NOT(ISBLANK(INDEX(Colony!$H$26:$H$499, J137):INDEX(Colony!$H$26:$H$499, J138-1)))))),""))</f>
        <v/>
      </c>
      <c r="N137" t="str">
        <f t="array" ref="N137">IFERROR(INDEX($E$4:$E$499,J137),"")</f>
        <v/>
      </c>
      <c r="O137" t="str">
        <f t="array" ref="O137">IFERROR(IF(NOT(J137+100&gt;J138),COUNT($A$4:$A$499)+1-J137,IFERROR(J138-J137,"")),"")</f>
        <v/>
      </c>
      <c r="W137" s="2"/>
      <c r="Y137" s="2"/>
      <c r="AA137" s="2"/>
      <c r="AC137" s="2"/>
      <c r="AE137" s="2"/>
      <c r="AG137" s="2"/>
      <c r="AI137" s="2"/>
    </row>
    <row r="138" spans="1:35" x14ac:dyDescent="0.25">
      <c r="A138" s="2" t="str">
        <f>IF(ISBLANK(Colony!B160),"",Colony!B160)</f>
        <v/>
      </c>
      <c r="B138" t="str">
        <f>IF(ISBLANK(Colony!C160),"",Colony!C160)</f>
        <v/>
      </c>
      <c r="C138" t="str">
        <f>IF(ISBLANK(Colony!D160),"",Colony!D160)</f>
        <v/>
      </c>
      <c r="D138" s="1" t="str">
        <f>IF(ISBLANK(Colony!E160),"",Colony!E160)</f>
        <v/>
      </c>
      <c r="E138" s="1" t="str">
        <f>IF(ISBLANK(Colony!F160),"",Colony!F160)</f>
        <v/>
      </c>
      <c r="F138" s="1" t="str">
        <f>IF(ISBLANK(Colony!G160),"",Colony!G160)</f>
        <v/>
      </c>
      <c r="G138" s="1" t="str">
        <f>IF(ISBLANK(Colony!H160),"",Colony!H160)</f>
        <v/>
      </c>
      <c r="H138" s="1" t="str">
        <f>IF(ISBLANK(Colony!I160),"",Colony!I160)</f>
        <v/>
      </c>
      <c r="I138" t="str">
        <f t="array" ref="I138">_xlfn.IFNA(INDEX($A$4:$A$499&amp;$E$4:$E$499, MATCH(0, COUNTIF(I$3:I137, $A$4:$A$499&amp;$E$4:$E$499), 0)),"")</f>
        <v/>
      </c>
      <c r="J138" t="str">
        <f t="array" ref="J138">_xlfn.IFNA( MATCH(0, COUNTIF(I$3:I137, $A$4:$A$499&amp;$E$4:$E$499), 0),"")</f>
        <v/>
      </c>
      <c r="K138" s="2" t="str">
        <f t="array" ref="K138">IFERROR(INDEX($A$4:$A$499, J138),"")</f>
        <v/>
      </c>
      <c r="L138" t="str">
        <f t="array" ref="L138">IFERROR(INDEX($G$4:$G$499, J138),"")</f>
        <v/>
      </c>
      <c r="M138" t="str">
        <f t="array" ref="M138">IF(AND(J139&gt;99999,J138&lt;99999),O138- (SUM(--(NOT(ISBLANK(INDEX(Colony!$H$26:$H$499, J138):INDEX(Colony!$H$26:$H$499, COUNT($A$4:$A$499))))))), IFERROR(O138-(SUM(--(NOT(ISBLANK(INDEX(Colony!$H$26:$H$499, J138):INDEX(Colony!$H$26:$H$499, J139-1)))))),""))</f>
        <v/>
      </c>
      <c r="N138" t="str">
        <f t="array" ref="N138">IFERROR(INDEX($E$4:$E$499,J138),"")</f>
        <v/>
      </c>
      <c r="O138" t="str">
        <f t="array" ref="O138">IFERROR(IF(NOT(J138+100&gt;J139),COUNT($A$4:$A$499)+1-J138,IFERROR(J139-J138,"")),"")</f>
        <v/>
      </c>
      <c r="W138" s="2"/>
      <c r="Y138" s="2"/>
      <c r="AA138" s="2"/>
      <c r="AC138" s="2"/>
      <c r="AE138" s="2"/>
      <c r="AG138" s="2"/>
      <c r="AI138" s="2"/>
    </row>
    <row r="139" spans="1:35" x14ac:dyDescent="0.25">
      <c r="A139" s="2" t="str">
        <f>IF(ISBLANK(Colony!B161),"",Colony!B161)</f>
        <v/>
      </c>
      <c r="B139" t="str">
        <f>IF(ISBLANK(Colony!C161),"",Colony!C161)</f>
        <v/>
      </c>
      <c r="C139" t="str">
        <f>IF(ISBLANK(Colony!D161),"",Colony!D161)</f>
        <v/>
      </c>
      <c r="D139" s="1" t="str">
        <f>IF(ISBLANK(Colony!E161),"",Colony!E161)</f>
        <v/>
      </c>
      <c r="E139" s="1" t="str">
        <f>IF(ISBLANK(Colony!F161),"",Colony!F161)</f>
        <v/>
      </c>
      <c r="F139" s="1" t="str">
        <f>IF(ISBLANK(Colony!G161),"",Colony!G161)</f>
        <v/>
      </c>
      <c r="G139" s="1" t="str">
        <f>IF(ISBLANK(Colony!H161),"",Colony!H161)</f>
        <v/>
      </c>
      <c r="H139" s="1" t="str">
        <f>IF(ISBLANK(Colony!I161),"",Colony!I161)</f>
        <v/>
      </c>
      <c r="I139" t="str">
        <f t="array" ref="I139">_xlfn.IFNA(INDEX($A$4:$A$499&amp;$E$4:$E$499, MATCH(0, COUNTIF(I$3:I138, $A$4:$A$499&amp;$E$4:$E$499), 0)),"")</f>
        <v/>
      </c>
      <c r="J139" t="str">
        <f t="array" ref="J139">_xlfn.IFNA( MATCH(0, COUNTIF(I$3:I138, $A$4:$A$499&amp;$E$4:$E$499), 0),"")</f>
        <v/>
      </c>
      <c r="K139" s="2" t="str">
        <f t="array" ref="K139">IFERROR(INDEX($A$4:$A$499, J139),"")</f>
        <v/>
      </c>
      <c r="L139" t="str">
        <f t="array" ref="L139">IFERROR(INDEX($G$4:$G$499, J139),"")</f>
        <v/>
      </c>
      <c r="M139" t="str">
        <f t="array" ref="M139">IF(AND(J140&gt;99999,J139&lt;99999),O139- (SUM(--(NOT(ISBLANK(INDEX(Colony!$H$26:$H$499, J139):INDEX(Colony!$H$26:$H$499, COUNT($A$4:$A$499))))))), IFERROR(O139-(SUM(--(NOT(ISBLANK(INDEX(Colony!$H$26:$H$499, J139):INDEX(Colony!$H$26:$H$499, J140-1)))))),""))</f>
        <v/>
      </c>
      <c r="N139" t="str">
        <f t="array" ref="N139">IFERROR(INDEX($E$4:$E$499,J139),"")</f>
        <v/>
      </c>
      <c r="O139" t="str">
        <f t="array" ref="O139">IFERROR(IF(NOT(J139+100&gt;J140),COUNT($A$4:$A$499)+1-J139,IFERROR(J140-J139,"")),"")</f>
        <v/>
      </c>
      <c r="W139" s="2"/>
      <c r="Y139" s="2"/>
      <c r="AA139" s="2"/>
      <c r="AC139" s="2"/>
      <c r="AE139" s="2"/>
      <c r="AG139" s="2"/>
      <c r="AI139" s="2"/>
    </row>
    <row r="140" spans="1:35" x14ac:dyDescent="0.25">
      <c r="A140" s="2" t="str">
        <f>IF(ISBLANK(Colony!B162),"",Colony!B162)</f>
        <v/>
      </c>
      <c r="B140" t="str">
        <f>IF(ISBLANK(Colony!C162),"",Colony!C162)</f>
        <v/>
      </c>
      <c r="C140" t="str">
        <f>IF(ISBLANK(Colony!D162),"",Colony!D162)</f>
        <v/>
      </c>
      <c r="D140" s="1" t="str">
        <f>IF(ISBLANK(Colony!E162),"",Colony!E162)</f>
        <v/>
      </c>
      <c r="E140" s="1" t="str">
        <f>IF(ISBLANK(Colony!F162),"",Colony!F162)</f>
        <v/>
      </c>
      <c r="F140" s="1" t="str">
        <f>IF(ISBLANK(Colony!G162),"",Colony!G162)</f>
        <v/>
      </c>
      <c r="G140" s="1" t="str">
        <f>IF(ISBLANK(Colony!H162),"",Colony!H162)</f>
        <v/>
      </c>
      <c r="H140" s="1" t="str">
        <f>IF(ISBLANK(Colony!I162),"",Colony!I162)</f>
        <v/>
      </c>
      <c r="I140" t="str">
        <f t="array" ref="I140">_xlfn.IFNA(INDEX($A$4:$A$499&amp;$E$4:$E$499, MATCH(0, COUNTIF(I$3:I139, $A$4:$A$499&amp;$E$4:$E$499), 0)),"")</f>
        <v/>
      </c>
      <c r="J140" t="str">
        <f t="array" ref="J140">_xlfn.IFNA( MATCH(0, COUNTIF(I$3:I139, $A$4:$A$499&amp;$E$4:$E$499), 0),"")</f>
        <v/>
      </c>
      <c r="K140" s="2" t="str">
        <f t="array" ref="K140">IFERROR(INDEX($A$4:$A$499, J140),"")</f>
        <v/>
      </c>
      <c r="L140" t="str">
        <f t="array" ref="L140">IFERROR(INDEX($G$4:$G$499, J140),"")</f>
        <v/>
      </c>
      <c r="M140" t="str">
        <f t="array" ref="M140">IF(AND(J141&gt;99999,J140&lt;99999),O140- (SUM(--(NOT(ISBLANK(INDEX(Colony!$H$26:$H$499, J140):INDEX(Colony!$H$26:$H$499, COUNT($A$4:$A$499))))))), IFERROR(O140-(SUM(--(NOT(ISBLANK(INDEX(Colony!$H$26:$H$499, J140):INDEX(Colony!$H$26:$H$499, J141-1)))))),""))</f>
        <v/>
      </c>
      <c r="N140" t="str">
        <f t="array" ref="N140">IFERROR(INDEX($E$4:$E$499,J140),"")</f>
        <v/>
      </c>
      <c r="O140" t="str">
        <f t="array" ref="O140">IFERROR(IF(NOT(J140+100&gt;J141),COUNT($A$4:$A$499)+1-J140,IFERROR(J141-J140,"")),"")</f>
        <v/>
      </c>
      <c r="W140" s="2"/>
      <c r="Y140" s="2"/>
      <c r="AA140" s="2"/>
      <c r="AC140" s="2"/>
      <c r="AE140" s="2"/>
      <c r="AG140" s="2"/>
      <c r="AI140" s="2"/>
    </row>
    <row r="141" spans="1:35" x14ac:dyDescent="0.25">
      <c r="A141" s="2" t="str">
        <f>IF(ISBLANK(Colony!B163),"",Colony!B163)</f>
        <v/>
      </c>
      <c r="B141" t="str">
        <f>IF(ISBLANK(Colony!C163),"",Colony!C163)</f>
        <v/>
      </c>
      <c r="C141" t="str">
        <f>IF(ISBLANK(Colony!D163),"",Colony!D163)</f>
        <v/>
      </c>
      <c r="D141" s="1" t="str">
        <f>IF(ISBLANK(Colony!E163),"",Colony!E163)</f>
        <v/>
      </c>
      <c r="E141" s="1" t="str">
        <f>IF(ISBLANK(Colony!F163),"",Colony!F163)</f>
        <v/>
      </c>
      <c r="F141" s="1" t="str">
        <f>IF(ISBLANK(Colony!G163),"",Colony!G163)</f>
        <v/>
      </c>
      <c r="G141" s="1" t="str">
        <f>IF(ISBLANK(Colony!H163),"",Colony!H163)</f>
        <v/>
      </c>
      <c r="H141" s="1" t="str">
        <f>IF(ISBLANK(Colony!I163),"",Colony!I163)</f>
        <v/>
      </c>
      <c r="I141" t="str">
        <f t="array" ref="I141">_xlfn.IFNA(INDEX($A$4:$A$499&amp;$E$4:$E$499, MATCH(0, COUNTIF(I$3:I140, $A$4:$A$499&amp;$E$4:$E$499), 0)),"")</f>
        <v/>
      </c>
      <c r="J141" t="str">
        <f t="array" ref="J141">_xlfn.IFNA( MATCH(0, COUNTIF(I$3:I140, $A$4:$A$499&amp;$E$4:$E$499), 0),"")</f>
        <v/>
      </c>
      <c r="K141" s="2" t="str">
        <f t="array" ref="K141">IFERROR(INDEX($A$4:$A$499, J141),"")</f>
        <v/>
      </c>
      <c r="L141" t="str">
        <f t="array" ref="L141">IFERROR(INDEX($G$4:$G$499, J141),"")</f>
        <v/>
      </c>
      <c r="M141" t="str">
        <f t="array" ref="M141">IF(AND(J142&gt;99999,J141&lt;99999),O141- (SUM(--(NOT(ISBLANK(INDEX(Colony!$H$26:$H$499, J141):INDEX(Colony!$H$26:$H$499, COUNT($A$4:$A$499))))))), IFERROR(O141-(SUM(--(NOT(ISBLANK(INDEX(Colony!$H$26:$H$499, J141):INDEX(Colony!$H$26:$H$499, J142-1)))))),""))</f>
        <v/>
      </c>
      <c r="N141" t="str">
        <f t="array" ref="N141">IFERROR(INDEX($E$4:$E$499,J141),"")</f>
        <v/>
      </c>
      <c r="O141" t="str">
        <f t="array" ref="O141">IFERROR(IF(NOT(J141+100&gt;J142),COUNT($A$4:$A$499)+1-J141,IFERROR(J142-J141,"")),"")</f>
        <v/>
      </c>
      <c r="W141" s="2"/>
      <c r="Y141" s="2"/>
      <c r="AA141" s="2"/>
      <c r="AC141" s="2"/>
      <c r="AE141" s="2"/>
      <c r="AG141" s="2"/>
      <c r="AI141" s="2"/>
    </row>
    <row r="142" spans="1:35" x14ac:dyDescent="0.25">
      <c r="A142" s="2" t="str">
        <f>IF(ISBLANK(Colony!B164),"",Colony!B164)</f>
        <v/>
      </c>
      <c r="B142" t="str">
        <f>IF(ISBLANK(Colony!C164),"",Colony!C164)</f>
        <v/>
      </c>
      <c r="C142" t="str">
        <f>IF(ISBLANK(Colony!D164),"",Colony!D164)</f>
        <v/>
      </c>
      <c r="D142" s="1" t="str">
        <f>IF(ISBLANK(Colony!E164),"",Colony!E164)</f>
        <v/>
      </c>
      <c r="E142" s="1" t="str">
        <f>IF(ISBLANK(Colony!F164),"",Colony!F164)</f>
        <v/>
      </c>
      <c r="F142" s="1" t="str">
        <f>IF(ISBLANK(Colony!G164),"",Colony!G164)</f>
        <v/>
      </c>
      <c r="G142" s="1" t="str">
        <f>IF(ISBLANK(Colony!H164),"",Colony!H164)</f>
        <v/>
      </c>
      <c r="H142" s="1" t="str">
        <f>IF(ISBLANK(Colony!I164),"",Colony!I164)</f>
        <v/>
      </c>
      <c r="I142" t="str">
        <f t="array" ref="I142">_xlfn.IFNA(INDEX($A$4:$A$499&amp;$E$4:$E$499, MATCH(0, COUNTIF(I$3:I141, $A$4:$A$499&amp;$E$4:$E$499), 0)),"")</f>
        <v/>
      </c>
      <c r="J142" t="str">
        <f t="array" ref="J142">_xlfn.IFNA( MATCH(0, COUNTIF(I$3:I141, $A$4:$A$499&amp;$E$4:$E$499), 0),"")</f>
        <v/>
      </c>
      <c r="K142" s="2" t="str">
        <f t="array" ref="K142">IFERROR(INDEX($A$4:$A$499, J142),"")</f>
        <v/>
      </c>
      <c r="L142" t="str">
        <f t="array" ref="L142">IFERROR(INDEX($G$4:$G$499, J142),"")</f>
        <v/>
      </c>
      <c r="M142" t="str">
        <f t="array" ref="M142">IF(AND(J143&gt;99999,J142&lt;99999),O142- (SUM(--(NOT(ISBLANK(INDEX(Colony!$H$26:$H$499, J142):INDEX(Colony!$H$26:$H$499, COUNT($A$4:$A$499))))))), IFERROR(O142-(SUM(--(NOT(ISBLANK(INDEX(Colony!$H$26:$H$499, J142):INDEX(Colony!$H$26:$H$499, J143-1)))))),""))</f>
        <v/>
      </c>
      <c r="N142" t="str">
        <f t="array" ref="N142">IFERROR(INDEX($E$4:$E$499,J142),"")</f>
        <v/>
      </c>
      <c r="O142" t="str">
        <f t="array" ref="O142">IFERROR(IF(NOT(J142+100&gt;J143),COUNT($A$4:$A$499)+1-J142,IFERROR(J143-J142,"")),"")</f>
        <v/>
      </c>
      <c r="W142" s="2"/>
      <c r="Y142" s="2"/>
      <c r="AA142" s="2"/>
      <c r="AC142" s="2"/>
      <c r="AE142" s="2"/>
      <c r="AG142" s="2"/>
      <c r="AI142" s="2"/>
    </row>
    <row r="143" spans="1:35" x14ac:dyDescent="0.25">
      <c r="A143" s="2" t="str">
        <f>IF(ISBLANK(Colony!B165),"",Colony!B165)</f>
        <v/>
      </c>
      <c r="B143" t="str">
        <f>IF(ISBLANK(Colony!C165),"",Colony!C165)</f>
        <v/>
      </c>
      <c r="C143" t="str">
        <f>IF(ISBLANK(Colony!D165),"",Colony!D165)</f>
        <v/>
      </c>
      <c r="D143" s="1" t="str">
        <f>IF(ISBLANK(Colony!E165),"",Colony!E165)</f>
        <v/>
      </c>
      <c r="E143" s="1" t="str">
        <f>IF(ISBLANK(Colony!F165),"",Colony!F165)</f>
        <v/>
      </c>
      <c r="F143" s="1" t="str">
        <f>IF(ISBLANK(Colony!G165),"",Colony!G165)</f>
        <v/>
      </c>
      <c r="G143" s="1" t="str">
        <f>IF(ISBLANK(Colony!H165),"",Colony!H165)</f>
        <v/>
      </c>
      <c r="H143" s="1" t="str">
        <f>IF(ISBLANK(Colony!I165),"",Colony!I165)</f>
        <v/>
      </c>
      <c r="I143" t="str">
        <f t="array" ref="I143">_xlfn.IFNA(INDEX($A$4:$A$499&amp;$E$4:$E$499, MATCH(0, COUNTIF(I$3:I142, $A$4:$A$499&amp;$E$4:$E$499), 0)),"")</f>
        <v/>
      </c>
      <c r="J143" t="str">
        <f t="array" ref="J143">_xlfn.IFNA( MATCH(0, COUNTIF(I$3:I142, $A$4:$A$499&amp;$E$4:$E$499), 0),"")</f>
        <v/>
      </c>
      <c r="K143" s="2" t="str">
        <f t="array" ref="K143">IFERROR(INDEX($A$4:$A$499, J143),"")</f>
        <v/>
      </c>
      <c r="L143" t="str">
        <f t="array" ref="L143">IFERROR(INDEX($G$4:$G$499, J143),"")</f>
        <v/>
      </c>
      <c r="M143" t="str">
        <f t="array" ref="M143">IF(AND(J144&gt;99999,J143&lt;99999),O143- (SUM(--(NOT(ISBLANK(INDEX(Colony!$H$26:$H$499, J143):INDEX(Colony!$H$26:$H$499, COUNT($A$4:$A$499))))))), IFERROR(O143-(SUM(--(NOT(ISBLANK(INDEX(Colony!$H$26:$H$499, J143):INDEX(Colony!$H$26:$H$499, J144-1)))))),""))</f>
        <v/>
      </c>
      <c r="N143" t="str">
        <f t="array" ref="N143">IFERROR(INDEX($E$4:$E$499,J143),"")</f>
        <v/>
      </c>
      <c r="O143" t="str">
        <f t="array" ref="O143">IFERROR(IF(NOT(J143+100&gt;J144),COUNT($A$4:$A$499)+1-J143,IFERROR(J144-J143,"")),"")</f>
        <v/>
      </c>
      <c r="W143" s="2"/>
      <c r="Y143" s="2"/>
      <c r="AA143" s="2"/>
      <c r="AC143" s="2"/>
      <c r="AE143" s="2"/>
      <c r="AG143" s="2"/>
      <c r="AI143" s="2"/>
    </row>
    <row r="144" spans="1:35" x14ac:dyDescent="0.25">
      <c r="A144" s="2" t="str">
        <f>IF(ISBLANK(Colony!B166),"",Colony!B166)</f>
        <v/>
      </c>
      <c r="B144" t="str">
        <f>IF(ISBLANK(Colony!C166),"",Colony!C166)</f>
        <v/>
      </c>
      <c r="C144" t="str">
        <f>IF(ISBLANK(Colony!D166),"",Colony!D166)</f>
        <v/>
      </c>
      <c r="D144" s="1" t="str">
        <f>IF(ISBLANK(Colony!E166),"",Colony!E166)</f>
        <v/>
      </c>
      <c r="E144" s="1" t="str">
        <f>IF(ISBLANK(Colony!F166),"",Colony!F166)</f>
        <v/>
      </c>
      <c r="F144" s="1" t="str">
        <f>IF(ISBLANK(Colony!G166),"",Colony!G166)</f>
        <v/>
      </c>
      <c r="G144" s="1" t="str">
        <f>IF(ISBLANK(Colony!H166),"",Colony!H166)</f>
        <v/>
      </c>
      <c r="H144" s="1" t="str">
        <f>IF(ISBLANK(Colony!I166),"",Colony!I166)</f>
        <v/>
      </c>
      <c r="I144" t="str">
        <f t="array" ref="I144">_xlfn.IFNA(INDEX($A$4:$A$499&amp;$E$4:$E$499, MATCH(0, COUNTIF(I$3:I143, $A$4:$A$499&amp;$E$4:$E$499), 0)),"")</f>
        <v/>
      </c>
      <c r="J144" t="str">
        <f t="array" ref="J144">_xlfn.IFNA( MATCH(0, COUNTIF(I$3:I143, $A$4:$A$499&amp;$E$4:$E$499), 0),"")</f>
        <v/>
      </c>
      <c r="K144" s="2" t="str">
        <f t="array" ref="K144">IFERROR(INDEX($A$4:$A$499, J144),"")</f>
        <v/>
      </c>
      <c r="L144" t="str">
        <f t="array" ref="L144">IFERROR(INDEX($G$4:$G$499, J144),"")</f>
        <v/>
      </c>
      <c r="M144" t="str">
        <f t="array" ref="M144">IF(AND(J145&gt;99999,J144&lt;99999),O144- (SUM(--(NOT(ISBLANK(INDEX(Colony!$H$26:$H$499, J144):INDEX(Colony!$H$26:$H$499, COUNT($A$4:$A$499))))))), IFERROR(O144-(SUM(--(NOT(ISBLANK(INDEX(Colony!$H$26:$H$499, J144):INDEX(Colony!$H$26:$H$499, J145-1)))))),""))</f>
        <v/>
      </c>
      <c r="N144" t="str">
        <f t="array" ref="N144">IFERROR(INDEX($E$4:$E$499,J144),"")</f>
        <v/>
      </c>
      <c r="O144" t="str">
        <f t="array" ref="O144">IFERROR(IF(NOT(J144+100&gt;J145),COUNT($A$4:$A$499)+1-J144,IFERROR(J145-J144,"")),"")</f>
        <v/>
      </c>
      <c r="W144" s="2"/>
      <c r="Y144" s="2"/>
      <c r="AA144" s="2"/>
      <c r="AC144" s="2"/>
      <c r="AE144" s="2"/>
      <c r="AG144" s="2"/>
      <c r="AI144" s="2"/>
    </row>
    <row r="145" spans="1:35" x14ac:dyDescent="0.25">
      <c r="A145" s="2" t="str">
        <f>IF(ISBLANK(Colony!B167),"",Colony!B167)</f>
        <v/>
      </c>
      <c r="B145" t="str">
        <f>IF(ISBLANK(Colony!C167),"",Colony!C167)</f>
        <v/>
      </c>
      <c r="C145" t="str">
        <f>IF(ISBLANK(Colony!D167),"",Colony!D167)</f>
        <v/>
      </c>
      <c r="D145" s="1" t="str">
        <f>IF(ISBLANK(Colony!E167),"",Colony!E167)</f>
        <v/>
      </c>
      <c r="E145" s="1" t="str">
        <f>IF(ISBLANK(Colony!F167),"",Colony!F167)</f>
        <v/>
      </c>
      <c r="F145" s="1" t="str">
        <f>IF(ISBLANK(Colony!G167),"",Colony!G167)</f>
        <v/>
      </c>
      <c r="G145" s="1" t="str">
        <f>IF(ISBLANK(Colony!H167),"",Colony!H167)</f>
        <v/>
      </c>
      <c r="H145" s="1" t="str">
        <f>IF(ISBLANK(Colony!I167),"",Colony!I167)</f>
        <v/>
      </c>
      <c r="I145" t="str">
        <f t="array" ref="I145">_xlfn.IFNA(INDEX($A$4:$A$499&amp;$E$4:$E$499, MATCH(0, COUNTIF(I$3:I144, $A$4:$A$499&amp;$E$4:$E$499), 0)),"")</f>
        <v/>
      </c>
      <c r="J145" t="str">
        <f t="array" ref="J145">_xlfn.IFNA( MATCH(0, COUNTIF(I$3:I144, $A$4:$A$499&amp;$E$4:$E$499), 0),"")</f>
        <v/>
      </c>
      <c r="K145" s="2" t="str">
        <f t="array" ref="K145">IFERROR(INDEX($A$4:$A$499, J145),"")</f>
        <v/>
      </c>
      <c r="L145" t="str">
        <f t="array" ref="L145">IFERROR(INDEX($G$4:$G$499, J145),"")</f>
        <v/>
      </c>
      <c r="M145" t="str">
        <f t="array" ref="M145">IF(AND(J146&gt;99999,J145&lt;99999),O145- (SUM(--(NOT(ISBLANK(INDEX(Colony!$H$26:$H$499, J145):INDEX(Colony!$H$26:$H$499, COUNT($A$4:$A$499))))))), IFERROR(O145-(SUM(--(NOT(ISBLANK(INDEX(Colony!$H$26:$H$499, J145):INDEX(Colony!$H$26:$H$499, J146-1)))))),""))</f>
        <v/>
      </c>
      <c r="N145" t="str">
        <f t="array" ref="N145">IFERROR(INDEX($E$4:$E$499,J145),"")</f>
        <v/>
      </c>
      <c r="O145" t="str">
        <f t="array" ref="O145">IFERROR(IF(NOT(J145+100&gt;J146),COUNT($A$4:$A$499)+1-J145,IFERROR(J146-J145,"")),"")</f>
        <v/>
      </c>
      <c r="W145" s="2"/>
      <c r="Y145" s="2"/>
      <c r="AA145" s="2"/>
      <c r="AC145" s="2"/>
      <c r="AE145" s="2"/>
      <c r="AG145" s="2"/>
      <c r="AI145" s="2"/>
    </row>
    <row r="146" spans="1:35" x14ac:dyDescent="0.25">
      <c r="A146" s="2" t="str">
        <f>IF(ISBLANK(Colony!B168),"",Colony!B168)</f>
        <v/>
      </c>
      <c r="B146" t="str">
        <f>IF(ISBLANK(Colony!C168),"",Colony!C168)</f>
        <v/>
      </c>
      <c r="C146" t="str">
        <f>IF(ISBLANK(Colony!D168),"",Colony!D168)</f>
        <v/>
      </c>
      <c r="D146" s="1" t="str">
        <f>IF(ISBLANK(Colony!E168),"",Colony!E168)</f>
        <v/>
      </c>
      <c r="E146" s="1" t="str">
        <f>IF(ISBLANK(Colony!F168),"",Colony!F168)</f>
        <v/>
      </c>
      <c r="F146" s="1" t="str">
        <f>IF(ISBLANK(Colony!G168),"",Colony!G168)</f>
        <v/>
      </c>
      <c r="G146" s="1" t="str">
        <f>IF(ISBLANK(Colony!H168),"",Colony!H168)</f>
        <v/>
      </c>
      <c r="H146" s="1" t="str">
        <f>IF(ISBLANK(Colony!I168),"",Colony!I168)</f>
        <v/>
      </c>
      <c r="I146" t="str">
        <f t="array" ref="I146">_xlfn.IFNA(INDEX($A$4:$A$499&amp;$E$4:$E$499, MATCH(0, COUNTIF(I$3:I145, $A$4:$A$499&amp;$E$4:$E$499), 0)),"")</f>
        <v/>
      </c>
      <c r="J146" t="str">
        <f t="array" ref="J146">_xlfn.IFNA( MATCH(0, COUNTIF(I$3:I145, $A$4:$A$499&amp;$E$4:$E$499), 0),"")</f>
        <v/>
      </c>
      <c r="K146" s="2" t="str">
        <f t="array" ref="K146">IFERROR(INDEX($A$4:$A$499, J146),"")</f>
        <v/>
      </c>
      <c r="L146" t="str">
        <f t="array" ref="L146">IFERROR(INDEX($G$4:$G$499, J146),"")</f>
        <v/>
      </c>
      <c r="M146" t="str">
        <f t="array" ref="M146">IF(AND(J147&gt;99999,J146&lt;99999),O146- (SUM(--(NOT(ISBLANK(INDEX(Colony!$H$26:$H$499, J146):INDEX(Colony!$H$26:$H$499, COUNT($A$4:$A$499))))))), IFERROR(O146-(SUM(--(NOT(ISBLANK(INDEX(Colony!$H$26:$H$499, J146):INDEX(Colony!$H$26:$H$499, J147-1)))))),""))</f>
        <v/>
      </c>
      <c r="N146" t="str">
        <f t="array" ref="N146">IFERROR(INDEX($E$4:$E$499,J146),"")</f>
        <v/>
      </c>
      <c r="O146" t="str">
        <f t="array" ref="O146">IFERROR(IF(NOT(J146+100&gt;J147),COUNT($A$4:$A$499)+1-J146,IFERROR(J147-J146,"")),"")</f>
        <v/>
      </c>
      <c r="W146" s="2"/>
      <c r="Y146" s="2"/>
      <c r="AA146" s="2"/>
      <c r="AC146" s="2"/>
      <c r="AE146" s="2"/>
      <c r="AG146" s="2"/>
      <c r="AI146" s="2"/>
    </row>
    <row r="147" spans="1:35" x14ac:dyDescent="0.25">
      <c r="A147" s="2" t="str">
        <f>IF(ISBLANK(Colony!B169),"",Colony!B169)</f>
        <v/>
      </c>
      <c r="B147" t="str">
        <f>IF(ISBLANK(Colony!C169),"",Colony!C169)</f>
        <v/>
      </c>
      <c r="C147" t="str">
        <f>IF(ISBLANK(Colony!D169),"",Colony!D169)</f>
        <v/>
      </c>
      <c r="D147" s="1" t="str">
        <f>IF(ISBLANK(Colony!E169),"",Colony!E169)</f>
        <v/>
      </c>
      <c r="E147" s="1" t="str">
        <f>IF(ISBLANK(Colony!F169),"",Colony!F169)</f>
        <v/>
      </c>
      <c r="F147" s="1" t="str">
        <f>IF(ISBLANK(Colony!G169),"",Colony!G169)</f>
        <v/>
      </c>
      <c r="G147" s="1" t="str">
        <f>IF(ISBLANK(Colony!H169),"",Colony!H169)</f>
        <v/>
      </c>
      <c r="H147" s="1" t="str">
        <f>IF(ISBLANK(Colony!I169),"",Colony!I169)</f>
        <v/>
      </c>
      <c r="I147" t="str">
        <f t="array" ref="I147">_xlfn.IFNA(INDEX($A$4:$A$499&amp;$E$4:$E$499, MATCH(0, COUNTIF(I$3:I146, $A$4:$A$499&amp;$E$4:$E$499), 0)),"")</f>
        <v/>
      </c>
      <c r="J147" t="str">
        <f t="array" ref="J147">_xlfn.IFNA( MATCH(0, COUNTIF(I$3:I146, $A$4:$A$499&amp;$E$4:$E$499), 0),"")</f>
        <v/>
      </c>
      <c r="K147" s="2" t="str">
        <f t="array" ref="K147">IFERROR(INDEX($A$4:$A$499, J147),"")</f>
        <v/>
      </c>
      <c r="L147" t="str">
        <f t="array" ref="L147">IFERROR(INDEX($G$4:$G$499, J147),"")</f>
        <v/>
      </c>
      <c r="M147" t="str">
        <f t="array" ref="M147">IF(AND(J148&gt;99999,J147&lt;99999),O147- (SUM(--(NOT(ISBLANK(INDEX(Colony!$H$26:$H$499, J147):INDEX(Colony!$H$26:$H$499, COUNT($A$4:$A$499))))))), IFERROR(O147-(SUM(--(NOT(ISBLANK(INDEX(Colony!$H$26:$H$499, J147):INDEX(Colony!$H$26:$H$499, J148-1)))))),""))</f>
        <v/>
      </c>
      <c r="N147" t="str">
        <f t="array" ref="N147">IFERROR(INDEX($E$4:$E$499,J147),"")</f>
        <v/>
      </c>
      <c r="O147" t="str">
        <f t="array" ref="O147">IFERROR(IF(NOT(J147+100&gt;J148),COUNT($A$4:$A$499)+1-J147,IFERROR(J148-J147,"")),"")</f>
        <v/>
      </c>
      <c r="W147" s="2"/>
      <c r="Y147" s="2"/>
      <c r="AA147" s="2"/>
      <c r="AC147" s="2"/>
      <c r="AE147" s="2"/>
      <c r="AG147" s="2"/>
      <c r="AI147" s="2"/>
    </row>
    <row r="148" spans="1:35" x14ac:dyDescent="0.25">
      <c r="A148" s="2" t="str">
        <f>IF(ISBLANK(Colony!B170),"",Colony!B170)</f>
        <v/>
      </c>
      <c r="B148" t="str">
        <f>IF(ISBLANK(Colony!C170),"",Colony!C170)</f>
        <v/>
      </c>
      <c r="C148" t="str">
        <f>IF(ISBLANK(Colony!D170),"",Colony!D170)</f>
        <v/>
      </c>
      <c r="D148" s="1" t="str">
        <f>IF(ISBLANK(Colony!E170),"",Colony!E170)</f>
        <v/>
      </c>
      <c r="E148" s="1" t="str">
        <f>IF(ISBLANK(Colony!F170),"",Colony!F170)</f>
        <v/>
      </c>
      <c r="F148" s="1" t="str">
        <f>IF(ISBLANK(Colony!G170),"",Colony!G170)</f>
        <v/>
      </c>
      <c r="G148" s="1" t="str">
        <f>IF(ISBLANK(Colony!H170),"",Colony!H170)</f>
        <v/>
      </c>
      <c r="H148" s="1" t="str">
        <f>IF(ISBLANK(Colony!I170),"",Colony!I170)</f>
        <v/>
      </c>
      <c r="I148" t="str">
        <f t="array" ref="I148">_xlfn.IFNA(INDEX($A$4:$A$499&amp;$E$4:$E$499, MATCH(0, COUNTIF(I$3:I147, $A$4:$A$499&amp;$E$4:$E$499), 0)),"")</f>
        <v/>
      </c>
      <c r="J148" t="str">
        <f t="array" ref="J148">_xlfn.IFNA( MATCH(0, COUNTIF(I$3:I147, $A$4:$A$499&amp;$E$4:$E$499), 0),"")</f>
        <v/>
      </c>
      <c r="K148" s="2" t="str">
        <f t="array" ref="K148">IFERROR(INDEX($A$4:$A$499, J148),"")</f>
        <v/>
      </c>
      <c r="L148" t="str">
        <f t="array" ref="L148">IFERROR(INDEX($G$4:$G$499, J148),"")</f>
        <v/>
      </c>
      <c r="M148" t="str">
        <f t="array" ref="M148">IF(AND(J149&gt;99999,J148&lt;99999),O148- (SUM(--(NOT(ISBLANK(INDEX(Colony!$H$26:$H$499, J148):INDEX(Colony!$H$26:$H$499, COUNT($A$4:$A$499))))))), IFERROR(O148-(SUM(--(NOT(ISBLANK(INDEX(Colony!$H$26:$H$499, J148):INDEX(Colony!$H$26:$H$499, J149-1)))))),""))</f>
        <v/>
      </c>
      <c r="N148" t="str">
        <f t="array" ref="N148">IFERROR(INDEX($E$4:$E$499,J148),"")</f>
        <v/>
      </c>
      <c r="O148" t="str">
        <f t="array" ref="O148">IFERROR(IF(NOT(J148+100&gt;J149),COUNT($A$4:$A$499)+1-J148,IFERROR(J149-J148,"")),"")</f>
        <v/>
      </c>
      <c r="W148" s="2"/>
      <c r="Y148" s="2"/>
      <c r="AA148" s="2"/>
      <c r="AC148" s="2"/>
      <c r="AE148" s="2"/>
      <c r="AG148" s="2"/>
      <c r="AI148" s="2"/>
    </row>
    <row r="149" spans="1:35" x14ac:dyDescent="0.25">
      <c r="A149" s="2" t="str">
        <f>IF(ISBLANK(Colony!B171),"",Colony!B171)</f>
        <v/>
      </c>
      <c r="B149" t="str">
        <f>IF(ISBLANK(Colony!C171),"",Colony!C171)</f>
        <v/>
      </c>
      <c r="C149" t="str">
        <f>IF(ISBLANK(Colony!D171),"",Colony!D171)</f>
        <v/>
      </c>
      <c r="D149" s="1" t="str">
        <f>IF(ISBLANK(Colony!E171),"",Colony!E171)</f>
        <v/>
      </c>
      <c r="E149" s="1" t="str">
        <f>IF(ISBLANK(Colony!F171),"",Colony!F171)</f>
        <v/>
      </c>
      <c r="F149" s="1" t="str">
        <f>IF(ISBLANK(Colony!G171),"",Colony!G171)</f>
        <v/>
      </c>
      <c r="G149" s="1" t="str">
        <f>IF(ISBLANK(Colony!H171),"",Colony!H171)</f>
        <v/>
      </c>
      <c r="H149" s="1" t="str">
        <f>IF(ISBLANK(Colony!I171),"",Colony!I171)</f>
        <v/>
      </c>
      <c r="I149" t="str">
        <f t="array" ref="I149">_xlfn.IFNA(INDEX($A$4:$A$499&amp;$E$4:$E$499, MATCH(0, COUNTIF(I$3:I148, $A$4:$A$499&amp;$E$4:$E$499), 0)),"")</f>
        <v/>
      </c>
      <c r="J149" t="str">
        <f t="array" ref="J149">_xlfn.IFNA( MATCH(0, COUNTIF(I$3:I148, $A$4:$A$499&amp;$E$4:$E$499), 0),"")</f>
        <v/>
      </c>
      <c r="K149" s="2" t="str">
        <f t="array" ref="K149">IFERROR(INDEX($A$4:$A$499, J149),"")</f>
        <v/>
      </c>
      <c r="L149" t="str">
        <f t="array" ref="L149">IFERROR(INDEX($G$4:$G$499, J149),"")</f>
        <v/>
      </c>
      <c r="M149" t="str">
        <f t="array" ref="M149">IF(AND(J150&gt;99999,J149&lt;99999),O149- (SUM(--(NOT(ISBLANK(INDEX(Colony!$H$26:$H$499, J149):INDEX(Colony!$H$26:$H$499, COUNT($A$4:$A$499))))))), IFERROR(O149-(SUM(--(NOT(ISBLANK(INDEX(Colony!$H$26:$H$499, J149):INDEX(Colony!$H$26:$H$499, J150-1)))))),""))</f>
        <v/>
      </c>
      <c r="N149" t="str">
        <f t="array" ref="N149">IFERROR(INDEX($E$4:$E$499,J149),"")</f>
        <v/>
      </c>
      <c r="O149" t="str">
        <f t="array" ref="O149">IFERROR(IF(NOT(J149+100&gt;J150),COUNT($A$4:$A$499)+1-J149,IFERROR(J150-J149,"")),"")</f>
        <v/>
      </c>
      <c r="W149" s="2"/>
      <c r="Y149" s="2"/>
      <c r="AA149" s="2"/>
      <c r="AC149" s="2"/>
      <c r="AE149" s="2"/>
      <c r="AG149" s="2"/>
      <c r="AI149" s="2"/>
    </row>
    <row r="150" spans="1:35" x14ac:dyDescent="0.25">
      <c r="A150" s="2" t="str">
        <f>IF(ISBLANK(Colony!B172),"",Colony!B172)</f>
        <v/>
      </c>
      <c r="B150" t="str">
        <f>IF(ISBLANK(Colony!C172),"",Colony!C172)</f>
        <v/>
      </c>
      <c r="C150" t="str">
        <f>IF(ISBLANK(Colony!D172),"",Colony!D172)</f>
        <v/>
      </c>
      <c r="D150" s="1" t="str">
        <f>IF(ISBLANK(Colony!E172),"",Colony!E172)</f>
        <v/>
      </c>
      <c r="E150" s="1" t="str">
        <f>IF(ISBLANK(Colony!F172),"",Colony!F172)</f>
        <v/>
      </c>
      <c r="F150" s="1" t="str">
        <f>IF(ISBLANK(Colony!G172),"",Colony!G172)</f>
        <v/>
      </c>
      <c r="G150" s="1" t="str">
        <f>IF(ISBLANK(Colony!H172),"",Colony!H172)</f>
        <v/>
      </c>
      <c r="H150" s="1" t="str">
        <f>IF(ISBLANK(Colony!I172),"",Colony!I172)</f>
        <v/>
      </c>
      <c r="I150" t="str">
        <f t="array" ref="I150">_xlfn.IFNA(INDEX($A$4:$A$499&amp;$E$4:$E$499, MATCH(0, COUNTIF(I$3:I149, $A$4:$A$499&amp;$E$4:$E$499), 0)),"")</f>
        <v/>
      </c>
      <c r="J150" t="str">
        <f t="array" ref="J150">_xlfn.IFNA( MATCH(0, COUNTIF(I$3:I149, $A$4:$A$499&amp;$E$4:$E$499), 0),"")</f>
        <v/>
      </c>
      <c r="K150" s="2" t="str">
        <f t="array" ref="K150">IFERROR(INDEX($A$4:$A$499, J150),"")</f>
        <v/>
      </c>
      <c r="L150" t="str">
        <f t="array" ref="L150">IFERROR(INDEX($G$4:$G$499, J150),"")</f>
        <v/>
      </c>
      <c r="M150" t="str">
        <f t="array" ref="M150">IF(AND(J151&gt;99999,J150&lt;99999),O150- (SUM(--(NOT(ISBLANK(INDEX(Colony!$H$26:$H$499, J150):INDEX(Colony!$H$26:$H$499, COUNT($A$4:$A$499))))))), IFERROR(O150-(SUM(--(NOT(ISBLANK(INDEX(Colony!$H$26:$H$499, J150):INDEX(Colony!$H$26:$H$499, J151-1)))))),""))</f>
        <v/>
      </c>
      <c r="N150" t="str">
        <f t="array" ref="N150">IFERROR(INDEX($E$4:$E$499,J150),"")</f>
        <v/>
      </c>
      <c r="O150" t="str">
        <f t="array" ref="O150">IFERROR(IF(NOT(J150+100&gt;J151),COUNT($A$4:$A$499)+1-J150,IFERROR(J151-J150,"")),"")</f>
        <v/>
      </c>
      <c r="W150" s="2"/>
      <c r="Y150" s="2"/>
      <c r="AA150" s="2"/>
      <c r="AC150" s="2"/>
      <c r="AE150" s="2"/>
      <c r="AG150" s="2"/>
      <c r="AI150" s="2"/>
    </row>
    <row r="151" spans="1:35" x14ac:dyDescent="0.25">
      <c r="A151" s="2" t="str">
        <f>IF(ISBLANK(Colony!B173),"",Colony!B173)</f>
        <v/>
      </c>
      <c r="B151" t="str">
        <f>IF(ISBLANK(Colony!C173),"",Colony!C173)</f>
        <v/>
      </c>
      <c r="C151" t="str">
        <f>IF(ISBLANK(Colony!D173),"",Colony!D173)</f>
        <v/>
      </c>
      <c r="D151" s="1" t="str">
        <f>IF(ISBLANK(Colony!E173),"",Colony!E173)</f>
        <v/>
      </c>
      <c r="E151" s="1" t="str">
        <f>IF(ISBLANK(Colony!F173),"",Colony!F173)</f>
        <v/>
      </c>
      <c r="F151" s="1" t="str">
        <f>IF(ISBLANK(Colony!G173),"",Colony!G173)</f>
        <v/>
      </c>
      <c r="G151" s="1" t="str">
        <f>IF(ISBLANK(Colony!H173),"",Colony!H173)</f>
        <v/>
      </c>
      <c r="H151" s="1" t="str">
        <f>IF(ISBLANK(Colony!I173),"",Colony!I173)</f>
        <v/>
      </c>
      <c r="I151" t="str">
        <f t="array" ref="I151">_xlfn.IFNA(INDEX($A$4:$A$499&amp;$E$4:$E$499, MATCH(0, COUNTIF(I$3:I150, $A$4:$A$499&amp;$E$4:$E$499), 0)),"")</f>
        <v/>
      </c>
      <c r="J151" t="str">
        <f t="array" ref="J151">_xlfn.IFNA( MATCH(0, COUNTIF(I$3:I150, $A$4:$A$499&amp;$E$4:$E$499), 0),"")</f>
        <v/>
      </c>
      <c r="K151" s="2" t="str">
        <f t="array" ref="K151">IFERROR(INDEX($A$4:$A$499, J151),"")</f>
        <v/>
      </c>
      <c r="L151" t="str">
        <f t="array" ref="L151">IFERROR(INDEX($G$4:$G$499, J151),"")</f>
        <v/>
      </c>
      <c r="M151" t="str">
        <f t="array" ref="M151">IF(AND(J152&gt;99999,J151&lt;99999),O151- (SUM(--(NOT(ISBLANK(INDEX(Colony!$H$26:$H$499, J151):INDEX(Colony!$H$26:$H$499, COUNT($A$4:$A$499))))))), IFERROR(O151-(SUM(--(NOT(ISBLANK(INDEX(Colony!$H$26:$H$499, J151):INDEX(Colony!$H$26:$H$499, J152-1)))))),""))</f>
        <v/>
      </c>
      <c r="N151" t="str">
        <f t="array" ref="N151">IFERROR(INDEX($E$4:$E$499,J151),"")</f>
        <v/>
      </c>
      <c r="O151" t="str">
        <f t="array" ref="O151">IFERROR(IF(NOT(J151+100&gt;J152),COUNT($A$4:$A$499)+1-J151,IFERROR(J152-J151,"")),"")</f>
        <v/>
      </c>
      <c r="W151" s="2"/>
      <c r="Y151" s="2"/>
      <c r="AA151" s="2"/>
      <c r="AC151" s="2"/>
      <c r="AE151" s="2"/>
      <c r="AG151" s="2"/>
      <c r="AI151" s="2"/>
    </row>
    <row r="152" spans="1:35" x14ac:dyDescent="0.25">
      <c r="A152" s="2" t="str">
        <f>IF(ISBLANK(Colony!B174),"",Colony!B174)</f>
        <v/>
      </c>
      <c r="B152" t="str">
        <f>IF(ISBLANK(Colony!C174),"",Colony!C174)</f>
        <v/>
      </c>
      <c r="C152" t="str">
        <f>IF(ISBLANK(Colony!D174),"",Colony!D174)</f>
        <v/>
      </c>
      <c r="D152" s="1" t="str">
        <f>IF(ISBLANK(Colony!E174),"",Colony!E174)</f>
        <v/>
      </c>
      <c r="E152" s="1" t="str">
        <f>IF(ISBLANK(Colony!F174),"",Colony!F174)</f>
        <v/>
      </c>
      <c r="F152" s="1" t="str">
        <f>IF(ISBLANK(Colony!G174),"",Colony!G174)</f>
        <v/>
      </c>
      <c r="G152" s="1" t="str">
        <f>IF(ISBLANK(Colony!H174),"",Colony!H174)</f>
        <v/>
      </c>
      <c r="H152" s="1" t="str">
        <f>IF(ISBLANK(Colony!I174),"",Colony!I174)</f>
        <v/>
      </c>
      <c r="I152" t="str">
        <f t="array" ref="I152">_xlfn.IFNA(INDEX($A$4:$A$499&amp;$E$4:$E$499, MATCH(0, COUNTIF(I$3:I151, $A$4:$A$499&amp;$E$4:$E$499), 0)),"")</f>
        <v/>
      </c>
      <c r="J152" t="str">
        <f t="array" ref="J152">_xlfn.IFNA( MATCH(0, COUNTIF(I$3:I151, $A$4:$A$499&amp;$E$4:$E$499), 0),"")</f>
        <v/>
      </c>
      <c r="K152" s="2" t="str">
        <f t="array" ref="K152">IFERROR(INDEX($A$4:$A$499, J152),"")</f>
        <v/>
      </c>
      <c r="L152" t="str">
        <f t="array" ref="L152">IFERROR(INDEX($G$4:$G$499, J152),"")</f>
        <v/>
      </c>
      <c r="M152" t="str">
        <f t="array" ref="M152">IF(AND(J153&gt;99999,J152&lt;99999),O152- (SUM(--(NOT(ISBLANK(INDEX(Colony!$H$26:$H$499, J152):INDEX(Colony!$H$26:$H$499, COUNT($A$4:$A$499))))))), IFERROR(O152-(SUM(--(NOT(ISBLANK(INDEX(Colony!$H$26:$H$499, J152):INDEX(Colony!$H$26:$H$499, J153-1)))))),""))</f>
        <v/>
      </c>
      <c r="N152" t="str">
        <f t="array" ref="N152">IFERROR(INDEX($E$4:$E$499,J152),"")</f>
        <v/>
      </c>
      <c r="O152" t="str">
        <f t="array" ref="O152">IFERROR(IF(NOT(J152+100&gt;J153),COUNT($A$4:$A$499)+1-J152,IFERROR(J153-J152,"")),"")</f>
        <v/>
      </c>
      <c r="W152" s="2"/>
      <c r="Y152" s="2"/>
      <c r="AA152" s="2"/>
      <c r="AC152" s="2"/>
      <c r="AE152" s="2"/>
      <c r="AG152" s="2"/>
      <c r="AI152" s="2"/>
    </row>
    <row r="153" spans="1:35" x14ac:dyDescent="0.25">
      <c r="A153" s="2" t="str">
        <f>IF(ISBLANK(Colony!B175),"",Colony!B175)</f>
        <v/>
      </c>
      <c r="B153" t="str">
        <f>IF(ISBLANK(Colony!C175),"",Colony!C175)</f>
        <v/>
      </c>
      <c r="C153" t="str">
        <f>IF(ISBLANK(Colony!D175),"",Colony!D175)</f>
        <v/>
      </c>
      <c r="D153" s="1" t="str">
        <f>IF(ISBLANK(Colony!E175),"",Colony!E175)</f>
        <v/>
      </c>
      <c r="E153" s="1" t="str">
        <f>IF(ISBLANK(Colony!F175),"",Colony!F175)</f>
        <v/>
      </c>
      <c r="F153" s="1" t="str">
        <f>IF(ISBLANK(Colony!G175),"",Colony!G175)</f>
        <v/>
      </c>
      <c r="G153" s="1" t="str">
        <f>IF(ISBLANK(Colony!H175),"",Colony!H175)</f>
        <v/>
      </c>
      <c r="H153" s="1" t="str">
        <f>IF(ISBLANK(Colony!I175),"",Colony!I175)</f>
        <v/>
      </c>
      <c r="I153" t="str">
        <f t="array" ref="I153">_xlfn.IFNA(INDEX($A$4:$A$499&amp;$E$4:$E$499, MATCH(0, COUNTIF(I$3:I152, $A$4:$A$499&amp;$E$4:$E$499), 0)),"")</f>
        <v/>
      </c>
      <c r="J153" t="str">
        <f t="array" ref="J153">_xlfn.IFNA( MATCH(0, COUNTIF(I$3:I152, $A$4:$A$499&amp;$E$4:$E$499), 0),"")</f>
        <v/>
      </c>
      <c r="K153" s="2" t="str">
        <f t="array" ref="K153">IFERROR(INDEX($A$4:$A$499, J153),"")</f>
        <v/>
      </c>
      <c r="L153" t="str">
        <f t="array" ref="L153">IFERROR(INDEX($G$4:$G$499, J153),"")</f>
        <v/>
      </c>
      <c r="M153" t="str">
        <f t="array" ref="M153">IF(AND(J154&gt;99999,J153&lt;99999),O153- (SUM(--(NOT(ISBLANK(INDEX(Colony!$H$26:$H$499, J153):INDEX(Colony!$H$26:$H$499, COUNT($A$4:$A$499))))))), IFERROR(O153-(SUM(--(NOT(ISBLANK(INDEX(Colony!$H$26:$H$499, J153):INDEX(Colony!$H$26:$H$499, J154-1)))))),""))</f>
        <v/>
      </c>
      <c r="N153" t="str">
        <f t="array" ref="N153">IFERROR(INDEX($E$4:$E$499,J153),"")</f>
        <v/>
      </c>
      <c r="O153" t="str">
        <f t="array" ref="O153">IFERROR(IF(NOT(J153+100&gt;J154),COUNT($A$4:$A$499)+1-J153,IFERROR(J154-J153,"")),"")</f>
        <v/>
      </c>
      <c r="W153" s="2"/>
      <c r="Y153" s="2"/>
      <c r="AA153" s="2"/>
      <c r="AC153" s="2"/>
      <c r="AE153" s="2"/>
      <c r="AG153" s="2"/>
      <c r="AI153" s="2"/>
    </row>
    <row r="154" spans="1:35" x14ac:dyDescent="0.25">
      <c r="A154" s="2" t="str">
        <f>IF(ISBLANK(Colony!B176),"",Colony!B176)</f>
        <v/>
      </c>
      <c r="B154" t="str">
        <f>IF(ISBLANK(Colony!C176),"",Colony!C176)</f>
        <v/>
      </c>
      <c r="C154" t="str">
        <f>IF(ISBLANK(Colony!D176),"",Colony!D176)</f>
        <v/>
      </c>
      <c r="D154" s="1" t="str">
        <f>IF(ISBLANK(Colony!E176),"",Colony!E176)</f>
        <v/>
      </c>
      <c r="E154" s="1" t="str">
        <f>IF(ISBLANK(Colony!F176),"",Colony!F176)</f>
        <v/>
      </c>
      <c r="F154" s="1" t="str">
        <f>IF(ISBLANK(Colony!G176),"",Colony!G176)</f>
        <v/>
      </c>
      <c r="G154" s="1" t="str">
        <f>IF(ISBLANK(Colony!H176),"",Colony!H176)</f>
        <v/>
      </c>
      <c r="H154" s="1" t="str">
        <f>IF(ISBLANK(Colony!I176),"",Colony!I176)</f>
        <v/>
      </c>
      <c r="I154" t="str">
        <f t="array" ref="I154">_xlfn.IFNA(INDEX($A$4:$A$499&amp;$E$4:$E$499, MATCH(0, COUNTIF(I$3:I153, $A$4:$A$499&amp;$E$4:$E$499), 0)),"")</f>
        <v/>
      </c>
      <c r="J154" t="str">
        <f t="array" ref="J154">_xlfn.IFNA( MATCH(0, COUNTIF(I$3:I153, $A$4:$A$499&amp;$E$4:$E$499), 0),"")</f>
        <v/>
      </c>
      <c r="K154" s="2" t="str">
        <f t="array" ref="K154">IFERROR(INDEX($A$4:$A$499, J154),"")</f>
        <v/>
      </c>
      <c r="L154" t="str">
        <f t="array" ref="L154">IFERROR(INDEX($G$4:$G$499, J154),"")</f>
        <v/>
      </c>
      <c r="M154" t="str">
        <f t="array" ref="M154">IF(AND(J155&gt;99999,J154&lt;99999),O154- (SUM(--(NOT(ISBLANK(INDEX(Colony!$H$26:$H$499, J154):INDEX(Colony!$H$26:$H$499, COUNT($A$4:$A$499))))))), IFERROR(O154-(SUM(--(NOT(ISBLANK(INDEX(Colony!$H$26:$H$499, J154):INDEX(Colony!$H$26:$H$499, J155-1)))))),""))</f>
        <v/>
      </c>
      <c r="N154" t="str">
        <f t="array" ref="N154">IFERROR(INDEX($E$4:$E$499,J154),"")</f>
        <v/>
      </c>
      <c r="O154" t="str">
        <f t="array" ref="O154">IFERROR(IF(NOT(J154+100&gt;J155),COUNT($A$4:$A$499)+1-J154,IFERROR(J155-J154,"")),"")</f>
        <v/>
      </c>
      <c r="W154" s="2"/>
      <c r="Y154" s="2"/>
      <c r="AA154" s="2"/>
      <c r="AC154" s="2"/>
      <c r="AE154" s="2"/>
      <c r="AG154" s="2"/>
      <c r="AI154" s="2"/>
    </row>
    <row r="155" spans="1:35" x14ac:dyDescent="0.25">
      <c r="A155" s="2" t="str">
        <f>IF(ISBLANK(Colony!B177),"",Colony!B177)</f>
        <v/>
      </c>
      <c r="B155" t="str">
        <f>IF(ISBLANK(Colony!C177),"",Colony!C177)</f>
        <v/>
      </c>
      <c r="C155" t="str">
        <f>IF(ISBLANK(Colony!D177),"",Colony!D177)</f>
        <v/>
      </c>
      <c r="D155" s="1" t="str">
        <f>IF(ISBLANK(Colony!E177),"",Colony!E177)</f>
        <v/>
      </c>
      <c r="E155" s="1" t="str">
        <f>IF(ISBLANK(Colony!F177),"",Colony!F177)</f>
        <v/>
      </c>
      <c r="F155" s="1" t="str">
        <f>IF(ISBLANK(Colony!G177),"",Colony!G177)</f>
        <v/>
      </c>
      <c r="G155" s="1" t="str">
        <f>IF(ISBLANK(Colony!H177),"",Colony!H177)</f>
        <v/>
      </c>
      <c r="H155" s="1" t="str">
        <f>IF(ISBLANK(Colony!I177),"",Colony!I177)</f>
        <v/>
      </c>
      <c r="I155" t="str">
        <f t="array" ref="I155">_xlfn.IFNA(INDEX($A$4:$A$499&amp;$E$4:$E$499, MATCH(0, COUNTIF(I$3:I154, $A$4:$A$499&amp;$E$4:$E$499), 0)),"")</f>
        <v/>
      </c>
      <c r="J155" t="str">
        <f t="array" ref="J155">_xlfn.IFNA( MATCH(0, COUNTIF(I$3:I154, $A$4:$A$499&amp;$E$4:$E$499), 0),"")</f>
        <v/>
      </c>
      <c r="K155" s="2" t="str">
        <f t="array" ref="K155">IFERROR(INDEX($A$4:$A$499, J155),"")</f>
        <v/>
      </c>
      <c r="L155" t="str">
        <f t="array" ref="L155">IFERROR(INDEX($G$4:$G$499, J155),"")</f>
        <v/>
      </c>
      <c r="M155" t="str">
        <f t="array" ref="M155">IF(AND(J156&gt;99999,J155&lt;99999),O155- (SUM(--(NOT(ISBLANK(INDEX(Colony!$H$26:$H$499, J155):INDEX(Colony!$H$26:$H$499, COUNT($A$4:$A$499))))))), IFERROR(O155-(SUM(--(NOT(ISBLANK(INDEX(Colony!$H$26:$H$499, J155):INDEX(Colony!$H$26:$H$499, J156-1)))))),""))</f>
        <v/>
      </c>
      <c r="N155" t="str">
        <f t="array" ref="N155">IFERROR(INDEX($E$4:$E$499,J155),"")</f>
        <v/>
      </c>
      <c r="O155" t="str">
        <f t="array" ref="O155">IFERROR(IF(NOT(J155+100&gt;J156),COUNT($A$4:$A$499)+1-J155,IFERROR(J156-J155,"")),"")</f>
        <v/>
      </c>
      <c r="W155" s="2"/>
      <c r="Y155" s="2"/>
      <c r="AA155" s="2"/>
      <c r="AC155" s="2"/>
      <c r="AE155" s="2"/>
      <c r="AG155" s="2"/>
      <c r="AI155" s="2"/>
    </row>
    <row r="156" spans="1:35" x14ac:dyDescent="0.25">
      <c r="A156" s="2" t="str">
        <f>IF(ISBLANK(Colony!B178),"",Colony!B178)</f>
        <v/>
      </c>
      <c r="B156" t="str">
        <f>IF(ISBLANK(Colony!C178),"",Colony!C178)</f>
        <v/>
      </c>
      <c r="C156" t="str">
        <f>IF(ISBLANK(Colony!D178),"",Colony!D178)</f>
        <v/>
      </c>
      <c r="D156" s="1" t="str">
        <f>IF(ISBLANK(Colony!E178),"",Colony!E178)</f>
        <v/>
      </c>
      <c r="E156" s="1" t="str">
        <f>IF(ISBLANK(Colony!F178),"",Colony!F178)</f>
        <v/>
      </c>
      <c r="F156" s="1" t="str">
        <f>IF(ISBLANK(Colony!G178),"",Colony!G178)</f>
        <v/>
      </c>
      <c r="G156" s="1" t="str">
        <f>IF(ISBLANK(Colony!H178),"",Colony!H178)</f>
        <v/>
      </c>
      <c r="H156" s="1" t="str">
        <f>IF(ISBLANK(Colony!I178),"",Colony!I178)</f>
        <v/>
      </c>
      <c r="I156" t="str">
        <f t="array" ref="I156">_xlfn.IFNA(INDEX($A$4:$A$499&amp;$E$4:$E$499, MATCH(0, COUNTIF(I$3:I155, $A$4:$A$499&amp;$E$4:$E$499), 0)),"")</f>
        <v/>
      </c>
      <c r="J156" t="str">
        <f t="array" ref="J156">_xlfn.IFNA( MATCH(0, COUNTIF(I$3:I155, $A$4:$A$499&amp;$E$4:$E$499), 0),"")</f>
        <v/>
      </c>
      <c r="K156" s="2" t="str">
        <f t="array" ref="K156">IFERROR(INDEX($A$4:$A$499, J156),"")</f>
        <v/>
      </c>
      <c r="L156" t="str">
        <f t="array" ref="L156">IFERROR(INDEX($G$4:$G$499, J156),"")</f>
        <v/>
      </c>
      <c r="M156" t="str">
        <f t="array" ref="M156">IF(AND(J157&gt;99999,J156&lt;99999),O156- (SUM(--(NOT(ISBLANK(INDEX(Colony!$H$26:$H$499, J156):INDEX(Colony!$H$26:$H$499, COUNT($A$4:$A$499))))))), IFERROR(O156-(SUM(--(NOT(ISBLANK(INDEX(Colony!$H$26:$H$499, J156):INDEX(Colony!$H$26:$H$499, J157-1)))))),""))</f>
        <v/>
      </c>
      <c r="N156" t="str">
        <f t="array" ref="N156">IFERROR(INDEX($E$4:$E$499,J156),"")</f>
        <v/>
      </c>
      <c r="O156" t="str">
        <f t="array" ref="O156">IFERROR(IF(NOT(J156+100&gt;J157),COUNT($A$4:$A$499)+1-J156,IFERROR(J157-J156,"")),"")</f>
        <v/>
      </c>
      <c r="W156" s="2"/>
      <c r="Y156" s="2"/>
      <c r="AA156" s="2"/>
      <c r="AC156" s="2"/>
      <c r="AE156" s="2"/>
      <c r="AG156" s="2"/>
      <c r="AI156" s="2"/>
    </row>
    <row r="157" spans="1:35" x14ac:dyDescent="0.25">
      <c r="A157" s="2" t="str">
        <f>IF(ISBLANK(Colony!B179),"",Colony!B179)</f>
        <v/>
      </c>
      <c r="B157" t="str">
        <f>IF(ISBLANK(Colony!C179),"",Colony!C179)</f>
        <v/>
      </c>
      <c r="C157" t="str">
        <f>IF(ISBLANK(Colony!D179),"",Colony!D179)</f>
        <v/>
      </c>
      <c r="D157" s="1" t="str">
        <f>IF(ISBLANK(Colony!E179),"",Colony!E179)</f>
        <v/>
      </c>
      <c r="E157" s="1" t="str">
        <f>IF(ISBLANK(Colony!F179),"",Colony!F179)</f>
        <v/>
      </c>
      <c r="F157" s="1" t="str">
        <f>IF(ISBLANK(Colony!G179),"",Colony!G179)</f>
        <v/>
      </c>
      <c r="G157" s="1" t="str">
        <f>IF(ISBLANK(Colony!H179),"",Colony!H179)</f>
        <v/>
      </c>
      <c r="H157" s="1" t="str">
        <f>IF(ISBLANK(Colony!I179),"",Colony!I179)</f>
        <v/>
      </c>
      <c r="I157" t="str">
        <f t="array" ref="I157">_xlfn.IFNA(INDEX($A$4:$A$499&amp;$E$4:$E$499, MATCH(0, COUNTIF(I$3:I156, $A$4:$A$499&amp;$E$4:$E$499), 0)),"")</f>
        <v/>
      </c>
      <c r="J157" t="str">
        <f t="array" ref="J157">_xlfn.IFNA( MATCH(0, COUNTIF(I$3:I156, $A$4:$A$499&amp;$E$4:$E$499), 0),"")</f>
        <v/>
      </c>
      <c r="K157" s="2" t="str">
        <f t="array" ref="K157">IFERROR(INDEX($A$4:$A$499, J157),"")</f>
        <v/>
      </c>
      <c r="L157" t="str">
        <f t="array" ref="L157">IFERROR(INDEX($G$4:$G$499, J157),"")</f>
        <v/>
      </c>
      <c r="M157" t="str">
        <f t="array" ref="M157">IF(AND(J158&gt;99999,J157&lt;99999),O157- (SUM(--(NOT(ISBLANK(INDEX(Colony!$H$26:$H$499, J157):INDEX(Colony!$H$26:$H$499, COUNT($A$4:$A$499))))))), IFERROR(O157-(SUM(--(NOT(ISBLANK(INDEX(Colony!$H$26:$H$499, J157):INDEX(Colony!$H$26:$H$499, J158-1)))))),""))</f>
        <v/>
      </c>
      <c r="N157" t="str">
        <f t="array" ref="N157">IFERROR(INDEX($E$4:$E$499,J157),"")</f>
        <v/>
      </c>
      <c r="O157" t="str">
        <f t="array" ref="O157">IFERROR(IF(NOT(J157+100&gt;J158),COUNT($A$4:$A$499)+1-J157,IFERROR(J158-J157,"")),"")</f>
        <v/>
      </c>
      <c r="W157" s="2"/>
      <c r="Y157" s="2"/>
      <c r="AA157" s="2"/>
      <c r="AC157" s="2"/>
      <c r="AE157" s="2"/>
      <c r="AG157" s="2"/>
      <c r="AI157" s="2"/>
    </row>
    <row r="158" spans="1:35" x14ac:dyDescent="0.25">
      <c r="A158" s="2" t="str">
        <f>IF(ISBLANK(Colony!B180),"",Colony!B180)</f>
        <v/>
      </c>
      <c r="B158" t="str">
        <f>IF(ISBLANK(Colony!C180),"",Colony!C180)</f>
        <v/>
      </c>
      <c r="C158" t="str">
        <f>IF(ISBLANK(Colony!D180),"",Colony!D180)</f>
        <v/>
      </c>
      <c r="D158" s="1" t="str">
        <f>IF(ISBLANK(Colony!E180),"",Colony!E180)</f>
        <v/>
      </c>
      <c r="E158" s="1" t="str">
        <f>IF(ISBLANK(Colony!F180),"",Colony!F180)</f>
        <v/>
      </c>
      <c r="F158" s="1" t="str">
        <f>IF(ISBLANK(Colony!G180),"",Colony!G180)</f>
        <v/>
      </c>
      <c r="G158" s="1" t="str">
        <f>IF(ISBLANK(Colony!H180),"",Colony!H180)</f>
        <v/>
      </c>
      <c r="H158" s="1" t="str">
        <f>IF(ISBLANK(Colony!I180),"",Colony!I180)</f>
        <v/>
      </c>
      <c r="I158" t="str">
        <f t="array" ref="I158">_xlfn.IFNA(INDEX($A$4:$A$499&amp;$E$4:$E$499, MATCH(0, COUNTIF(I$3:I157, $A$4:$A$499&amp;$E$4:$E$499), 0)),"")</f>
        <v/>
      </c>
      <c r="J158" t="str">
        <f t="array" ref="J158">_xlfn.IFNA( MATCH(0, COUNTIF(I$3:I157, $A$4:$A$499&amp;$E$4:$E$499), 0),"")</f>
        <v/>
      </c>
      <c r="K158" s="2" t="str">
        <f t="array" ref="K158">IFERROR(INDEX($A$4:$A$499, J158),"")</f>
        <v/>
      </c>
      <c r="L158" t="str">
        <f t="array" ref="L158">IFERROR(INDEX($G$4:$G$499, J158),"")</f>
        <v/>
      </c>
      <c r="M158" t="str">
        <f t="array" ref="M158">IF(AND(J159&gt;99999,J158&lt;99999),O158- (SUM(--(NOT(ISBLANK(INDEX(Colony!$H$26:$H$499, J158):INDEX(Colony!$H$26:$H$499, COUNT($A$4:$A$499))))))), IFERROR(O158-(SUM(--(NOT(ISBLANK(INDEX(Colony!$H$26:$H$499, J158):INDEX(Colony!$H$26:$H$499, J159-1)))))),""))</f>
        <v/>
      </c>
      <c r="N158" t="str">
        <f t="array" ref="N158">IFERROR(INDEX($E$4:$E$499,J158),"")</f>
        <v/>
      </c>
      <c r="O158" t="str">
        <f t="array" ref="O158">IFERROR(IF(NOT(J158+100&gt;J159),COUNT($A$4:$A$499)+1-J158,IFERROR(J159-J158,"")),"")</f>
        <v/>
      </c>
      <c r="W158" s="2"/>
      <c r="Y158" s="2"/>
      <c r="AA158" s="2"/>
      <c r="AC158" s="2"/>
      <c r="AE158" s="2"/>
      <c r="AG158" s="2"/>
      <c r="AI158" s="2"/>
    </row>
    <row r="159" spans="1:35" x14ac:dyDescent="0.25">
      <c r="A159" s="2" t="str">
        <f>IF(ISBLANK(Colony!B181),"",Colony!B181)</f>
        <v/>
      </c>
      <c r="B159" t="str">
        <f>IF(ISBLANK(Colony!C181),"",Colony!C181)</f>
        <v/>
      </c>
      <c r="C159" t="str">
        <f>IF(ISBLANK(Colony!D181),"",Colony!D181)</f>
        <v/>
      </c>
      <c r="D159" s="1" t="str">
        <f>IF(ISBLANK(Colony!E181),"",Colony!E181)</f>
        <v/>
      </c>
      <c r="E159" s="1" t="str">
        <f>IF(ISBLANK(Colony!F181),"",Colony!F181)</f>
        <v/>
      </c>
      <c r="F159" s="1" t="str">
        <f>IF(ISBLANK(Colony!G181),"",Colony!G181)</f>
        <v/>
      </c>
      <c r="G159" s="1" t="str">
        <f>IF(ISBLANK(Colony!H181),"",Colony!H181)</f>
        <v/>
      </c>
      <c r="H159" s="1" t="str">
        <f>IF(ISBLANK(Colony!I181),"",Colony!I181)</f>
        <v/>
      </c>
      <c r="I159" t="str">
        <f t="array" ref="I159">_xlfn.IFNA(INDEX($A$4:$A$499&amp;$E$4:$E$499, MATCH(0, COUNTIF(I$3:I158, $A$4:$A$499&amp;$E$4:$E$499), 0)),"")</f>
        <v/>
      </c>
      <c r="J159" t="str">
        <f t="array" ref="J159">_xlfn.IFNA( MATCH(0, COUNTIF(I$3:I158, $A$4:$A$499&amp;$E$4:$E$499), 0),"")</f>
        <v/>
      </c>
      <c r="K159" s="2" t="str">
        <f t="array" ref="K159">IFERROR(INDEX($A$4:$A$499, J159),"")</f>
        <v/>
      </c>
      <c r="L159" t="str">
        <f t="array" ref="L159">IFERROR(INDEX($G$4:$G$499, J159),"")</f>
        <v/>
      </c>
      <c r="M159" t="str">
        <f t="array" ref="M159">IF(AND(J160&gt;99999,J159&lt;99999),O159- (SUM(--(NOT(ISBLANK(INDEX(Colony!$H$26:$H$499, J159):INDEX(Colony!$H$26:$H$499, COUNT($A$4:$A$499))))))), IFERROR(O159-(SUM(--(NOT(ISBLANK(INDEX(Colony!$H$26:$H$499, J159):INDEX(Colony!$H$26:$H$499, J160-1)))))),""))</f>
        <v/>
      </c>
      <c r="N159" t="str">
        <f t="array" ref="N159">IFERROR(INDEX($E$4:$E$499,J159),"")</f>
        <v/>
      </c>
      <c r="O159" t="str">
        <f t="array" ref="O159">IFERROR(IF(NOT(J159+100&gt;J160),COUNT($A$4:$A$499)+1-J159,IFERROR(J160-J159,"")),"")</f>
        <v/>
      </c>
      <c r="W159" s="2"/>
      <c r="Y159" s="2"/>
      <c r="AA159" s="2"/>
      <c r="AC159" s="2"/>
      <c r="AE159" s="2"/>
      <c r="AG159" s="2"/>
      <c r="AI159" s="2"/>
    </row>
    <row r="160" spans="1:35" x14ac:dyDescent="0.25">
      <c r="A160" s="2" t="str">
        <f>IF(ISBLANK(Colony!B182),"",Colony!B182)</f>
        <v/>
      </c>
      <c r="B160" t="str">
        <f>IF(ISBLANK(Colony!C182),"",Colony!C182)</f>
        <v/>
      </c>
      <c r="C160" t="str">
        <f>IF(ISBLANK(Colony!D182),"",Colony!D182)</f>
        <v/>
      </c>
      <c r="D160" s="1" t="str">
        <f>IF(ISBLANK(Colony!E182),"",Colony!E182)</f>
        <v/>
      </c>
      <c r="E160" s="1" t="str">
        <f>IF(ISBLANK(Colony!F182),"",Colony!F182)</f>
        <v/>
      </c>
      <c r="F160" s="1" t="str">
        <f>IF(ISBLANK(Colony!G182),"",Colony!G182)</f>
        <v/>
      </c>
      <c r="G160" s="1" t="str">
        <f>IF(ISBLANK(Colony!H182),"",Colony!H182)</f>
        <v/>
      </c>
      <c r="H160" s="1" t="str">
        <f>IF(ISBLANK(Colony!I182),"",Colony!I182)</f>
        <v/>
      </c>
      <c r="I160" t="str">
        <f t="array" ref="I160">_xlfn.IFNA(INDEX($A$4:$A$499&amp;$E$4:$E$499, MATCH(0, COUNTIF(I$3:I159, $A$4:$A$499&amp;$E$4:$E$499), 0)),"")</f>
        <v/>
      </c>
      <c r="J160" t="str">
        <f t="array" ref="J160">_xlfn.IFNA( MATCH(0, COUNTIF(I$3:I159, $A$4:$A$499&amp;$E$4:$E$499), 0),"")</f>
        <v/>
      </c>
      <c r="K160" s="2" t="str">
        <f t="array" ref="K160">IFERROR(INDEX($A$4:$A$499, J160),"")</f>
        <v/>
      </c>
      <c r="L160" t="str">
        <f t="array" ref="L160">IFERROR(INDEX($G$4:$G$499, J160),"")</f>
        <v/>
      </c>
      <c r="M160" t="str">
        <f t="array" ref="M160">IF(AND(J161&gt;99999,J160&lt;99999),O160- (SUM(--(NOT(ISBLANK(INDEX(Colony!$H$26:$H$499, J160):INDEX(Colony!$H$26:$H$499, COUNT($A$4:$A$499))))))), IFERROR(O160-(SUM(--(NOT(ISBLANK(INDEX(Colony!$H$26:$H$499, J160):INDEX(Colony!$H$26:$H$499, J161-1)))))),""))</f>
        <v/>
      </c>
      <c r="N160" t="str">
        <f t="array" ref="N160">IFERROR(INDEX($E$4:$E$499,J160),"")</f>
        <v/>
      </c>
      <c r="O160" t="str">
        <f t="array" ref="O160">IFERROR(IF(NOT(J160+100&gt;J161),COUNT($A$4:$A$499)+1-J160,IFERROR(J161-J160,"")),"")</f>
        <v/>
      </c>
      <c r="W160" s="2"/>
      <c r="Y160" s="2"/>
      <c r="AA160" s="2"/>
      <c r="AC160" s="2"/>
      <c r="AE160" s="2"/>
      <c r="AG160" s="2"/>
      <c r="AI160" s="2"/>
    </row>
    <row r="161" spans="1:35" x14ac:dyDescent="0.25">
      <c r="A161" s="2" t="str">
        <f>IF(ISBLANK(Colony!B183),"",Colony!B183)</f>
        <v/>
      </c>
      <c r="B161" t="str">
        <f>IF(ISBLANK(Colony!C183),"",Colony!C183)</f>
        <v/>
      </c>
      <c r="C161" t="str">
        <f>IF(ISBLANK(Colony!D183),"",Colony!D183)</f>
        <v/>
      </c>
      <c r="D161" s="1" t="str">
        <f>IF(ISBLANK(Colony!E183),"",Colony!E183)</f>
        <v/>
      </c>
      <c r="E161" s="1" t="str">
        <f>IF(ISBLANK(Colony!F183),"",Colony!F183)</f>
        <v/>
      </c>
      <c r="F161" s="1" t="str">
        <f>IF(ISBLANK(Colony!G183),"",Colony!G183)</f>
        <v/>
      </c>
      <c r="G161" s="1" t="str">
        <f>IF(ISBLANK(Colony!H183),"",Colony!H183)</f>
        <v/>
      </c>
      <c r="H161" s="1" t="str">
        <f>IF(ISBLANK(Colony!I183),"",Colony!I183)</f>
        <v/>
      </c>
      <c r="I161" t="str">
        <f t="array" ref="I161">_xlfn.IFNA(INDEX($A$4:$A$499&amp;$E$4:$E$499, MATCH(0, COUNTIF(I$3:I160, $A$4:$A$499&amp;$E$4:$E$499), 0)),"")</f>
        <v/>
      </c>
      <c r="J161" t="str">
        <f t="array" ref="J161">_xlfn.IFNA( MATCH(0, COUNTIF(I$3:I160, $A$4:$A$499&amp;$E$4:$E$499), 0),"")</f>
        <v/>
      </c>
      <c r="K161" s="2" t="str">
        <f t="array" ref="K161">IFERROR(INDEX($A$4:$A$499, J161),"")</f>
        <v/>
      </c>
      <c r="L161" t="str">
        <f t="array" ref="L161">IFERROR(INDEX($G$4:$G$499, J161),"")</f>
        <v/>
      </c>
      <c r="M161" t="str">
        <f t="array" ref="M161">IF(AND(J162&gt;99999,J161&lt;99999),O161- (SUM(--(NOT(ISBLANK(INDEX(Colony!$H$26:$H$499, J161):INDEX(Colony!$H$26:$H$499, COUNT($A$4:$A$499))))))), IFERROR(O161-(SUM(--(NOT(ISBLANK(INDEX(Colony!$H$26:$H$499, J161):INDEX(Colony!$H$26:$H$499, J162-1)))))),""))</f>
        <v/>
      </c>
      <c r="N161" t="str">
        <f t="array" ref="N161">IFERROR(INDEX($E$4:$E$499,J161),"")</f>
        <v/>
      </c>
      <c r="O161" t="str">
        <f t="array" ref="O161">IFERROR(IF(NOT(J161+100&gt;J162),COUNT($A$4:$A$499)+1-J161,IFERROR(J162-J161,"")),"")</f>
        <v/>
      </c>
      <c r="W161" s="2"/>
      <c r="Y161" s="2"/>
      <c r="AA161" s="2"/>
      <c r="AC161" s="2"/>
      <c r="AE161" s="2"/>
      <c r="AG161" s="2"/>
      <c r="AI161" s="2"/>
    </row>
    <row r="162" spans="1:35" x14ac:dyDescent="0.25">
      <c r="A162" s="2" t="str">
        <f>IF(ISBLANK(Colony!B184),"",Colony!B184)</f>
        <v/>
      </c>
      <c r="B162" t="str">
        <f>IF(ISBLANK(Colony!C184),"",Colony!C184)</f>
        <v/>
      </c>
      <c r="C162" t="str">
        <f>IF(ISBLANK(Colony!D184),"",Colony!D184)</f>
        <v/>
      </c>
      <c r="D162" s="1" t="str">
        <f>IF(ISBLANK(Colony!E184),"",Colony!E184)</f>
        <v/>
      </c>
      <c r="E162" s="1" t="str">
        <f>IF(ISBLANK(Colony!F184),"",Colony!F184)</f>
        <v/>
      </c>
      <c r="F162" s="1" t="str">
        <f>IF(ISBLANK(Colony!G184),"",Colony!G184)</f>
        <v/>
      </c>
      <c r="G162" s="1" t="str">
        <f>IF(ISBLANK(Colony!H184),"",Colony!H184)</f>
        <v/>
      </c>
      <c r="H162" s="1" t="str">
        <f>IF(ISBLANK(Colony!I184),"",Colony!I184)</f>
        <v/>
      </c>
      <c r="I162" t="str">
        <f t="array" ref="I162">_xlfn.IFNA(INDEX($A$4:$A$499&amp;$E$4:$E$499, MATCH(0, COUNTIF(I$3:I161, $A$4:$A$499&amp;$E$4:$E$499), 0)),"")</f>
        <v/>
      </c>
      <c r="J162" t="str">
        <f t="array" ref="J162">_xlfn.IFNA( MATCH(0, COUNTIF(I$3:I161, $A$4:$A$499&amp;$E$4:$E$499), 0),"")</f>
        <v/>
      </c>
      <c r="K162" s="2" t="str">
        <f t="array" ref="K162">IFERROR(INDEX($A$4:$A$499, J162),"")</f>
        <v/>
      </c>
      <c r="L162" t="str">
        <f t="array" ref="L162">IFERROR(INDEX($G$4:$G$499, J162),"")</f>
        <v/>
      </c>
      <c r="M162" t="str">
        <f t="array" ref="M162">IF(AND(J163&gt;99999,J162&lt;99999),O162- (SUM(--(NOT(ISBLANK(INDEX(Colony!$H$26:$H$499, J162):INDEX(Colony!$H$26:$H$499, COUNT($A$4:$A$499))))))), IFERROR(O162-(SUM(--(NOT(ISBLANK(INDEX(Colony!$H$26:$H$499, J162):INDEX(Colony!$H$26:$H$499, J163-1)))))),""))</f>
        <v/>
      </c>
      <c r="N162" t="str">
        <f t="array" ref="N162">IFERROR(INDEX($E$4:$E$499,J162),"")</f>
        <v/>
      </c>
      <c r="O162" t="str">
        <f t="array" ref="O162">IFERROR(IF(NOT(J162+100&gt;J163),COUNT($A$4:$A$499)+1-J162,IFERROR(J163-J162,"")),"")</f>
        <v/>
      </c>
      <c r="W162" s="2"/>
      <c r="Y162" s="2"/>
      <c r="AA162" s="2"/>
      <c r="AC162" s="2"/>
      <c r="AE162" s="2"/>
      <c r="AG162" s="2"/>
      <c r="AI162" s="2"/>
    </row>
    <row r="163" spans="1:35" x14ac:dyDescent="0.25">
      <c r="A163" s="2" t="str">
        <f>IF(ISBLANK(Colony!B185),"",Colony!B185)</f>
        <v/>
      </c>
      <c r="B163" t="str">
        <f>IF(ISBLANK(Colony!C185),"",Colony!C185)</f>
        <v/>
      </c>
      <c r="C163" t="str">
        <f>IF(ISBLANK(Colony!D185),"",Colony!D185)</f>
        <v/>
      </c>
      <c r="D163" s="1" t="str">
        <f>IF(ISBLANK(Colony!E185),"",Colony!E185)</f>
        <v/>
      </c>
      <c r="E163" s="1" t="str">
        <f>IF(ISBLANK(Colony!F185),"",Colony!F185)</f>
        <v/>
      </c>
      <c r="F163" s="1" t="str">
        <f>IF(ISBLANK(Colony!G185),"",Colony!G185)</f>
        <v/>
      </c>
      <c r="G163" s="1" t="str">
        <f>IF(ISBLANK(Colony!H185),"",Colony!H185)</f>
        <v/>
      </c>
      <c r="H163" s="1" t="str">
        <f>IF(ISBLANK(Colony!I185),"",Colony!I185)</f>
        <v/>
      </c>
      <c r="I163" t="str">
        <f t="array" ref="I163">_xlfn.IFNA(INDEX($A$4:$A$499&amp;$E$4:$E$499, MATCH(0, COUNTIF(I$3:I162, $A$4:$A$499&amp;$E$4:$E$499), 0)),"")</f>
        <v/>
      </c>
      <c r="J163" t="str">
        <f t="array" ref="J163">_xlfn.IFNA( MATCH(0, COUNTIF(I$3:I162, $A$4:$A$499&amp;$E$4:$E$499), 0),"")</f>
        <v/>
      </c>
      <c r="K163" s="2" t="str">
        <f t="array" ref="K163">IFERROR(INDEX($A$4:$A$499, J163),"")</f>
        <v/>
      </c>
      <c r="L163" t="str">
        <f t="array" ref="L163">IFERROR(INDEX($G$4:$G$499, J163),"")</f>
        <v/>
      </c>
      <c r="M163" t="str">
        <f t="array" ref="M163">IF(AND(J164&gt;99999,J163&lt;99999),O163- (SUM(--(NOT(ISBLANK(INDEX(Colony!$H$26:$H$499, J163):INDEX(Colony!$H$26:$H$499, COUNT($A$4:$A$499))))))), IFERROR(O163-(SUM(--(NOT(ISBLANK(INDEX(Colony!$H$26:$H$499, J163):INDEX(Colony!$H$26:$H$499, J164-1)))))),""))</f>
        <v/>
      </c>
      <c r="N163" t="str">
        <f t="array" ref="N163">IFERROR(INDEX($E$4:$E$499,J163),"")</f>
        <v/>
      </c>
      <c r="O163" t="str">
        <f t="array" ref="O163">IFERROR(IF(NOT(J163+100&gt;J164),COUNT($A$4:$A$499)+1-J163,IFERROR(J164-J163,"")),"")</f>
        <v/>
      </c>
      <c r="W163" s="2"/>
      <c r="Y163" s="2"/>
      <c r="AA163" s="2"/>
      <c r="AC163" s="2"/>
      <c r="AE163" s="2"/>
      <c r="AG163" s="2"/>
      <c r="AI163" s="2"/>
    </row>
    <row r="164" spans="1:35" x14ac:dyDescent="0.25">
      <c r="A164" s="2" t="str">
        <f>IF(ISBLANK(Colony!B186),"",Colony!B186)</f>
        <v/>
      </c>
      <c r="B164" t="str">
        <f>IF(ISBLANK(Colony!C186),"",Colony!C186)</f>
        <v/>
      </c>
      <c r="C164" t="str">
        <f>IF(ISBLANK(Colony!D186),"",Colony!D186)</f>
        <v/>
      </c>
      <c r="D164" s="1" t="str">
        <f>IF(ISBLANK(Colony!E186),"",Colony!E186)</f>
        <v/>
      </c>
      <c r="E164" s="1" t="str">
        <f>IF(ISBLANK(Colony!F186),"",Colony!F186)</f>
        <v/>
      </c>
      <c r="F164" s="1" t="str">
        <f>IF(ISBLANK(Colony!G186),"",Colony!G186)</f>
        <v/>
      </c>
      <c r="G164" s="1" t="str">
        <f>IF(ISBLANK(Colony!H186),"",Colony!H186)</f>
        <v/>
      </c>
      <c r="H164" s="1" t="str">
        <f>IF(ISBLANK(Colony!I186),"",Colony!I186)</f>
        <v/>
      </c>
      <c r="I164" t="str">
        <f t="array" ref="I164">_xlfn.IFNA(INDEX($A$4:$A$499&amp;$E$4:$E$499, MATCH(0, COUNTIF(I$3:I163, $A$4:$A$499&amp;$E$4:$E$499), 0)),"")</f>
        <v/>
      </c>
      <c r="J164" t="str">
        <f t="array" ref="J164">_xlfn.IFNA( MATCH(0, COUNTIF(I$3:I163, $A$4:$A$499&amp;$E$4:$E$499), 0),"")</f>
        <v/>
      </c>
      <c r="K164" s="2" t="str">
        <f t="array" ref="K164">IFERROR(INDEX($A$4:$A$499, J164),"")</f>
        <v/>
      </c>
      <c r="L164" t="str">
        <f t="array" ref="L164">IFERROR(INDEX($G$4:$G$499, J164),"")</f>
        <v/>
      </c>
      <c r="M164" t="str">
        <f t="array" ref="M164">IF(AND(J165&gt;99999,J164&lt;99999),O164- (SUM(--(NOT(ISBLANK(INDEX(Colony!$H$26:$H$499, J164):INDEX(Colony!$H$26:$H$499, COUNT($A$4:$A$499))))))), IFERROR(O164-(SUM(--(NOT(ISBLANK(INDEX(Colony!$H$26:$H$499, J164):INDEX(Colony!$H$26:$H$499, J165-1)))))),""))</f>
        <v/>
      </c>
      <c r="N164" t="str">
        <f t="array" ref="N164">IFERROR(INDEX($E$4:$E$499,J164),"")</f>
        <v/>
      </c>
      <c r="O164" t="str">
        <f t="array" ref="O164">IFERROR(IF(NOT(J164+100&gt;J165),COUNT($A$4:$A$499)+1-J164,IFERROR(J165-J164,"")),"")</f>
        <v/>
      </c>
      <c r="W164" s="2"/>
      <c r="Y164" s="2"/>
      <c r="AA164" s="2"/>
      <c r="AC164" s="2"/>
      <c r="AE164" s="2"/>
      <c r="AG164" s="2"/>
      <c r="AI164" s="2"/>
    </row>
    <row r="165" spans="1:35" x14ac:dyDescent="0.25">
      <c r="A165" s="2" t="str">
        <f>IF(ISBLANK(Colony!B187),"",Colony!B187)</f>
        <v/>
      </c>
      <c r="B165" t="str">
        <f>IF(ISBLANK(Colony!C187),"",Colony!C187)</f>
        <v/>
      </c>
      <c r="C165" t="str">
        <f>IF(ISBLANK(Colony!D187),"",Colony!D187)</f>
        <v/>
      </c>
      <c r="D165" s="1" t="str">
        <f>IF(ISBLANK(Colony!E187),"",Colony!E187)</f>
        <v/>
      </c>
      <c r="E165" s="1" t="str">
        <f>IF(ISBLANK(Colony!F187),"",Colony!F187)</f>
        <v/>
      </c>
      <c r="F165" s="1" t="str">
        <f>IF(ISBLANK(Colony!G187),"",Colony!G187)</f>
        <v/>
      </c>
      <c r="G165" s="1" t="str">
        <f>IF(ISBLANK(Colony!H187),"",Colony!H187)</f>
        <v/>
      </c>
      <c r="H165" s="1" t="str">
        <f>IF(ISBLANK(Colony!I187),"",Colony!I187)</f>
        <v/>
      </c>
      <c r="I165" t="str">
        <f t="array" ref="I165">_xlfn.IFNA(INDEX($A$4:$A$499&amp;$E$4:$E$499, MATCH(0, COUNTIF(I$3:I164, $A$4:$A$499&amp;$E$4:$E$499), 0)),"")</f>
        <v/>
      </c>
      <c r="J165" t="str">
        <f t="array" ref="J165">_xlfn.IFNA( MATCH(0, COUNTIF(I$3:I164, $A$4:$A$499&amp;$E$4:$E$499), 0),"")</f>
        <v/>
      </c>
      <c r="K165" s="2" t="str">
        <f t="array" ref="K165">IFERROR(INDEX($A$4:$A$499, J165),"")</f>
        <v/>
      </c>
      <c r="L165" t="str">
        <f t="array" ref="L165">IFERROR(INDEX($G$4:$G$499, J165),"")</f>
        <v/>
      </c>
      <c r="M165" t="str">
        <f t="array" ref="M165">IF(AND(J166&gt;99999,J165&lt;99999),O165- (SUM(--(NOT(ISBLANK(INDEX(Colony!$H$26:$H$499, J165):INDEX(Colony!$H$26:$H$499, COUNT($A$4:$A$499))))))), IFERROR(O165-(SUM(--(NOT(ISBLANK(INDEX(Colony!$H$26:$H$499, J165):INDEX(Colony!$H$26:$H$499, J166-1)))))),""))</f>
        <v/>
      </c>
      <c r="N165" t="str">
        <f t="array" ref="N165">IFERROR(INDEX($E$4:$E$499,J165),"")</f>
        <v/>
      </c>
      <c r="O165" t="str">
        <f t="array" ref="O165">IFERROR(IF(NOT(J165+100&gt;J166),COUNT($A$4:$A$499)+1-J165,IFERROR(J166-J165,"")),"")</f>
        <v/>
      </c>
      <c r="W165" s="2"/>
      <c r="Y165" s="2"/>
      <c r="AA165" s="2"/>
      <c r="AC165" s="2"/>
      <c r="AE165" s="2"/>
      <c r="AG165" s="2"/>
      <c r="AI165" s="2"/>
    </row>
    <row r="166" spans="1:35" x14ac:dyDescent="0.25">
      <c r="A166" s="2" t="str">
        <f>IF(ISBLANK(Colony!B188),"",Colony!B188)</f>
        <v/>
      </c>
      <c r="B166" t="str">
        <f>IF(ISBLANK(Colony!C188),"",Colony!C188)</f>
        <v/>
      </c>
      <c r="C166" t="str">
        <f>IF(ISBLANK(Colony!D188),"",Colony!D188)</f>
        <v/>
      </c>
      <c r="D166" s="1" t="str">
        <f>IF(ISBLANK(Colony!E188),"",Colony!E188)</f>
        <v/>
      </c>
      <c r="E166" s="1" t="str">
        <f>IF(ISBLANK(Colony!F188),"",Colony!F188)</f>
        <v/>
      </c>
      <c r="F166" s="1" t="str">
        <f>IF(ISBLANK(Colony!G188),"",Colony!G188)</f>
        <v/>
      </c>
      <c r="G166" s="1" t="str">
        <f>IF(ISBLANK(Colony!H188),"",Colony!H188)</f>
        <v/>
      </c>
      <c r="H166" s="1" t="str">
        <f>IF(ISBLANK(Colony!I188),"",Colony!I188)</f>
        <v/>
      </c>
      <c r="I166" t="str">
        <f t="array" ref="I166">_xlfn.IFNA(INDEX($A$4:$A$499&amp;$E$4:$E$499, MATCH(0, COUNTIF(I$3:I165, $A$4:$A$499&amp;$E$4:$E$499), 0)),"")</f>
        <v/>
      </c>
      <c r="J166" t="str">
        <f t="array" ref="J166">_xlfn.IFNA( MATCH(0, COUNTIF(I$3:I165, $A$4:$A$499&amp;$E$4:$E$499), 0),"")</f>
        <v/>
      </c>
      <c r="K166" s="2" t="str">
        <f t="array" ref="K166">IFERROR(INDEX($A$4:$A$499, J166),"")</f>
        <v/>
      </c>
      <c r="L166" t="str">
        <f t="array" ref="L166">IFERROR(INDEX($G$4:$G$499, J166),"")</f>
        <v/>
      </c>
      <c r="M166" t="str">
        <f t="array" ref="M166">IF(AND(J167&gt;99999,J166&lt;99999),O166- (SUM(--(NOT(ISBLANK(INDEX(Colony!$H$26:$H$499, J166):INDEX(Colony!$H$26:$H$499, COUNT($A$4:$A$499))))))), IFERROR(O166-(SUM(--(NOT(ISBLANK(INDEX(Colony!$H$26:$H$499, J166):INDEX(Colony!$H$26:$H$499, J167-1)))))),""))</f>
        <v/>
      </c>
      <c r="N166" t="str">
        <f t="array" ref="N166">IFERROR(INDEX($E$4:$E$499,J166),"")</f>
        <v/>
      </c>
      <c r="O166" t="str">
        <f t="array" ref="O166">IFERROR(IF(NOT(J166+100&gt;J167),COUNT($A$4:$A$499)+1-J166,IFERROR(J167-J166,"")),"")</f>
        <v/>
      </c>
      <c r="W166" s="2"/>
      <c r="Y166" s="2"/>
      <c r="AA166" s="2"/>
      <c r="AC166" s="2"/>
      <c r="AE166" s="2"/>
      <c r="AG166" s="2"/>
      <c r="AI166" s="2"/>
    </row>
    <row r="167" spans="1:35" x14ac:dyDescent="0.25">
      <c r="A167" s="2" t="str">
        <f>IF(ISBLANK(Colony!B189),"",Colony!B189)</f>
        <v/>
      </c>
      <c r="B167" t="str">
        <f>IF(ISBLANK(Colony!C189),"",Colony!C189)</f>
        <v/>
      </c>
      <c r="C167" t="str">
        <f>IF(ISBLANK(Colony!D189),"",Colony!D189)</f>
        <v/>
      </c>
      <c r="D167" s="1" t="str">
        <f>IF(ISBLANK(Colony!E189),"",Colony!E189)</f>
        <v/>
      </c>
      <c r="E167" s="1" t="str">
        <f>IF(ISBLANK(Colony!F189),"",Colony!F189)</f>
        <v/>
      </c>
      <c r="F167" s="1" t="str">
        <f>IF(ISBLANK(Colony!G189),"",Colony!G189)</f>
        <v/>
      </c>
      <c r="G167" s="1" t="str">
        <f>IF(ISBLANK(Colony!H189),"",Colony!H189)</f>
        <v/>
      </c>
      <c r="H167" s="1" t="str">
        <f>IF(ISBLANK(Colony!I189),"",Colony!I189)</f>
        <v/>
      </c>
      <c r="I167" t="str">
        <f t="array" ref="I167">_xlfn.IFNA(INDEX($A$4:$A$499&amp;$E$4:$E$499, MATCH(0, COUNTIF(I$3:I166, $A$4:$A$499&amp;$E$4:$E$499), 0)),"")</f>
        <v/>
      </c>
      <c r="J167" t="str">
        <f t="array" ref="J167">_xlfn.IFNA( MATCH(0, COUNTIF(I$3:I166, $A$4:$A$499&amp;$E$4:$E$499), 0),"")</f>
        <v/>
      </c>
      <c r="K167" s="2" t="str">
        <f t="array" ref="K167">IFERROR(INDEX($A$4:$A$499, J167),"")</f>
        <v/>
      </c>
      <c r="L167" t="str">
        <f t="array" ref="L167">IFERROR(INDEX($G$4:$G$499, J167),"")</f>
        <v/>
      </c>
      <c r="M167" t="str">
        <f t="array" ref="M167">IF(AND(J168&gt;99999,J167&lt;99999),O167- (SUM(--(NOT(ISBLANK(INDEX(Colony!$H$26:$H$499, J167):INDEX(Colony!$H$26:$H$499, COUNT($A$4:$A$499))))))), IFERROR(O167-(SUM(--(NOT(ISBLANK(INDEX(Colony!$H$26:$H$499, J167):INDEX(Colony!$H$26:$H$499, J168-1)))))),""))</f>
        <v/>
      </c>
      <c r="N167" t="str">
        <f t="array" ref="N167">IFERROR(INDEX($E$4:$E$499,J167),"")</f>
        <v/>
      </c>
      <c r="O167" t="str">
        <f t="array" ref="O167">IFERROR(IF(NOT(J167+100&gt;J168),COUNT($A$4:$A$499)+1-J167,IFERROR(J168-J167,"")),"")</f>
        <v/>
      </c>
      <c r="W167" s="2"/>
      <c r="Y167" s="2"/>
      <c r="AA167" s="2"/>
      <c r="AC167" s="2"/>
      <c r="AE167" s="2"/>
      <c r="AG167" s="2"/>
      <c r="AI167" s="2"/>
    </row>
    <row r="168" spans="1:35" x14ac:dyDescent="0.25">
      <c r="A168" s="2" t="str">
        <f>IF(ISBLANK(Colony!B190),"",Colony!B190)</f>
        <v/>
      </c>
      <c r="B168" t="str">
        <f>IF(ISBLANK(Colony!C190),"",Colony!C190)</f>
        <v/>
      </c>
      <c r="C168" t="str">
        <f>IF(ISBLANK(Colony!D190),"",Colony!D190)</f>
        <v/>
      </c>
      <c r="D168" s="1" t="str">
        <f>IF(ISBLANK(Colony!E190),"",Colony!E190)</f>
        <v/>
      </c>
      <c r="E168" s="1" t="str">
        <f>IF(ISBLANK(Colony!F190),"",Colony!F190)</f>
        <v/>
      </c>
      <c r="F168" s="1" t="str">
        <f>IF(ISBLANK(Colony!G190),"",Colony!G190)</f>
        <v/>
      </c>
      <c r="G168" s="1" t="str">
        <f>IF(ISBLANK(Colony!H190),"",Colony!H190)</f>
        <v/>
      </c>
      <c r="H168" s="1" t="str">
        <f>IF(ISBLANK(Colony!I190),"",Colony!I190)</f>
        <v/>
      </c>
      <c r="I168" t="str">
        <f t="array" ref="I168">_xlfn.IFNA(INDEX($A$4:$A$499&amp;$E$4:$E$499, MATCH(0, COUNTIF(I$3:I167, $A$4:$A$499&amp;$E$4:$E$499), 0)),"")</f>
        <v/>
      </c>
      <c r="J168" t="str">
        <f t="array" ref="J168">_xlfn.IFNA( MATCH(0, COUNTIF(I$3:I167, $A$4:$A$499&amp;$E$4:$E$499), 0),"")</f>
        <v/>
      </c>
      <c r="K168" s="2" t="str">
        <f t="array" ref="K168">IFERROR(INDEX($A$4:$A$499, J168),"")</f>
        <v/>
      </c>
      <c r="L168" t="str">
        <f t="array" ref="L168">IFERROR(INDEX($G$4:$G$499, J168),"")</f>
        <v/>
      </c>
      <c r="M168" t="str">
        <f t="array" ref="M168">IF(AND(J169&gt;99999,J168&lt;99999),O168- (SUM(--(NOT(ISBLANK(INDEX(Colony!$H$26:$H$499, J168):INDEX(Colony!$H$26:$H$499, COUNT($A$4:$A$499))))))), IFERROR(O168-(SUM(--(NOT(ISBLANK(INDEX(Colony!$H$26:$H$499, J168):INDEX(Colony!$H$26:$H$499, J169-1)))))),""))</f>
        <v/>
      </c>
      <c r="N168" t="str">
        <f t="array" ref="N168">IFERROR(INDEX($E$4:$E$499,J168),"")</f>
        <v/>
      </c>
      <c r="O168" t="str">
        <f t="array" ref="O168">IFERROR(IF(NOT(J168+100&gt;J169),COUNT($A$4:$A$499)+1-J168,IFERROR(J169-J168,"")),"")</f>
        <v/>
      </c>
      <c r="W168" s="2"/>
      <c r="Y168" s="2"/>
      <c r="AA168" s="2"/>
      <c r="AC168" s="2"/>
      <c r="AE168" s="2"/>
      <c r="AG168" s="2"/>
      <c r="AI168" s="2"/>
    </row>
    <row r="169" spans="1:35" x14ac:dyDescent="0.25">
      <c r="A169" s="2" t="str">
        <f>IF(ISBLANK(Colony!B191),"",Colony!B191)</f>
        <v/>
      </c>
      <c r="B169" t="str">
        <f>IF(ISBLANK(Colony!C191),"",Colony!C191)</f>
        <v/>
      </c>
      <c r="C169" t="str">
        <f>IF(ISBLANK(Colony!D191),"",Colony!D191)</f>
        <v/>
      </c>
      <c r="D169" s="1" t="str">
        <f>IF(ISBLANK(Colony!E191),"",Colony!E191)</f>
        <v/>
      </c>
      <c r="E169" s="1" t="str">
        <f>IF(ISBLANK(Colony!F191),"",Colony!F191)</f>
        <v/>
      </c>
      <c r="F169" s="1" t="str">
        <f>IF(ISBLANK(Colony!G191),"",Colony!G191)</f>
        <v/>
      </c>
      <c r="G169" s="1" t="str">
        <f>IF(ISBLANK(Colony!H191),"",Colony!H191)</f>
        <v/>
      </c>
      <c r="H169" s="1" t="str">
        <f>IF(ISBLANK(Colony!I191),"",Colony!I191)</f>
        <v/>
      </c>
      <c r="I169" t="str">
        <f t="array" ref="I169">_xlfn.IFNA(INDEX($A$4:$A$499&amp;$E$4:$E$499, MATCH(0, COUNTIF(I$3:I168, $A$4:$A$499&amp;$E$4:$E$499), 0)),"")</f>
        <v/>
      </c>
      <c r="J169" t="str">
        <f t="array" ref="J169">_xlfn.IFNA( MATCH(0, COUNTIF(I$3:I168, $A$4:$A$499&amp;$E$4:$E$499), 0),"")</f>
        <v/>
      </c>
      <c r="K169" s="2" t="str">
        <f t="array" ref="K169">IFERROR(INDEX($A$4:$A$499, J169),"")</f>
        <v/>
      </c>
      <c r="L169" t="str">
        <f t="array" ref="L169">IFERROR(INDEX($G$4:$G$499, J169),"")</f>
        <v/>
      </c>
      <c r="M169" t="str">
        <f t="array" ref="M169">IF(AND(J170&gt;99999,J169&lt;99999),O169- (SUM(--(NOT(ISBLANK(INDEX(Colony!$H$26:$H$499, J169):INDEX(Colony!$H$26:$H$499, COUNT($A$4:$A$499))))))), IFERROR(O169-(SUM(--(NOT(ISBLANK(INDEX(Colony!$H$26:$H$499, J169):INDEX(Colony!$H$26:$H$499, J170-1)))))),""))</f>
        <v/>
      </c>
      <c r="N169" t="str">
        <f t="array" ref="N169">IFERROR(INDEX($E$4:$E$499,J169),"")</f>
        <v/>
      </c>
      <c r="O169" t="str">
        <f t="array" ref="O169">IFERROR(IF(NOT(J169+100&gt;J170),COUNT($A$4:$A$499)+1-J169,IFERROR(J170-J169,"")),"")</f>
        <v/>
      </c>
      <c r="W169" s="2"/>
      <c r="Y169" s="2"/>
      <c r="AA169" s="2"/>
      <c r="AC169" s="2"/>
      <c r="AE169" s="2"/>
      <c r="AG169" s="2"/>
      <c r="AI169" s="2"/>
    </row>
    <row r="170" spans="1:35" x14ac:dyDescent="0.25">
      <c r="A170" s="2" t="str">
        <f>IF(ISBLANK(Colony!B192),"",Colony!B192)</f>
        <v/>
      </c>
      <c r="B170" t="str">
        <f>IF(ISBLANK(Colony!C192),"",Colony!C192)</f>
        <v/>
      </c>
      <c r="C170" t="str">
        <f>IF(ISBLANK(Colony!D192),"",Colony!D192)</f>
        <v/>
      </c>
      <c r="D170" s="1" t="str">
        <f>IF(ISBLANK(Colony!E192),"",Colony!E192)</f>
        <v/>
      </c>
      <c r="E170" s="1" t="str">
        <f>IF(ISBLANK(Colony!F192),"",Colony!F192)</f>
        <v/>
      </c>
      <c r="F170" s="1" t="str">
        <f>IF(ISBLANK(Colony!G192),"",Colony!G192)</f>
        <v/>
      </c>
      <c r="G170" s="1" t="str">
        <f>IF(ISBLANK(Colony!H192),"",Colony!H192)</f>
        <v/>
      </c>
      <c r="H170" s="1" t="str">
        <f>IF(ISBLANK(Colony!I192),"",Colony!I192)</f>
        <v/>
      </c>
      <c r="I170" t="str">
        <f t="array" ref="I170">_xlfn.IFNA(INDEX($A$4:$A$499&amp;$E$4:$E$499, MATCH(0, COUNTIF(I$3:I169, $A$4:$A$499&amp;$E$4:$E$499), 0)),"")</f>
        <v/>
      </c>
      <c r="J170" t="str">
        <f t="array" ref="J170">_xlfn.IFNA( MATCH(0, COUNTIF(I$3:I169, $A$4:$A$499&amp;$E$4:$E$499), 0),"")</f>
        <v/>
      </c>
      <c r="K170" s="2" t="str">
        <f t="array" ref="K170">IFERROR(INDEX($A$4:$A$499, J170),"")</f>
        <v/>
      </c>
      <c r="L170" t="str">
        <f t="array" ref="L170">IFERROR(INDEX($G$4:$G$499, J170),"")</f>
        <v/>
      </c>
      <c r="M170" t="str">
        <f t="array" ref="M170">IF(AND(J171&gt;99999,J170&lt;99999),O170- (SUM(--(NOT(ISBLANK(INDEX(Colony!$H$26:$H$499, J170):INDEX(Colony!$H$26:$H$499, COUNT($A$4:$A$499))))))), IFERROR(O170-(SUM(--(NOT(ISBLANK(INDEX(Colony!$H$26:$H$499, J170):INDEX(Colony!$H$26:$H$499, J171-1)))))),""))</f>
        <v/>
      </c>
      <c r="N170" t="str">
        <f t="array" ref="N170">IFERROR(INDEX($E$4:$E$499,J170),"")</f>
        <v/>
      </c>
      <c r="O170" t="str">
        <f t="array" ref="O170">IFERROR(IF(NOT(J170+100&gt;J171),COUNT($A$4:$A$499)+1-J170,IFERROR(J171-J170,"")),"")</f>
        <v/>
      </c>
      <c r="W170" s="2"/>
      <c r="Y170" s="2"/>
      <c r="AA170" s="2"/>
      <c r="AC170" s="2"/>
      <c r="AE170" s="2"/>
      <c r="AG170" s="2"/>
      <c r="AI170" s="2"/>
    </row>
    <row r="171" spans="1:35" x14ac:dyDescent="0.25">
      <c r="A171" s="2" t="str">
        <f>IF(ISBLANK(Colony!B193),"",Colony!B193)</f>
        <v/>
      </c>
      <c r="B171" t="str">
        <f>IF(ISBLANK(Colony!C193),"",Colony!C193)</f>
        <v/>
      </c>
      <c r="C171" t="str">
        <f>IF(ISBLANK(Colony!D193),"",Colony!D193)</f>
        <v/>
      </c>
      <c r="D171" s="1" t="str">
        <f>IF(ISBLANK(Colony!E193),"",Colony!E193)</f>
        <v/>
      </c>
      <c r="E171" s="1" t="str">
        <f>IF(ISBLANK(Colony!F193),"",Colony!F193)</f>
        <v/>
      </c>
      <c r="F171" s="1" t="str">
        <f>IF(ISBLANK(Colony!G193),"",Colony!G193)</f>
        <v/>
      </c>
      <c r="G171" s="1" t="str">
        <f>IF(ISBLANK(Colony!H193),"",Colony!H193)</f>
        <v/>
      </c>
      <c r="H171" s="1" t="str">
        <f>IF(ISBLANK(Colony!I193),"",Colony!I193)</f>
        <v/>
      </c>
      <c r="I171" t="str">
        <f t="array" ref="I171">_xlfn.IFNA(INDEX($A$4:$A$499&amp;$E$4:$E$499, MATCH(0, COUNTIF(I$3:I170, $A$4:$A$499&amp;$E$4:$E$499), 0)),"")</f>
        <v/>
      </c>
      <c r="J171" t="str">
        <f t="array" ref="J171">_xlfn.IFNA( MATCH(0, COUNTIF(I$3:I170, $A$4:$A$499&amp;$E$4:$E$499), 0),"")</f>
        <v/>
      </c>
      <c r="K171" s="2" t="str">
        <f t="array" ref="K171">IFERROR(INDEX($A$4:$A$499, J171),"")</f>
        <v/>
      </c>
      <c r="L171" t="str">
        <f t="array" ref="L171">IFERROR(INDEX($G$4:$G$499, J171),"")</f>
        <v/>
      </c>
      <c r="M171" t="str">
        <f t="array" ref="M171">IF(AND(J172&gt;99999,J171&lt;99999),O171- (SUM(--(NOT(ISBLANK(INDEX(Colony!$H$26:$H$499, J171):INDEX(Colony!$H$26:$H$499, COUNT($A$4:$A$499))))))), IFERROR(O171-(SUM(--(NOT(ISBLANK(INDEX(Colony!$H$26:$H$499, J171):INDEX(Colony!$H$26:$H$499, J172-1)))))),""))</f>
        <v/>
      </c>
      <c r="N171" t="str">
        <f t="array" ref="N171">IFERROR(INDEX($E$4:$E$499,J171),"")</f>
        <v/>
      </c>
      <c r="O171" t="str">
        <f t="array" ref="O171">IFERROR(IF(NOT(J171+100&gt;J172),COUNT($A$4:$A$499)+1-J171,IFERROR(J172-J171,"")),"")</f>
        <v/>
      </c>
      <c r="W171" s="2"/>
      <c r="Y171" s="2"/>
      <c r="AA171" s="2"/>
      <c r="AC171" s="2"/>
      <c r="AE171" s="2"/>
      <c r="AG171" s="2"/>
      <c r="AI171" s="2"/>
    </row>
    <row r="172" spans="1:35" x14ac:dyDescent="0.25">
      <c r="A172" s="2" t="str">
        <f>IF(ISBLANK(Colony!B194),"",Colony!B194)</f>
        <v/>
      </c>
      <c r="B172" t="str">
        <f>IF(ISBLANK(Colony!C194),"",Colony!C194)</f>
        <v/>
      </c>
      <c r="C172" t="str">
        <f>IF(ISBLANK(Colony!D194),"",Colony!D194)</f>
        <v/>
      </c>
      <c r="D172" s="1" t="str">
        <f>IF(ISBLANK(Colony!E194),"",Colony!E194)</f>
        <v/>
      </c>
      <c r="E172" s="1" t="str">
        <f>IF(ISBLANK(Colony!F194),"",Colony!F194)</f>
        <v/>
      </c>
      <c r="F172" s="1" t="str">
        <f>IF(ISBLANK(Colony!G194),"",Colony!G194)</f>
        <v/>
      </c>
      <c r="G172" s="1" t="str">
        <f>IF(ISBLANK(Colony!H194),"",Colony!H194)</f>
        <v/>
      </c>
      <c r="H172" s="1" t="str">
        <f>IF(ISBLANK(Colony!I194),"",Colony!I194)</f>
        <v/>
      </c>
      <c r="I172" t="str">
        <f t="array" ref="I172">_xlfn.IFNA(INDEX($A$4:$A$499&amp;$E$4:$E$499, MATCH(0, COUNTIF(I$3:I171, $A$4:$A$499&amp;$E$4:$E$499), 0)),"")</f>
        <v/>
      </c>
      <c r="J172" t="str">
        <f t="array" ref="J172">_xlfn.IFNA( MATCH(0, COUNTIF(I$3:I171, $A$4:$A$499&amp;$E$4:$E$499), 0),"")</f>
        <v/>
      </c>
      <c r="K172" s="2" t="str">
        <f t="array" ref="K172">IFERROR(INDEX($A$4:$A$499, J172),"")</f>
        <v/>
      </c>
      <c r="L172" t="str">
        <f t="array" ref="L172">IFERROR(INDEX($G$4:$G$499, J172),"")</f>
        <v/>
      </c>
      <c r="M172" t="str">
        <f t="array" ref="M172">IF(AND(J173&gt;99999,J172&lt;99999),O172- (SUM(--(NOT(ISBLANK(INDEX(Colony!$H$26:$H$499, J172):INDEX(Colony!$H$26:$H$499, COUNT($A$4:$A$499))))))), IFERROR(O172-(SUM(--(NOT(ISBLANK(INDEX(Colony!$H$26:$H$499, J172):INDEX(Colony!$H$26:$H$499, J173-1)))))),""))</f>
        <v/>
      </c>
      <c r="N172" t="str">
        <f t="array" ref="N172">IFERROR(INDEX($E$4:$E$499,J172),"")</f>
        <v/>
      </c>
      <c r="O172" t="str">
        <f t="array" ref="O172">IFERROR(IF(NOT(J172+100&gt;J173),COUNT($A$4:$A$499)+1-J172,IFERROR(J173-J172,"")),"")</f>
        <v/>
      </c>
      <c r="W172" s="2"/>
      <c r="Y172" s="2"/>
      <c r="AA172" s="2"/>
      <c r="AC172" s="2"/>
      <c r="AE172" s="2"/>
      <c r="AG172" s="2"/>
      <c r="AI172" s="2"/>
    </row>
    <row r="173" spans="1:35" x14ac:dyDescent="0.25">
      <c r="A173" s="2" t="str">
        <f>IF(ISBLANK(Colony!B195),"",Colony!B195)</f>
        <v/>
      </c>
      <c r="B173" t="str">
        <f>IF(ISBLANK(Colony!C195),"",Colony!C195)</f>
        <v/>
      </c>
      <c r="C173" t="str">
        <f>IF(ISBLANK(Colony!D195),"",Colony!D195)</f>
        <v/>
      </c>
      <c r="D173" s="1" t="str">
        <f>IF(ISBLANK(Colony!E195),"",Colony!E195)</f>
        <v/>
      </c>
      <c r="E173" s="1" t="str">
        <f>IF(ISBLANK(Colony!F195),"",Colony!F195)</f>
        <v/>
      </c>
      <c r="F173" s="1" t="str">
        <f>IF(ISBLANK(Colony!G195),"",Colony!G195)</f>
        <v/>
      </c>
      <c r="G173" s="1" t="str">
        <f>IF(ISBLANK(Colony!H195),"",Colony!H195)</f>
        <v/>
      </c>
      <c r="H173" s="1" t="str">
        <f>IF(ISBLANK(Colony!I195),"",Colony!I195)</f>
        <v/>
      </c>
      <c r="I173" t="str">
        <f t="array" ref="I173">_xlfn.IFNA(INDEX($A$4:$A$499&amp;$E$4:$E$499, MATCH(0, COUNTIF(I$3:I172, $A$4:$A$499&amp;$E$4:$E$499), 0)),"")</f>
        <v/>
      </c>
      <c r="J173" t="str">
        <f t="array" ref="J173">_xlfn.IFNA( MATCH(0, COUNTIF(I$3:I172, $A$4:$A$499&amp;$E$4:$E$499), 0),"")</f>
        <v/>
      </c>
      <c r="K173" s="2" t="str">
        <f t="array" ref="K173">IFERROR(INDEX($A$4:$A$499, J173),"")</f>
        <v/>
      </c>
      <c r="L173" t="str">
        <f t="array" ref="L173">IFERROR(INDEX($G$4:$G$499, J173),"")</f>
        <v/>
      </c>
      <c r="M173" t="str">
        <f t="array" ref="M173">IF(AND(J174&gt;99999,J173&lt;99999),O173- (SUM(--(NOT(ISBLANK(INDEX(Colony!$H$26:$H$499, J173):INDEX(Colony!$H$26:$H$499, COUNT($A$4:$A$499))))))), IFERROR(O173-(SUM(--(NOT(ISBLANK(INDEX(Colony!$H$26:$H$499, J173):INDEX(Colony!$H$26:$H$499, J174-1)))))),""))</f>
        <v/>
      </c>
      <c r="N173" t="str">
        <f t="array" ref="N173">IFERROR(INDEX($E$4:$E$499,J173),"")</f>
        <v/>
      </c>
      <c r="O173" t="str">
        <f t="array" ref="O173">IFERROR(IF(NOT(J173+100&gt;J174),COUNT($A$4:$A$499)+1-J173,IFERROR(J174-J173,"")),"")</f>
        <v/>
      </c>
      <c r="W173" s="2"/>
      <c r="Y173" s="2"/>
      <c r="AA173" s="2"/>
      <c r="AC173" s="2"/>
      <c r="AE173" s="2"/>
      <c r="AG173" s="2"/>
      <c r="AI173" s="2"/>
    </row>
    <row r="174" spans="1:35" x14ac:dyDescent="0.25">
      <c r="A174" s="2" t="str">
        <f>IF(ISBLANK(Colony!B196),"",Colony!B196)</f>
        <v/>
      </c>
      <c r="B174" t="str">
        <f>IF(ISBLANK(Colony!C196),"",Colony!C196)</f>
        <v/>
      </c>
      <c r="C174" t="str">
        <f>IF(ISBLANK(Colony!D196),"",Colony!D196)</f>
        <v/>
      </c>
      <c r="D174" s="1" t="str">
        <f>IF(ISBLANK(Colony!E196),"",Colony!E196)</f>
        <v/>
      </c>
      <c r="E174" s="1" t="str">
        <f>IF(ISBLANK(Colony!F196),"",Colony!F196)</f>
        <v/>
      </c>
      <c r="F174" s="1" t="str">
        <f>IF(ISBLANK(Colony!G196),"",Colony!G196)</f>
        <v/>
      </c>
      <c r="G174" s="1" t="str">
        <f>IF(ISBLANK(Colony!H196),"",Colony!H196)</f>
        <v/>
      </c>
      <c r="H174" s="1" t="str">
        <f>IF(ISBLANK(Colony!I196),"",Colony!I196)</f>
        <v/>
      </c>
      <c r="I174" t="str">
        <f t="array" ref="I174">_xlfn.IFNA(INDEX($A$4:$A$499&amp;$E$4:$E$499, MATCH(0, COUNTIF(I$3:I173, $A$4:$A$499&amp;$E$4:$E$499), 0)),"")</f>
        <v/>
      </c>
      <c r="J174" t="str">
        <f t="array" ref="J174">_xlfn.IFNA( MATCH(0, COUNTIF(I$3:I173, $A$4:$A$499&amp;$E$4:$E$499), 0),"")</f>
        <v/>
      </c>
      <c r="K174" s="2" t="str">
        <f t="array" ref="K174">IFERROR(INDEX($A$4:$A$499, J174),"")</f>
        <v/>
      </c>
      <c r="L174" t="str">
        <f t="array" ref="L174">IFERROR(INDEX($G$4:$G$499, J174),"")</f>
        <v/>
      </c>
      <c r="M174" t="str">
        <f t="array" ref="M174">IF(AND(J175&gt;99999,J174&lt;99999),O174- (SUM(--(NOT(ISBLANK(INDEX(Colony!$H$26:$H$499, J174):INDEX(Colony!$H$26:$H$499, COUNT($A$4:$A$499))))))), IFERROR(O174-(SUM(--(NOT(ISBLANK(INDEX(Colony!$H$26:$H$499, J174):INDEX(Colony!$H$26:$H$499, J175-1)))))),""))</f>
        <v/>
      </c>
      <c r="N174" t="str">
        <f t="array" ref="N174">IFERROR(INDEX($E$4:$E$499,J174),"")</f>
        <v/>
      </c>
      <c r="O174" t="str">
        <f t="array" ref="O174">IFERROR(IF(NOT(J174+100&gt;J175),COUNT($A$4:$A$499)+1-J174,IFERROR(J175-J174,"")),"")</f>
        <v/>
      </c>
      <c r="W174" s="2"/>
      <c r="Y174" s="2"/>
      <c r="AA174" s="2"/>
      <c r="AC174" s="2"/>
      <c r="AE174" s="2"/>
      <c r="AG174" s="2"/>
      <c r="AI174" s="2"/>
    </row>
    <row r="175" spans="1:35" x14ac:dyDescent="0.25">
      <c r="A175" s="2" t="str">
        <f>IF(ISBLANK(Colony!B197),"",Colony!B197)</f>
        <v/>
      </c>
      <c r="B175" t="str">
        <f>IF(ISBLANK(Colony!C197),"",Colony!C197)</f>
        <v/>
      </c>
      <c r="C175" t="str">
        <f>IF(ISBLANK(Colony!D197),"",Colony!D197)</f>
        <v/>
      </c>
      <c r="D175" s="1" t="str">
        <f>IF(ISBLANK(Colony!E197),"",Colony!E197)</f>
        <v/>
      </c>
      <c r="E175" s="1" t="str">
        <f>IF(ISBLANK(Colony!F197),"",Colony!F197)</f>
        <v/>
      </c>
      <c r="F175" s="1" t="str">
        <f>IF(ISBLANK(Colony!G197),"",Colony!G197)</f>
        <v/>
      </c>
      <c r="G175" s="1" t="str">
        <f>IF(ISBLANK(Colony!H197),"",Colony!H197)</f>
        <v/>
      </c>
      <c r="H175" s="1" t="str">
        <f>IF(ISBLANK(Colony!I197),"",Colony!I197)</f>
        <v/>
      </c>
      <c r="I175" t="str">
        <f t="array" ref="I175">_xlfn.IFNA(INDEX($A$4:$A$499&amp;$E$4:$E$499, MATCH(0, COUNTIF(I$3:I174, $A$4:$A$499&amp;$E$4:$E$499), 0)),"")</f>
        <v/>
      </c>
      <c r="J175" t="str">
        <f t="array" ref="J175">_xlfn.IFNA( MATCH(0, COUNTIF(I$3:I174, $A$4:$A$499&amp;$E$4:$E$499), 0),"")</f>
        <v/>
      </c>
      <c r="K175" s="2" t="str">
        <f t="array" ref="K175">IFERROR(INDEX($A$4:$A$499, J175),"")</f>
        <v/>
      </c>
      <c r="L175" t="str">
        <f t="array" ref="L175">IFERROR(INDEX($G$4:$G$499, J175),"")</f>
        <v/>
      </c>
      <c r="M175" t="str">
        <f t="array" ref="M175">IF(AND(J176&gt;99999,J175&lt;99999),O175- (SUM(--(NOT(ISBLANK(INDEX(Colony!$H$26:$H$499, J175):INDEX(Colony!$H$26:$H$499, COUNT($A$4:$A$499))))))), IFERROR(O175-(SUM(--(NOT(ISBLANK(INDEX(Colony!$H$26:$H$499, J175):INDEX(Colony!$H$26:$H$499, J176-1)))))),""))</f>
        <v/>
      </c>
      <c r="N175" t="str">
        <f t="array" ref="N175">IFERROR(INDEX($E$4:$E$499,J175),"")</f>
        <v/>
      </c>
      <c r="O175" t="str">
        <f t="array" ref="O175">IFERROR(IF(NOT(J175+100&gt;J176),COUNT($A$4:$A$499)+1-J175,IFERROR(J176-J175,"")),"")</f>
        <v/>
      </c>
      <c r="W175" s="2"/>
      <c r="Y175" s="2"/>
      <c r="AA175" s="2"/>
      <c r="AC175" s="2"/>
      <c r="AE175" s="2"/>
      <c r="AG175" s="2"/>
      <c r="AI175" s="2"/>
    </row>
    <row r="176" spans="1:35" x14ac:dyDescent="0.25">
      <c r="A176" s="2" t="str">
        <f>IF(ISBLANK(Colony!B198),"",Colony!B198)</f>
        <v/>
      </c>
      <c r="B176" t="str">
        <f>IF(ISBLANK(Colony!C198),"",Colony!C198)</f>
        <v/>
      </c>
      <c r="C176" t="str">
        <f>IF(ISBLANK(Colony!D198),"",Colony!D198)</f>
        <v/>
      </c>
      <c r="D176" s="1" t="str">
        <f>IF(ISBLANK(Colony!E198),"",Colony!E198)</f>
        <v/>
      </c>
      <c r="E176" s="1" t="str">
        <f>IF(ISBLANK(Colony!F198),"",Colony!F198)</f>
        <v/>
      </c>
      <c r="F176" s="1" t="str">
        <f>IF(ISBLANK(Colony!G198),"",Colony!G198)</f>
        <v/>
      </c>
      <c r="G176" s="1" t="str">
        <f>IF(ISBLANK(Colony!H198),"",Colony!H198)</f>
        <v/>
      </c>
      <c r="H176" s="1" t="str">
        <f>IF(ISBLANK(Colony!I198),"",Colony!I198)</f>
        <v/>
      </c>
      <c r="I176" t="str">
        <f t="array" ref="I176">_xlfn.IFNA(INDEX($A$4:$A$499&amp;$E$4:$E$499, MATCH(0, COUNTIF(I$3:I175, $A$4:$A$499&amp;$E$4:$E$499), 0)),"")</f>
        <v/>
      </c>
      <c r="J176" t="str">
        <f t="array" ref="J176">_xlfn.IFNA( MATCH(0, COUNTIF(I$3:I175, $A$4:$A$499&amp;$E$4:$E$499), 0),"")</f>
        <v/>
      </c>
      <c r="K176" s="2" t="str">
        <f t="array" ref="K176">IFERROR(INDEX($A$4:$A$499, J176),"")</f>
        <v/>
      </c>
      <c r="L176" t="str">
        <f t="array" ref="L176">IFERROR(INDEX($G$4:$G$499, J176),"")</f>
        <v/>
      </c>
      <c r="M176" t="str">
        <f t="array" ref="M176">IF(AND(J177&gt;99999,J176&lt;99999),O176- (SUM(--(NOT(ISBLANK(INDEX(Colony!$H$26:$H$499, J176):INDEX(Colony!$H$26:$H$499, COUNT($A$4:$A$499))))))), IFERROR(O176-(SUM(--(NOT(ISBLANK(INDEX(Colony!$H$26:$H$499, J176):INDEX(Colony!$H$26:$H$499, J177-1)))))),""))</f>
        <v/>
      </c>
      <c r="N176" t="str">
        <f t="array" ref="N176">IFERROR(INDEX($E$4:$E$499,J176),"")</f>
        <v/>
      </c>
      <c r="O176" t="str">
        <f t="array" ref="O176">IFERROR(IF(NOT(J176+100&gt;J177),COUNT($A$4:$A$499)+1-J176,IFERROR(J177-J176,"")),"")</f>
        <v/>
      </c>
      <c r="W176" s="2"/>
      <c r="Y176" s="2"/>
      <c r="AA176" s="2"/>
      <c r="AC176" s="2"/>
      <c r="AE176" s="2"/>
      <c r="AG176" s="2"/>
      <c r="AI176" s="2"/>
    </row>
    <row r="177" spans="1:35" x14ac:dyDescent="0.25">
      <c r="A177" s="2" t="str">
        <f>IF(ISBLANK(Colony!B199),"",Colony!B199)</f>
        <v/>
      </c>
      <c r="B177" t="str">
        <f>IF(ISBLANK(Colony!C199),"",Colony!C199)</f>
        <v/>
      </c>
      <c r="C177" t="str">
        <f>IF(ISBLANK(Colony!D199),"",Colony!D199)</f>
        <v/>
      </c>
      <c r="D177" s="1" t="str">
        <f>IF(ISBLANK(Colony!E199),"",Colony!E199)</f>
        <v/>
      </c>
      <c r="E177" s="1" t="str">
        <f>IF(ISBLANK(Colony!F199),"",Colony!F199)</f>
        <v/>
      </c>
      <c r="F177" s="1" t="str">
        <f>IF(ISBLANK(Colony!G199),"",Colony!G199)</f>
        <v/>
      </c>
      <c r="G177" s="1" t="str">
        <f>IF(ISBLANK(Colony!H199),"",Colony!H199)</f>
        <v/>
      </c>
      <c r="H177" s="1" t="str">
        <f>IF(ISBLANK(Colony!I199),"",Colony!I199)</f>
        <v/>
      </c>
      <c r="I177" t="str">
        <f t="array" ref="I177">_xlfn.IFNA(INDEX($A$4:$A$499&amp;$E$4:$E$499, MATCH(0, COUNTIF(I$3:I176, $A$4:$A$499&amp;$E$4:$E$499), 0)),"")</f>
        <v/>
      </c>
      <c r="J177" t="str">
        <f t="array" ref="J177">_xlfn.IFNA( MATCH(0, COUNTIF(I$3:I176, $A$4:$A$499&amp;$E$4:$E$499), 0),"")</f>
        <v/>
      </c>
      <c r="K177" s="2" t="str">
        <f t="array" ref="K177">IFERROR(INDEX($A$4:$A$499, J177),"")</f>
        <v/>
      </c>
      <c r="L177" t="str">
        <f t="array" ref="L177">IFERROR(INDEX($G$4:$G$499, J177),"")</f>
        <v/>
      </c>
      <c r="M177" t="str">
        <f t="array" ref="M177">IF(AND(J178&gt;99999,J177&lt;99999),O177- (SUM(--(NOT(ISBLANK(INDEX(Colony!$H$26:$H$499, J177):INDEX(Colony!$H$26:$H$499, COUNT($A$4:$A$499))))))), IFERROR(O177-(SUM(--(NOT(ISBLANK(INDEX(Colony!$H$26:$H$499, J177):INDEX(Colony!$H$26:$H$499, J178-1)))))),""))</f>
        <v/>
      </c>
      <c r="N177" t="str">
        <f t="array" ref="N177">IFERROR(INDEX($E$4:$E$499,J177),"")</f>
        <v/>
      </c>
      <c r="O177" t="str">
        <f t="array" ref="O177">IFERROR(IF(NOT(J177+100&gt;J178),COUNT($A$4:$A$499)+1-J177,IFERROR(J178-J177,"")),"")</f>
        <v/>
      </c>
      <c r="W177" s="2"/>
      <c r="Y177" s="2"/>
      <c r="AA177" s="2"/>
      <c r="AC177" s="2"/>
      <c r="AE177" s="2"/>
      <c r="AG177" s="2"/>
      <c r="AI177" s="2"/>
    </row>
    <row r="178" spans="1:35" x14ac:dyDescent="0.25">
      <c r="A178" s="2" t="str">
        <f>IF(ISBLANK(Colony!B200),"",Colony!B200)</f>
        <v/>
      </c>
      <c r="B178" t="str">
        <f>IF(ISBLANK(Colony!C200),"",Colony!C200)</f>
        <v/>
      </c>
      <c r="C178" t="str">
        <f>IF(ISBLANK(Colony!D200),"",Colony!D200)</f>
        <v/>
      </c>
      <c r="D178" s="1" t="str">
        <f>IF(ISBLANK(Colony!E200),"",Colony!E200)</f>
        <v/>
      </c>
      <c r="E178" s="1" t="str">
        <f>IF(ISBLANK(Colony!F200),"",Colony!F200)</f>
        <v/>
      </c>
      <c r="F178" s="1" t="str">
        <f>IF(ISBLANK(Colony!G200),"",Colony!G200)</f>
        <v/>
      </c>
      <c r="G178" s="1" t="str">
        <f>IF(ISBLANK(Colony!H200),"",Colony!H200)</f>
        <v/>
      </c>
      <c r="H178" s="1" t="str">
        <f>IF(ISBLANK(Colony!I200),"",Colony!I200)</f>
        <v/>
      </c>
      <c r="I178" t="str">
        <f t="array" ref="I178">_xlfn.IFNA(INDEX($A$4:$A$499&amp;$E$4:$E$499, MATCH(0, COUNTIF(I$3:I177, $A$4:$A$499&amp;$E$4:$E$499), 0)),"")</f>
        <v/>
      </c>
      <c r="J178" t="str">
        <f t="array" ref="J178">_xlfn.IFNA( MATCH(0, COUNTIF(I$3:I177, $A$4:$A$499&amp;$E$4:$E$499), 0),"")</f>
        <v/>
      </c>
      <c r="K178" s="2" t="str">
        <f t="array" ref="K178">IFERROR(INDEX($A$4:$A$499, J178),"")</f>
        <v/>
      </c>
      <c r="L178" t="str">
        <f t="array" ref="L178">IFERROR(INDEX($G$4:$G$499, J178),"")</f>
        <v/>
      </c>
      <c r="M178" t="str">
        <f t="array" ref="M178">IF(AND(J179&gt;99999,J178&lt;99999),O178- (SUM(--(NOT(ISBLANK(INDEX(Colony!$H$26:$H$499, J178):INDEX(Colony!$H$26:$H$499, COUNT($A$4:$A$499))))))), IFERROR(O178-(SUM(--(NOT(ISBLANK(INDEX(Colony!$H$26:$H$499, J178):INDEX(Colony!$H$26:$H$499, J179-1)))))),""))</f>
        <v/>
      </c>
      <c r="N178" t="str">
        <f t="array" ref="N178">IFERROR(INDEX($E$4:$E$499,J178),"")</f>
        <v/>
      </c>
      <c r="O178" t="str">
        <f t="array" ref="O178">IFERROR(IF(NOT(J178+100&gt;J179),COUNT($A$4:$A$499)+1-J178,IFERROR(J179-J178,"")),"")</f>
        <v/>
      </c>
      <c r="W178" s="2"/>
      <c r="Y178" s="2"/>
      <c r="AA178" s="2"/>
      <c r="AC178" s="2"/>
      <c r="AE178" s="2"/>
      <c r="AG178" s="2"/>
      <c r="AI178" s="2"/>
    </row>
    <row r="179" spans="1:35" x14ac:dyDescent="0.25">
      <c r="A179" s="2" t="str">
        <f>IF(ISBLANK(Colony!B201),"",Colony!B201)</f>
        <v/>
      </c>
      <c r="B179" t="str">
        <f>IF(ISBLANK(Colony!C201),"",Colony!C201)</f>
        <v/>
      </c>
      <c r="C179" t="str">
        <f>IF(ISBLANK(Colony!D201),"",Colony!D201)</f>
        <v/>
      </c>
      <c r="D179" s="1" t="str">
        <f>IF(ISBLANK(Colony!E201),"",Colony!E201)</f>
        <v/>
      </c>
      <c r="E179" s="1" t="str">
        <f>IF(ISBLANK(Colony!F201),"",Colony!F201)</f>
        <v/>
      </c>
      <c r="F179" s="1" t="str">
        <f>IF(ISBLANK(Colony!G201),"",Colony!G201)</f>
        <v/>
      </c>
      <c r="G179" s="1" t="str">
        <f>IF(ISBLANK(Colony!H201),"",Colony!H201)</f>
        <v/>
      </c>
      <c r="H179" s="1" t="str">
        <f>IF(ISBLANK(Colony!I201),"",Colony!I201)</f>
        <v/>
      </c>
      <c r="I179" t="str">
        <f t="array" ref="I179">_xlfn.IFNA(INDEX($A$4:$A$499&amp;$E$4:$E$499, MATCH(0, COUNTIF(I$3:I178, $A$4:$A$499&amp;$E$4:$E$499), 0)),"")</f>
        <v/>
      </c>
      <c r="J179" t="str">
        <f t="array" ref="J179">_xlfn.IFNA( MATCH(0, COUNTIF(I$3:I178, $A$4:$A$499&amp;$E$4:$E$499), 0),"")</f>
        <v/>
      </c>
      <c r="K179" s="2" t="str">
        <f t="array" ref="K179">IFERROR(INDEX($A$4:$A$499, J179),"")</f>
        <v/>
      </c>
      <c r="L179" t="str">
        <f t="array" ref="L179">IFERROR(INDEX($G$4:$G$499, J179),"")</f>
        <v/>
      </c>
      <c r="M179" t="str">
        <f t="array" ref="M179">IF(AND(J180&gt;99999,J179&lt;99999),O179- (SUM(--(NOT(ISBLANK(INDEX(Colony!$H$26:$H$499, J179):INDEX(Colony!$H$26:$H$499, COUNT($A$4:$A$499))))))), IFERROR(O179-(SUM(--(NOT(ISBLANK(INDEX(Colony!$H$26:$H$499, J179):INDEX(Colony!$H$26:$H$499, J180-1)))))),""))</f>
        <v/>
      </c>
      <c r="N179" t="str">
        <f t="array" ref="N179">IFERROR(INDEX($E$4:$E$499,J179),"")</f>
        <v/>
      </c>
      <c r="O179" t="str">
        <f t="array" ref="O179">IFERROR(IF(NOT(J179+100&gt;J180),COUNT($A$4:$A$499)+1-J179,IFERROR(J180-J179,"")),"")</f>
        <v/>
      </c>
      <c r="W179" s="2"/>
      <c r="Y179" s="2"/>
      <c r="AA179" s="2"/>
      <c r="AC179" s="2"/>
      <c r="AE179" s="2"/>
      <c r="AG179" s="2"/>
      <c r="AI179" s="2"/>
    </row>
    <row r="180" spans="1:35" x14ac:dyDescent="0.25">
      <c r="A180" s="2" t="str">
        <f>IF(ISBLANK(Colony!B202),"",Colony!B202)</f>
        <v/>
      </c>
      <c r="B180" t="str">
        <f>IF(ISBLANK(Colony!C202),"",Colony!C202)</f>
        <v/>
      </c>
      <c r="C180" t="str">
        <f>IF(ISBLANK(Colony!D202),"",Colony!D202)</f>
        <v/>
      </c>
      <c r="D180" s="1" t="str">
        <f>IF(ISBLANK(Colony!E202),"",Colony!E202)</f>
        <v/>
      </c>
      <c r="E180" s="1" t="str">
        <f>IF(ISBLANK(Colony!F202),"",Colony!F202)</f>
        <v/>
      </c>
      <c r="F180" s="1" t="str">
        <f>IF(ISBLANK(Colony!G202),"",Colony!G202)</f>
        <v/>
      </c>
      <c r="G180" s="1" t="str">
        <f>IF(ISBLANK(Colony!H202),"",Colony!H202)</f>
        <v/>
      </c>
      <c r="H180" s="1" t="str">
        <f>IF(ISBLANK(Colony!I202),"",Colony!I202)</f>
        <v/>
      </c>
      <c r="I180" t="str">
        <f t="array" ref="I180">_xlfn.IFNA(INDEX($A$4:$A$499&amp;$E$4:$E$499, MATCH(0, COUNTIF(I$3:I179, $A$4:$A$499&amp;$E$4:$E$499), 0)),"")</f>
        <v/>
      </c>
      <c r="J180" t="str">
        <f t="array" ref="J180">_xlfn.IFNA( MATCH(0, COUNTIF(I$3:I179, $A$4:$A$499&amp;$E$4:$E$499), 0),"")</f>
        <v/>
      </c>
      <c r="K180" s="2" t="str">
        <f t="array" ref="K180">IFERROR(INDEX($A$4:$A$499, J180),"")</f>
        <v/>
      </c>
      <c r="L180" t="str">
        <f t="array" ref="L180">IFERROR(INDEX($G$4:$G$499, J180),"")</f>
        <v/>
      </c>
      <c r="M180" t="str">
        <f t="array" ref="M180">IF(AND(J181&gt;99999,J180&lt;99999),O180- (SUM(--(NOT(ISBLANK(INDEX(Colony!$H$26:$H$499, J180):INDEX(Colony!$H$26:$H$499, COUNT($A$4:$A$499))))))), IFERROR(O180-(SUM(--(NOT(ISBLANK(INDEX(Colony!$H$26:$H$499, J180):INDEX(Colony!$H$26:$H$499, J181-1)))))),""))</f>
        <v/>
      </c>
      <c r="N180" t="str">
        <f t="array" ref="N180">IFERROR(INDEX($E$4:$E$499,J180),"")</f>
        <v/>
      </c>
      <c r="O180" t="str">
        <f t="array" ref="O180">IFERROR(IF(NOT(J180+100&gt;J181),COUNT($A$4:$A$499)+1-J180,IFERROR(J181-J180,"")),"")</f>
        <v/>
      </c>
      <c r="W180" s="2"/>
      <c r="Y180" s="2"/>
      <c r="AA180" s="2"/>
      <c r="AC180" s="2"/>
      <c r="AE180" s="2"/>
      <c r="AG180" s="2"/>
      <c r="AI180" s="2"/>
    </row>
    <row r="181" spans="1:35" x14ac:dyDescent="0.25">
      <c r="A181" s="2" t="str">
        <f>IF(ISBLANK(Colony!B203),"",Colony!B203)</f>
        <v/>
      </c>
      <c r="B181" t="str">
        <f>IF(ISBLANK(Colony!C203),"",Colony!C203)</f>
        <v/>
      </c>
      <c r="C181" t="str">
        <f>IF(ISBLANK(Colony!D203),"",Colony!D203)</f>
        <v/>
      </c>
      <c r="D181" s="1" t="str">
        <f>IF(ISBLANK(Colony!E203),"",Colony!E203)</f>
        <v/>
      </c>
      <c r="E181" s="1" t="str">
        <f>IF(ISBLANK(Colony!F203),"",Colony!F203)</f>
        <v/>
      </c>
      <c r="F181" s="1" t="str">
        <f>IF(ISBLANK(Colony!G203),"",Colony!G203)</f>
        <v/>
      </c>
      <c r="G181" s="1" t="str">
        <f>IF(ISBLANK(Colony!H203),"",Colony!H203)</f>
        <v/>
      </c>
      <c r="H181" s="1" t="str">
        <f>IF(ISBLANK(Colony!I203),"",Colony!I203)</f>
        <v/>
      </c>
      <c r="I181" t="str">
        <f t="array" ref="I181">_xlfn.IFNA(INDEX($A$4:$A$499&amp;$E$4:$E$499, MATCH(0, COUNTIF(I$3:I180, $A$4:$A$499&amp;$E$4:$E$499), 0)),"")</f>
        <v/>
      </c>
      <c r="J181" t="str">
        <f t="array" ref="J181">_xlfn.IFNA( MATCH(0, COUNTIF(I$3:I180, $A$4:$A$499&amp;$E$4:$E$499), 0),"")</f>
        <v/>
      </c>
      <c r="K181" s="2" t="str">
        <f t="array" ref="K181">IFERROR(INDEX($A$4:$A$499, J181),"")</f>
        <v/>
      </c>
      <c r="L181" t="str">
        <f t="array" ref="L181">IFERROR(INDEX($G$4:$G$499, J181),"")</f>
        <v/>
      </c>
      <c r="M181" t="str">
        <f t="array" ref="M181">IF(AND(J182&gt;99999,J181&lt;99999),O181- (SUM(--(NOT(ISBLANK(INDEX(Colony!$H$26:$H$499, J181):INDEX(Colony!$H$26:$H$499, COUNT($A$4:$A$499))))))), IFERROR(O181-(SUM(--(NOT(ISBLANK(INDEX(Colony!$H$26:$H$499, J181):INDEX(Colony!$H$26:$H$499, J182-1)))))),""))</f>
        <v/>
      </c>
      <c r="N181" t="str">
        <f t="array" ref="N181">IFERROR(INDEX($E$4:$E$499,J181),"")</f>
        <v/>
      </c>
      <c r="O181" t="str">
        <f t="array" ref="O181">IFERROR(IF(NOT(J181+100&gt;J182),COUNT($A$4:$A$499)+1-J181,IFERROR(J182-J181,"")),"")</f>
        <v/>
      </c>
      <c r="W181" s="2"/>
      <c r="Y181" s="2"/>
      <c r="AA181" s="2"/>
      <c r="AC181" s="2"/>
      <c r="AE181" s="2"/>
      <c r="AG181" s="2"/>
      <c r="AI181" s="2"/>
    </row>
    <row r="182" spans="1:35" x14ac:dyDescent="0.25">
      <c r="A182" s="2" t="str">
        <f>IF(ISBLANK(Colony!B204),"",Colony!B204)</f>
        <v/>
      </c>
      <c r="B182" t="str">
        <f>IF(ISBLANK(Colony!C204),"",Colony!C204)</f>
        <v/>
      </c>
      <c r="C182" t="str">
        <f>IF(ISBLANK(Colony!D204),"",Colony!D204)</f>
        <v/>
      </c>
      <c r="D182" s="1" t="str">
        <f>IF(ISBLANK(Colony!E204),"",Colony!E204)</f>
        <v/>
      </c>
      <c r="E182" s="1" t="str">
        <f>IF(ISBLANK(Colony!F204),"",Colony!F204)</f>
        <v/>
      </c>
      <c r="F182" s="1" t="str">
        <f>IF(ISBLANK(Colony!G204),"",Colony!G204)</f>
        <v/>
      </c>
      <c r="G182" s="1" t="str">
        <f>IF(ISBLANK(Colony!H204),"",Colony!H204)</f>
        <v/>
      </c>
      <c r="H182" s="1" t="str">
        <f>IF(ISBLANK(Colony!I204),"",Colony!I204)</f>
        <v/>
      </c>
      <c r="I182" t="str">
        <f t="array" ref="I182">_xlfn.IFNA(INDEX($A$4:$A$499&amp;$E$4:$E$499, MATCH(0, COUNTIF(I$3:I181, $A$4:$A$499&amp;$E$4:$E$499), 0)),"")</f>
        <v/>
      </c>
      <c r="J182" t="str">
        <f t="array" ref="J182">_xlfn.IFNA( MATCH(0, COUNTIF(I$3:I181, $A$4:$A$499&amp;$E$4:$E$499), 0),"")</f>
        <v/>
      </c>
      <c r="K182" s="2" t="str">
        <f t="array" ref="K182">IFERROR(INDEX($A$4:$A$499, J182),"")</f>
        <v/>
      </c>
      <c r="L182" t="str">
        <f t="array" ref="L182">IFERROR(INDEX($G$4:$G$499, J182),"")</f>
        <v/>
      </c>
      <c r="M182" t="str">
        <f t="array" ref="M182">IF(AND(J183&gt;99999,J182&lt;99999),O182- (SUM(--(NOT(ISBLANK(INDEX(Colony!$H$26:$H$499, J182):INDEX(Colony!$H$26:$H$499, COUNT($A$4:$A$499))))))), IFERROR(O182-(SUM(--(NOT(ISBLANK(INDEX(Colony!$H$26:$H$499, J182):INDEX(Colony!$H$26:$H$499, J183-1)))))),""))</f>
        <v/>
      </c>
      <c r="N182" t="str">
        <f t="array" ref="N182">IFERROR(INDEX($E$4:$E$499,J182),"")</f>
        <v/>
      </c>
      <c r="O182" t="str">
        <f t="array" ref="O182">IFERROR(IF(NOT(J182+100&gt;J183),COUNT($A$4:$A$499)+1-J182,IFERROR(J183-J182,"")),"")</f>
        <v/>
      </c>
      <c r="W182" s="2"/>
      <c r="Y182" s="2"/>
      <c r="AA182" s="2"/>
      <c r="AC182" s="2"/>
      <c r="AE182" s="2"/>
      <c r="AG182" s="2"/>
      <c r="AI182" s="2"/>
    </row>
    <row r="183" spans="1:35" x14ac:dyDescent="0.25">
      <c r="A183" s="2" t="str">
        <f>IF(ISBLANK(Colony!B205),"",Colony!B205)</f>
        <v/>
      </c>
      <c r="B183" t="str">
        <f>IF(ISBLANK(Colony!C205),"",Colony!C205)</f>
        <v/>
      </c>
      <c r="C183" t="str">
        <f>IF(ISBLANK(Colony!D205),"",Colony!D205)</f>
        <v/>
      </c>
      <c r="D183" s="1" t="str">
        <f>IF(ISBLANK(Colony!E205),"",Colony!E205)</f>
        <v/>
      </c>
      <c r="E183" s="1" t="str">
        <f>IF(ISBLANK(Colony!F205),"",Colony!F205)</f>
        <v/>
      </c>
      <c r="F183" s="1" t="str">
        <f>IF(ISBLANK(Colony!G205),"",Colony!G205)</f>
        <v/>
      </c>
      <c r="G183" s="1" t="str">
        <f>IF(ISBLANK(Colony!H205),"",Colony!H205)</f>
        <v/>
      </c>
      <c r="H183" s="1" t="str">
        <f>IF(ISBLANK(Colony!I205),"",Colony!I205)</f>
        <v/>
      </c>
      <c r="I183" t="str">
        <f t="array" ref="I183">_xlfn.IFNA(INDEX($A$4:$A$499&amp;$E$4:$E$499, MATCH(0, COUNTIF(I$3:I182, $A$4:$A$499&amp;$E$4:$E$499), 0)),"")</f>
        <v/>
      </c>
      <c r="J183" t="str">
        <f t="array" ref="J183">_xlfn.IFNA( MATCH(0, COUNTIF(I$3:I182, $A$4:$A$499&amp;$E$4:$E$499), 0),"")</f>
        <v/>
      </c>
      <c r="K183" s="2" t="str">
        <f t="array" ref="K183">IFERROR(INDEX($A$4:$A$499, J183),"")</f>
        <v/>
      </c>
      <c r="L183" t="str">
        <f t="array" ref="L183">IFERROR(INDEX($G$4:$G$499, J183),"")</f>
        <v/>
      </c>
      <c r="M183" t="str">
        <f t="array" ref="M183">IF(AND(J184&gt;99999,J183&lt;99999),O183- (SUM(--(NOT(ISBLANK(INDEX(Colony!$H$26:$H$499, J183):INDEX(Colony!$H$26:$H$499, COUNT($A$4:$A$499))))))), IFERROR(O183-(SUM(--(NOT(ISBLANK(INDEX(Colony!$H$26:$H$499, J183):INDEX(Colony!$H$26:$H$499, J184-1)))))),""))</f>
        <v/>
      </c>
      <c r="N183" t="str">
        <f t="array" ref="N183">IFERROR(INDEX($E$4:$E$499,J183),"")</f>
        <v/>
      </c>
      <c r="O183" t="str">
        <f t="array" ref="O183">IFERROR(IF(NOT(J183+100&gt;J184),COUNT($A$4:$A$499)+1-J183,IFERROR(J184-J183,"")),"")</f>
        <v/>
      </c>
      <c r="W183" s="2"/>
      <c r="Y183" s="2"/>
      <c r="AA183" s="2"/>
      <c r="AC183" s="2"/>
      <c r="AE183" s="2"/>
      <c r="AG183" s="2"/>
      <c r="AI183" s="2"/>
    </row>
    <row r="184" spans="1:35" x14ac:dyDescent="0.25">
      <c r="A184" s="2" t="str">
        <f>IF(ISBLANK(Colony!B206),"",Colony!B206)</f>
        <v/>
      </c>
      <c r="B184" t="str">
        <f>IF(ISBLANK(Colony!C206),"",Colony!C206)</f>
        <v/>
      </c>
      <c r="C184" t="str">
        <f>IF(ISBLANK(Colony!D206),"",Colony!D206)</f>
        <v/>
      </c>
      <c r="D184" s="1" t="str">
        <f>IF(ISBLANK(Colony!E206),"",Colony!E206)</f>
        <v/>
      </c>
      <c r="E184" s="1" t="str">
        <f>IF(ISBLANK(Colony!F206),"",Colony!F206)</f>
        <v/>
      </c>
      <c r="F184" s="1" t="str">
        <f>IF(ISBLANK(Colony!G206),"",Colony!G206)</f>
        <v/>
      </c>
      <c r="G184" s="1" t="str">
        <f>IF(ISBLANK(Colony!H206),"",Colony!H206)</f>
        <v/>
      </c>
      <c r="H184" s="1" t="str">
        <f>IF(ISBLANK(Colony!I206),"",Colony!I206)</f>
        <v/>
      </c>
      <c r="I184" t="str">
        <f t="array" ref="I184">_xlfn.IFNA(INDEX($A$4:$A$499&amp;$E$4:$E$499, MATCH(0, COUNTIF(I$3:I183, $A$4:$A$499&amp;$E$4:$E$499), 0)),"")</f>
        <v/>
      </c>
      <c r="J184" t="str">
        <f t="array" ref="J184">_xlfn.IFNA( MATCH(0, COUNTIF(I$3:I183, $A$4:$A$499&amp;$E$4:$E$499), 0),"")</f>
        <v/>
      </c>
      <c r="K184" s="2" t="str">
        <f t="array" ref="K184">IFERROR(INDEX($A$4:$A$499, J184),"")</f>
        <v/>
      </c>
      <c r="L184" t="str">
        <f t="array" ref="L184">IFERROR(INDEX($G$4:$G$499, J184),"")</f>
        <v/>
      </c>
      <c r="M184" t="str">
        <f t="array" ref="M184">IF(AND(J185&gt;99999,J184&lt;99999),O184- (SUM(--(NOT(ISBLANK(INDEX(Colony!$H$26:$H$499, J184):INDEX(Colony!$H$26:$H$499, COUNT($A$4:$A$499))))))), IFERROR(O184-(SUM(--(NOT(ISBLANK(INDEX(Colony!$H$26:$H$499, J184):INDEX(Colony!$H$26:$H$499, J185-1)))))),""))</f>
        <v/>
      </c>
      <c r="N184" t="str">
        <f t="array" ref="N184">IFERROR(INDEX($E$4:$E$499,J184),"")</f>
        <v/>
      </c>
      <c r="O184" t="str">
        <f t="array" ref="O184">IFERROR(IF(NOT(J184+100&gt;J185),COUNT($A$4:$A$499)+1-J184,IFERROR(J185-J184,"")),"")</f>
        <v/>
      </c>
      <c r="W184" s="2"/>
      <c r="Y184" s="2"/>
      <c r="AA184" s="2"/>
      <c r="AC184" s="2"/>
      <c r="AE184" s="2"/>
      <c r="AG184" s="2"/>
      <c r="AI184" s="2"/>
    </row>
    <row r="185" spans="1:35" x14ac:dyDescent="0.25">
      <c r="A185" s="2" t="str">
        <f>IF(ISBLANK(Colony!B207),"",Colony!B207)</f>
        <v/>
      </c>
      <c r="B185" t="str">
        <f>IF(ISBLANK(Colony!C207),"",Colony!C207)</f>
        <v/>
      </c>
      <c r="C185" t="str">
        <f>IF(ISBLANK(Colony!D207),"",Colony!D207)</f>
        <v/>
      </c>
      <c r="D185" s="1" t="str">
        <f>IF(ISBLANK(Colony!E207),"",Colony!E207)</f>
        <v/>
      </c>
      <c r="E185" s="1" t="str">
        <f>IF(ISBLANK(Colony!F207),"",Colony!F207)</f>
        <v/>
      </c>
      <c r="F185" s="1" t="str">
        <f>IF(ISBLANK(Colony!G207),"",Colony!G207)</f>
        <v/>
      </c>
      <c r="G185" s="1" t="str">
        <f>IF(ISBLANK(Colony!H207),"",Colony!H207)</f>
        <v/>
      </c>
      <c r="H185" s="1" t="str">
        <f>IF(ISBLANK(Colony!I207),"",Colony!I207)</f>
        <v/>
      </c>
      <c r="I185" t="str">
        <f t="array" ref="I185">_xlfn.IFNA(INDEX($A$4:$A$499&amp;$E$4:$E$499, MATCH(0, COUNTIF(I$3:I184, $A$4:$A$499&amp;$E$4:$E$499), 0)),"")</f>
        <v/>
      </c>
      <c r="J185" t="str">
        <f t="array" ref="J185">_xlfn.IFNA( MATCH(0, COUNTIF(I$3:I184, $A$4:$A$499&amp;$E$4:$E$499), 0),"")</f>
        <v/>
      </c>
      <c r="K185" s="2" t="str">
        <f t="array" ref="K185">IFERROR(INDEX($A$4:$A$499, J185),"")</f>
        <v/>
      </c>
      <c r="L185" t="str">
        <f t="array" ref="L185">IFERROR(INDEX($G$4:$G$499, J185),"")</f>
        <v/>
      </c>
      <c r="M185" t="str">
        <f t="array" ref="M185">IF(AND(J186&gt;99999,J185&lt;99999),O185- (SUM(--(NOT(ISBLANK(INDEX(Colony!$H$26:$H$499, J185):INDEX(Colony!$H$26:$H$499, COUNT($A$4:$A$499))))))), IFERROR(O185-(SUM(--(NOT(ISBLANK(INDEX(Colony!$H$26:$H$499, J185):INDEX(Colony!$H$26:$H$499, J186-1)))))),""))</f>
        <v/>
      </c>
      <c r="N185" t="str">
        <f t="array" ref="N185">IFERROR(INDEX($E$4:$E$499,J185),"")</f>
        <v/>
      </c>
      <c r="O185" t="str">
        <f t="array" ref="O185">IFERROR(IF(NOT(J185+100&gt;J186),COUNT($A$4:$A$499)+1-J185,IFERROR(J186-J185,"")),"")</f>
        <v/>
      </c>
      <c r="W185" s="2"/>
      <c r="Y185" s="2"/>
      <c r="AA185" s="2"/>
      <c r="AC185" s="2"/>
      <c r="AE185" s="2"/>
      <c r="AG185" s="2"/>
      <c r="AI185" s="2"/>
    </row>
    <row r="186" spans="1:35" x14ac:dyDescent="0.25">
      <c r="A186" s="2" t="str">
        <f>IF(ISBLANK(Colony!B208),"",Colony!B208)</f>
        <v/>
      </c>
      <c r="B186" t="str">
        <f>IF(ISBLANK(Colony!C208),"",Colony!C208)</f>
        <v/>
      </c>
      <c r="C186" t="str">
        <f>IF(ISBLANK(Colony!D208),"",Colony!D208)</f>
        <v/>
      </c>
      <c r="D186" s="1" t="str">
        <f>IF(ISBLANK(Colony!E208),"",Colony!E208)</f>
        <v/>
      </c>
      <c r="E186" s="1" t="str">
        <f>IF(ISBLANK(Colony!F208),"",Colony!F208)</f>
        <v/>
      </c>
      <c r="F186" s="1" t="str">
        <f>IF(ISBLANK(Colony!G208),"",Colony!G208)</f>
        <v/>
      </c>
      <c r="G186" s="1" t="str">
        <f>IF(ISBLANK(Colony!H208),"",Colony!H208)</f>
        <v/>
      </c>
      <c r="H186" s="1" t="str">
        <f>IF(ISBLANK(Colony!I208),"",Colony!I208)</f>
        <v/>
      </c>
      <c r="I186" t="str">
        <f t="array" ref="I186">_xlfn.IFNA(INDEX($A$4:$A$499&amp;$E$4:$E$499, MATCH(0, COUNTIF(I$3:I185, $A$4:$A$499&amp;$E$4:$E$499), 0)),"")</f>
        <v/>
      </c>
      <c r="J186" t="str">
        <f t="array" ref="J186">_xlfn.IFNA( MATCH(0, COUNTIF(I$3:I185, $A$4:$A$499&amp;$E$4:$E$499), 0),"")</f>
        <v/>
      </c>
      <c r="K186" s="2" t="str">
        <f t="array" ref="K186">IFERROR(INDEX($A$4:$A$499, J186),"")</f>
        <v/>
      </c>
      <c r="L186" t="str">
        <f t="array" ref="L186">IFERROR(INDEX($G$4:$G$499, J186),"")</f>
        <v/>
      </c>
      <c r="M186" t="str">
        <f t="array" ref="M186">IF(AND(J187&gt;99999,J186&lt;99999),O186- (SUM(--(NOT(ISBLANK(INDEX(Colony!$H$26:$H$499, J186):INDEX(Colony!$H$26:$H$499, COUNT($A$4:$A$499))))))), IFERROR(O186-(SUM(--(NOT(ISBLANK(INDEX(Colony!$H$26:$H$499, J186):INDEX(Colony!$H$26:$H$499, J187-1)))))),""))</f>
        <v/>
      </c>
      <c r="N186" t="str">
        <f t="array" ref="N186">IFERROR(INDEX($E$4:$E$499,J186),"")</f>
        <v/>
      </c>
      <c r="O186" t="str">
        <f t="array" ref="O186">IFERROR(IF(NOT(J186+100&gt;J187),COUNT($A$4:$A$499)+1-J186,IFERROR(J187-J186,"")),"")</f>
        <v/>
      </c>
      <c r="W186" s="2"/>
      <c r="Y186" s="2"/>
      <c r="AA186" s="2"/>
      <c r="AC186" s="2"/>
      <c r="AE186" s="2"/>
      <c r="AG186" s="2"/>
      <c r="AI186" s="2"/>
    </row>
    <row r="187" spans="1:35" x14ac:dyDescent="0.25">
      <c r="A187" s="2" t="str">
        <f>IF(ISBLANK(Colony!B209),"",Colony!B209)</f>
        <v/>
      </c>
      <c r="B187" t="str">
        <f>IF(ISBLANK(Colony!C209),"",Colony!C209)</f>
        <v/>
      </c>
      <c r="C187" t="str">
        <f>IF(ISBLANK(Colony!D209),"",Colony!D209)</f>
        <v/>
      </c>
      <c r="D187" s="1" t="str">
        <f>IF(ISBLANK(Colony!E209),"",Colony!E209)</f>
        <v/>
      </c>
      <c r="E187" s="1" t="str">
        <f>IF(ISBLANK(Colony!F209),"",Colony!F209)</f>
        <v/>
      </c>
      <c r="F187" s="1" t="str">
        <f>IF(ISBLANK(Colony!G209),"",Colony!G209)</f>
        <v/>
      </c>
      <c r="G187" s="1" t="str">
        <f>IF(ISBLANK(Colony!H209),"",Colony!H209)</f>
        <v/>
      </c>
      <c r="H187" s="1" t="str">
        <f>IF(ISBLANK(Colony!I209),"",Colony!I209)</f>
        <v/>
      </c>
      <c r="I187" t="str">
        <f t="array" ref="I187">_xlfn.IFNA(INDEX($A$4:$A$499&amp;$E$4:$E$499, MATCH(0, COUNTIF(I$3:I186, $A$4:$A$499&amp;$E$4:$E$499), 0)),"")</f>
        <v/>
      </c>
      <c r="J187" t="str">
        <f t="array" ref="J187">_xlfn.IFNA( MATCH(0, COUNTIF(I$3:I186, $A$4:$A$499&amp;$E$4:$E$499), 0),"")</f>
        <v/>
      </c>
      <c r="K187" s="2" t="str">
        <f t="array" ref="K187">IFERROR(INDEX($A$4:$A$499, J187),"")</f>
        <v/>
      </c>
      <c r="L187" t="str">
        <f t="array" ref="L187">IFERROR(INDEX($G$4:$G$499, J187),"")</f>
        <v/>
      </c>
      <c r="M187" t="str">
        <f t="array" ref="M187">IF(AND(J188&gt;99999,J187&lt;99999),O187- (SUM(--(NOT(ISBLANK(INDEX(Colony!$H$26:$H$499, J187):INDEX(Colony!$H$26:$H$499, COUNT($A$4:$A$499))))))), IFERROR(O187-(SUM(--(NOT(ISBLANK(INDEX(Colony!$H$26:$H$499, J187):INDEX(Colony!$H$26:$H$499, J188-1)))))),""))</f>
        <v/>
      </c>
      <c r="N187" t="str">
        <f t="array" ref="N187">IFERROR(INDEX($E$4:$E$499,J187),"")</f>
        <v/>
      </c>
      <c r="O187" t="str">
        <f t="array" ref="O187">IFERROR(IF(NOT(J187+100&gt;J188),COUNT($A$4:$A$499)+1-J187,IFERROR(J188-J187,"")),"")</f>
        <v/>
      </c>
      <c r="W187" s="2"/>
      <c r="Y187" s="2"/>
      <c r="AA187" s="2"/>
      <c r="AC187" s="2"/>
      <c r="AE187" s="2"/>
      <c r="AG187" s="2"/>
      <c r="AI187" s="2"/>
    </row>
    <row r="188" spans="1:35" x14ac:dyDescent="0.25">
      <c r="A188" s="2" t="str">
        <f>IF(ISBLANK(Colony!B210),"",Colony!B210)</f>
        <v/>
      </c>
      <c r="B188" t="str">
        <f>IF(ISBLANK(Colony!C210),"",Colony!C210)</f>
        <v/>
      </c>
      <c r="C188" t="str">
        <f>IF(ISBLANK(Colony!D210),"",Colony!D210)</f>
        <v/>
      </c>
      <c r="D188" s="1" t="str">
        <f>IF(ISBLANK(Colony!E210),"",Colony!E210)</f>
        <v/>
      </c>
      <c r="E188" s="1" t="str">
        <f>IF(ISBLANK(Colony!F210),"",Colony!F210)</f>
        <v/>
      </c>
      <c r="F188" s="1" t="str">
        <f>IF(ISBLANK(Colony!G210),"",Colony!G210)</f>
        <v/>
      </c>
      <c r="G188" s="1" t="str">
        <f>IF(ISBLANK(Colony!H210),"",Colony!H210)</f>
        <v/>
      </c>
      <c r="H188" s="1" t="str">
        <f>IF(ISBLANK(Colony!I210),"",Colony!I210)</f>
        <v/>
      </c>
      <c r="I188" t="str">
        <f t="array" ref="I188">_xlfn.IFNA(INDEX($A$4:$A$499&amp;$E$4:$E$499, MATCH(0, COUNTIF(I$3:I187, $A$4:$A$499&amp;$E$4:$E$499), 0)),"")</f>
        <v/>
      </c>
      <c r="J188" t="str">
        <f t="array" ref="J188">_xlfn.IFNA( MATCH(0, COUNTIF(I$3:I187, $A$4:$A$499&amp;$E$4:$E$499), 0),"")</f>
        <v/>
      </c>
      <c r="K188" s="2" t="str">
        <f t="array" ref="K188">IFERROR(INDEX($A$4:$A$499, J188),"")</f>
        <v/>
      </c>
      <c r="L188" t="str">
        <f t="array" ref="L188">IFERROR(INDEX($G$4:$G$499, J188),"")</f>
        <v/>
      </c>
      <c r="M188" t="str">
        <f t="array" ref="M188">IF(AND(J189&gt;99999,J188&lt;99999),O188- (SUM(--(NOT(ISBLANK(INDEX(Colony!$H$26:$H$499, J188):INDEX(Colony!$H$26:$H$499, COUNT($A$4:$A$499))))))), IFERROR(O188-(SUM(--(NOT(ISBLANK(INDEX(Colony!$H$26:$H$499, J188):INDEX(Colony!$H$26:$H$499, J189-1)))))),""))</f>
        <v/>
      </c>
      <c r="N188" t="str">
        <f t="array" ref="N188">IFERROR(INDEX($E$4:$E$499,J188),"")</f>
        <v/>
      </c>
      <c r="O188" t="str">
        <f t="array" ref="O188">IFERROR(IF(NOT(J188+100&gt;J189),COUNT($A$4:$A$499)+1-J188,IFERROR(J189-J188,"")),"")</f>
        <v/>
      </c>
      <c r="W188" s="2"/>
      <c r="Y188" s="2"/>
      <c r="AA188" s="2"/>
      <c r="AC188" s="2"/>
      <c r="AE188" s="2"/>
      <c r="AG188" s="2"/>
      <c r="AI188" s="2"/>
    </row>
    <row r="189" spans="1:35" x14ac:dyDescent="0.25">
      <c r="A189" s="2" t="str">
        <f>IF(ISBLANK(Colony!B211),"",Colony!B211)</f>
        <v/>
      </c>
      <c r="B189" t="str">
        <f>IF(ISBLANK(Colony!C211),"",Colony!C211)</f>
        <v/>
      </c>
      <c r="C189" t="str">
        <f>IF(ISBLANK(Colony!D211),"",Colony!D211)</f>
        <v/>
      </c>
      <c r="D189" s="1" t="str">
        <f>IF(ISBLANK(Colony!E211),"",Colony!E211)</f>
        <v/>
      </c>
      <c r="E189" s="1" t="str">
        <f>IF(ISBLANK(Colony!F211),"",Colony!F211)</f>
        <v/>
      </c>
      <c r="F189" s="1" t="str">
        <f>IF(ISBLANK(Colony!G211),"",Colony!G211)</f>
        <v/>
      </c>
      <c r="G189" s="1" t="str">
        <f>IF(ISBLANK(Colony!H211),"",Colony!H211)</f>
        <v/>
      </c>
      <c r="H189" s="1" t="str">
        <f>IF(ISBLANK(Colony!I211),"",Colony!I211)</f>
        <v/>
      </c>
      <c r="I189" t="str">
        <f t="array" ref="I189">_xlfn.IFNA(INDEX($A$4:$A$499&amp;$E$4:$E$499, MATCH(0, COUNTIF(I$3:I188, $A$4:$A$499&amp;$E$4:$E$499), 0)),"")</f>
        <v/>
      </c>
      <c r="J189" t="str">
        <f t="array" ref="J189">_xlfn.IFNA( MATCH(0, COUNTIF(I$3:I188, $A$4:$A$499&amp;$E$4:$E$499), 0),"")</f>
        <v/>
      </c>
      <c r="K189" s="2" t="str">
        <f t="array" ref="K189">IFERROR(INDEX($A$4:$A$499, J189),"")</f>
        <v/>
      </c>
      <c r="L189" t="str">
        <f t="array" ref="L189">IFERROR(INDEX($G$4:$G$499, J189),"")</f>
        <v/>
      </c>
      <c r="M189" t="str">
        <f t="array" ref="M189">IF(AND(J190&gt;99999,J189&lt;99999),O189- (SUM(--(NOT(ISBLANK(INDEX(Colony!$H$26:$H$499, J189):INDEX(Colony!$H$26:$H$499, COUNT($A$4:$A$499))))))), IFERROR(O189-(SUM(--(NOT(ISBLANK(INDEX(Colony!$H$26:$H$499, J189):INDEX(Colony!$H$26:$H$499, J190-1)))))),""))</f>
        <v/>
      </c>
      <c r="N189" t="str">
        <f t="array" ref="N189">IFERROR(INDEX($E$4:$E$499,J189),"")</f>
        <v/>
      </c>
      <c r="O189" t="str">
        <f t="array" ref="O189">IFERROR(IF(NOT(J189+100&gt;J190),COUNT($A$4:$A$499)+1-J189,IFERROR(J190-J189,"")),"")</f>
        <v/>
      </c>
      <c r="W189" s="2"/>
      <c r="Y189" s="2"/>
      <c r="AA189" s="2"/>
      <c r="AC189" s="2"/>
      <c r="AE189" s="2"/>
      <c r="AG189" s="2"/>
      <c r="AI189" s="2"/>
    </row>
    <row r="190" spans="1:35" x14ac:dyDescent="0.25">
      <c r="A190" s="2" t="str">
        <f>IF(ISBLANK(Colony!B212),"",Colony!B212)</f>
        <v/>
      </c>
      <c r="B190" t="str">
        <f>IF(ISBLANK(Colony!C212),"",Colony!C212)</f>
        <v/>
      </c>
      <c r="C190" t="str">
        <f>IF(ISBLANK(Colony!D212),"",Colony!D212)</f>
        <v/>
      </c>
      <c r="D190" s="1" t="str">
        <f>IF(ISBLANK(Colony!E212),"",Colony!E212)</f>
        <v/>
      </c>
      <c r="E190" s="1" t="str">
        <f>IF(ISBLANK(Colony!F212),"",Colony!F212)</f>
        <v/>
      </c>
      <c r="F190" s="1" t="str">
        <f>IF(ISBLANK(Colony!G212),"",Colony!G212)</f>
        <v/>
      </c>
      <c r="G190" s="1" t="str">
        <f>IF(ISBLANK(Colony!H212),"",Colony!H212)</f>
        <v/>
      </c>
      <c r="H190" s="1" t="str">
        <f>IF(ISBLANK(Colony!I212),"",Colony!I212)</f>
        <v/>
      </c>
      <c r="I190" t="str">
        <f t="array" ref="I190">_xlfn.IFNA(INDEX($A$4:$A$499&amp;$E$4:$E$499, MATCH(0, COUNTIF(I$3:I189, $A$4:$A$499&amp;$E$4:$E$499), 0)),"")</f>
        <v/>
      </c>
      <c r="J190" t="str">
        <f t="array" ref="J190">_xlfn.IFNA( MATCH(0, COUNTIF(I$3:I189, $A$4:$A$499&amp;$E$4:$E$499), 0),"")</f>
        <v/>
      </c>
      <c r="K190" s="2" t="str">
        <f t="array" ref="K190">IFERROR(INDEX($A$4:$A$499, J190),"")</f>
        <v/>
      </c>
      <c r="L190" t="str">
        <f t="array" ref="L190">IFERROR(INDEX($G$4:$G$499, J190),"")</f>
        <v/>
      </c>
      <c r="M190" t="str">
        <f t="array" ref="M190">IF(AND(J191&gt;99999,J190&lt;99999),O190- (SUM(--(NOT(ISBLANK(INDEX(Colony!$H$26:$H$499, J190):INDEX(Colony!$H$26:$H$499, COUNT($A$4:$A$499))))))), IFERROR(O190-(SUM(--(NOT(ISBLANK(INDEX(Colony!$H$26:$H$499, J190):INDEX(Colony!$H$26:$H$499, J191-1)))))),""))</f>
        <v/>
      </c>
      <c r="N190" t="str">
        <f t="array" ref="N190">IFERROR(INDEX($E$4:$E$499,J190),"")</f>
        <v/>
      </c>
      <c r="O190" t="str">
        <f t="array" ref="O190">IFERROR(IF(NOT(J190+100&gt;J191),COUNT($A$4:$A$499)+1-J190,IFERROR(J191-J190,"")),"")</f>
        <v/>
      </c>
      <c r="W190" s="2"/>
      <c r="Y190" s="2"/>
      <c r="AA190" s="2"/>
      <c r="AC190" s="2"/>
      <c r="AE190" s="2"/>
      <c r="AG190" s="2"/>
      <c r="AI190" s="2"/>
    </row>
    <row r="191" spans="1:35" x14ac:dyDescent="0.25">
      <c r="A191" s="2" t="str">
        <f>IF(ISBLANK(Colony!B213),"",Colony!B213)</f>
        <v/>
      </c>
      <c r="B191" t="str">
        <f>IF(ISBLANK(Colony!C213),"",Colony!C213)</f>
        <v/>
      </c>
      <c r="C191" t="str">
        <f>IF(ISBLANK(Colony!D213),"",Colony!D213)</f>
        <v/>
      </c>
      <c r="D191" s="1" t="str">
        <f>IF(ISBLANK(Colony!E213),"",Colony!E213)</f>
        <v/>
      </c>
      <c r="E191" s="1" t="str">
        <f>IF(ISBLANK(Colony!F213),"",Colony!F213)</f>
        <v/>
      </c>
      <c r="F191" s="1" t="str">
        <f>IF(ISBLANK(Colony!G213),"",Colony!G213)</f>
        <v/>
      </c>
      <c r="G191" s="1" t="str">
        <f>IF(ISBLANK(Colony!H213),"",Colony!H213)</f>
        <v/>
      </c>
      <c r="H191" s="1" t="str">
        <f>IF(ISBLANK(Colony!I213),"",Colony!I213)</f>
        <v/>
      </c>
      <c r="I191" t="str">
        <f t="array" ref="I191">_xlfn.IFNA(INDEX($A$4:$A$499&amp;$E$4:$E$499, MATCH(0, COUNTIF(I$3:I190, $A$4:$A$499&amp;$E$4:$E$499), 0)),"")</f>
        <v/>
      </c>
      <c r="J191" t="str">
        <f t="array" ref="J191">_xlfn.IFNA( MATCH(0, COUNTIF(I$3:I190, $A$4:$A$499&amp;$E$4:$E$499), 0),"")</f>
        <v/>
      </c>
      <c r="K191" s="2" t="str">
        <f t="array" ref="K191">IFERROR(INDEX($A$4:$A$499, J191),"")</f>
        <v/>
      </c>
      <c r="L191" t="str">
        <f t="array" ref="L191">IFERROR(INDEX($G$4:$G$499, J191),"")</f>
        <v/>
      </c>
      <c r="M191" t="str">
        <f t="array" ref="M191">IF(AND(J192&gt;99999,J191&lt;99999),O191- (SUM(--(NOT(ISBLANK(INDEX(Colony!$H$26:$H$499, J191):INDEX(Colony!$H$26:$H$499, COUNT($A$4:$A$499))))))), IFERROR(O191-(SUM(--(NOT(ISBLANK(INDEX(Colony!$H$26:$H$499, J191):INDEX(Colony!$H$26:$H$499, J192-1)))))),""))</f>
        <v/>
      </c>
      <c r="N191" t="str">
        <f t="array" ref="N191">IFERROR(INDEX($E$4:$E$499,J191),"")</f>
        <v/>
      </c>
      <c r="O191" t="str">
        <f t="array" ref="O191">IFERROR(IF(NOT(J191+100&gt;J192),COUNT($A$4:$A$499)+1-J191,IFERROR(J192-J191,"")),"")</f>
        <v/>
      </c>
      <c r="W191" s="2"/>
      <c r="Y191" s="2"/>
      <c r="AA191" s="2"/>
      <c r="AC191" s="2"/>
      <c r="AE191" s="2"/>
      <c r="AG191" s="2"/>
      <c r="AI191" s="2"/>
    </row>
    <row r="192" spans="1:35" x14ac:dyDescent="0.25">
      <c r="A192" s="2" t="str">
        <f>IF(ISBLANK(Colony!B214),"",Colony!B214)</f>
        <v/>
      </c>
      <c r="B192" t="str">
        <f>IF(ISBLANK(Colony!C214),"",Colony!C214)</f>
        <v/>
      </c>
      <c r="C192" t="str">
        <f>IF(ISBLANK(Colony!D214),"",Colony!D214)</f>
        <v/>
      </c>
      <c r="D192" s="1" t="str">
        <f>IF(ISBLANK(Colony!E214),"",Colony!E214)</f>
        <v/>
      </c>
      <c r="E192" s="1" t="str">
        <f>IF(ISBLANK(Colony!F214),"",Colony!F214)</f>
        <v/>
      </c>
      <c r="F192" s="1" t="str">
        <f>IF(ISBLANK(Colony!G214),"",Colony!G214)</f>
        <v/>
      </c>
      <c r="G192" s="1" t="str">
        <f>IF(ISBLANK(Colony!H214),"",Colony!H214)</f>
        <v/>
      </c>
      <c r="H192" s="1" t="str">
        <f>IF(ISBLANK(Colony!I214),"",Colony!I214)</f>
        <v/>
      </c>
      <c r="I192" t="str">
        <f t="array" ref="I192">_xlfn.IFNA(INDEX($A$4:$A$499&amp;$E$4:$E$499, MATCH(0, COUNTIF(I$3:I191, $A$4:$A$499&amp;$E$4:$E$499), 0)),"")</f>
        <v/>
      </c>
      <c r="J192" t="str">
        <f t="array" ref="J192">_xlfn.IFNA( MATCH(0, COUNTIF(I$3:I191, $A$4:$A$499&amp;$E$4:$E$499), 0),"")</f>
        <v/>
      </c>
      <c r="K192" s="2" t="str">
        <f t="array" ref="K192">IFERROR(INDEX($A$4:$A$499, J192),"")</f>
        <v/>
      </c>
      <c r="L192" t="str">
        <f t="array" ref="L192">IFERROR(INDEX($G$4:$G$499, J192),"")</f>
        <v/>
      </c>
      <c r="M192" t="str">
        <f t="array" ref="M192">IF(AND(J193&gt;99999,J192&lt;99999),O192- (SUM(--(NOT(ISBLANK(INDEX(Colony!$H$26:$H$499, J192):INDEX(Colony!$H$26:$H$499, COUNT($A$4:$A$499))))))), IFERROR(O192-(SUM(--(NOT(ISBLANK(INDEX(Colony!$H$26:$H$499, J192):INDEX(Colony!$H$26:$H$499, J193-1)))))),""))</f>
        <v/>
      </c>
      <c r="N192" t="str">
        <f t="array" ref="N192">IFERROR(INDEX($E$4:$E$499,J192),"")</f>
        <v/>
      </c>
      <c r="O192" t="str">
        <f t="array" ref="O192">IFERROR(IF(NOT(J192+100&gt;J193),COUNT($A$4:$A$499)+1-J192,IFERROR(J193-J192,"")),"")</f>
        <v/>
      </c>
      <c r="W192" s="2"/>
      <c r="Y192" s="2"/>
      <c r="AA192" s="2"/>
      <c r="AC192" s="2"/>
      <c r="AE192" s="2"/>
      <c r="AG192" s="2"/>
      <c r="AI192" s="2"/>
    </row>
    <row r="193" spans="1:35" x14ac:dyDescent="0.25">
      <c r="A193" s="2" t="str">
        <f>IF(ISBLANK(Colony!B215),"",Colony!B215)</f>
        <v/>
      </c>
      <c r="B193" t="str">
        <f>IF(ISBLANK(Colony!C215),"",Colony!C215)</f>
        <v/>
      </c>
      <c r="C193" t="str">
        <f>IF(ISBLANK(Colony!D215),"",Colony!D215)</f>
        <v/>
      </c>
      <c r="D193" s="1" t="str">
        <f>IF(ISBLANK(Colony!E215),"",Colony!E215)</f>
        <v/>
      </c>
      <c r="E193" s="1" t="str">
        <f>IF(ISBLANK(Colony!F215),"",Colony!F215)</f>
        <v/>
      </c>
      <c r="F193" s="1" t="str">
        <f>IF(ISBLANK(Colony!G215),"",Colony!G215)</f>
        <v/>
      </c>
      <c r="G193" s="1" t="str">
        <f>IF(ISBLANK(Colony!H215),"",Colony!H215)</f>
        <v/>
      </c>
      <c r="H193" s="1" t="str">
        <f>IF(ISBLANK(Colony!I215),"",Colony!I215)</f>
        <v/>
      </c>
      <c r="I193" t="str">
        <f t="array" ref="I193">_xlfn.IFNA(INDEX($A$4:$A$499&amp;$E$4:$E$499, MATCH(0, COUNTIF(I$3:I192, $A$4:$A$499&amp;$E$4:$E$499), 0)),"")</f>
        <v/>
      </c>
      <c r="J193" t="str">
        <f t="array" ref="J193">_xlfn.IFNA( MATCH(0, COUNTIF(I$3:I192, $A$4:$A$499&amp;$E$4:$E$499), 0),"")</f>
        <v/>
      </c>
      <c r="K193" s="2" t="str">
        <f t="array" ref="K193">IFERROR(INDEX($A$4:$A$499, J193),"")</f>
        <v/>
      </c>
      <c r="L193" t="str">
        <f t="array" ref="L193">IFERROR(INDEX($G$4:$G$499, J193),"")</f>
        <v/>
      </c>
      <c r="M193" t="str">
        <f t="array" ref="M193">IF(AND(J194&gt;99999,J193&lt;99999),O193- (SUM(--(NOT(ISBLANK(INDEX(Colony!$H$26:$H$499, J193):INDEX(Colony!$H$26:$H$499, COUNT($A$4:$A$499))))))), IFERROR(O193-(SUM(--(NOT(ISBLANK(INDEX(Colony!$H$26:$H$499, J193):INDEX(Colony!$H$26:$H$499, J194-1)))))),""))</f>
        <v/>
      </c>
      <c r="N193" t="str">
        <f t="array" ref="N193">IFERROR(INDEX($E$4:$E$499,J193),"")</f>
        <v/>
      </c>
      <c r="O193" t="str">
        <f t="array" ref="O193">IFERROR(IF(NOT(J193+100&gt;J194),COUNT($A$4:$A$499)+1-J193,IFERROR(J194-J193,"")),"")</f>
        <v/>
      </c>
      <c r="W193" s="2"/>
      <c r="Y193" s="2"/>
      <c r="AA193" s="2"/>
      <c r="AC193" s="2"/>
      <c r="AE193" s="2"/>
      <c r="AG193" s="2"/>
      <c r="AI193" s="2"/>
    </row>
    <row r="194" spans="1:35" x14ac:dyDescent="0.25">
      <c r="A194" s="2" t="str">
        <f>IF(ISBLANK(Colony!B216),"",Colony!B216)</f>
        <v/>
      </c>
      <c r="B194" t="str">
        <f>IF(ISBLANK(Colony!C216),"",Colony!C216)</f>
        <v/>
      </c>
      <c r="C194" t="str">
        <f>IF(ISBLANK(Colony!D216),"",Colony!D216)</f>
        <v/>
      </c>
      <c r="D194" s="1" t="str">
        <f>IF(ISBLANK(Colony!E216),"",Colony!E216)</f>
        <v/>
      </c>
      <c r="E194" s="1" t="str">
        <f>IF(ISBLANK(Colony!F216),"",Colony!F216)</f>
        <v/>
      </c>
      <c r="F194" s="1" t="str">
        <f>IF(ISBLANK(Colony!G216),"",Colony!G216)</f>
        <v/>
      </c>
      <c r="G194" s="1" t="str">
        <f>IF(ISBLANK(Colony!H216),"",Colony!H216)</f>
        <v/>
      </c>
      <c r="H194" s="1" t="str">
        <f>IF(ISBLANK(Colony!I216),"",Colony!I216)</f>
        <v/>
      </c>
      <c r="I194" t="str">
        <f t="array" ref="I194">_xlfn.IFNA(INDEX($A$4:$A$499&amp;$E$4:$E$499, MATCH(0, COUNTIF(I$3:I193, $A$4:$A$499&amp;$E$4:$E$499), 0)),"")</f>
        <v/>
      </c>
      <c r="J194" t="str">
        <f t="array" ref="J194">_xlfn.IFNA( MATCH(0, COUNTIF(I$3:I193, $A$4:$A$499&amp;$E$4:$E$499), 0),"")</f>
        <v/>
      </c>
      <c r="K194" s="2" t="str">
        <f t="array" ref="K194">IFERROR(INDEX($A$4:$A$499, J194),"")</f>
        <v/>
      </c>
      <c r="L194" t="str">
        <f t="array" ref="L194">IFERROR(INDEX($G$4:$G$499, J194),"")</f>
        <v/>
      </c>
      <c r="M194" t="str">
        <f t="array" ref="M194">IF(AND(J195&gt;99999,J194&lt;99999),O194- (SUM(--(NOT(ISBLANK(INDEX(Colony!$H$26:$H$499, J194):INDEX(Colony!$H$26:$H$499, COUNT($A$4:$A$499))))))), IFERROR(O194-(SUM(--(NOT(ISBLANK(INDEX(Colony!$H$26:$H$499, J194):INDEX(Colony!$H$26:$H$499, J195-1)))))),""))</f>
        <v/>
      </c>
      <c r="N194" t="str">
        <f t="array" ref="N194">IFERROR(INDEX($E$4:$E$499,J194),"")</f>
        <v/>
      </c>
      <c r="O194" t="str">
        <f t="array" ref="O194">IFERROR(IF(NOT(J194+100&gt;J195),COUNT($A$4:$A$499)+1-J194,IFERROR(J195-J194,"")),"")</f>
        <v/>
      </c>
      <c r="W194" s="2"/>
      <c r="Y194" s="2"/>
      <c r="AA194" s="2"/>
      <c r="AC194" s="2"/>
      <c r="AE194" s="2"/>
      <c r="AG194" s="2"/>
      <c r="AI194" s="2"/>
    </row>
    <row r="195" spans="1:35" x14ac:dyDescent="0.25">
      <c r="A195" s="2" t="str">
        <f>IF(ISBLANK(Colony!B217),"",Colony!B217)</f>
        <v/>
      </c>
      <c r="B195" t="str">
        <f>IF(ISBLANK(Colony!C217),"",Colony!C217)</f>
        <v/>
      </c>
      <c r="C195" t="str">
        <f>IF(ISBLANK(Colony!D217),"",Colony!D217)</f>
        <v/>
      </c>
      <c r="D195" s="1" t="str">
        <f>IF(ISBLANK(Colony!E217),"",Colony!E217)</f>
        <v/>
      </c>
      <c r="E195" s="1" t="str">
        <f>IF(ISBLANK(Colony!F217),"",Colony!F217)</f>
        <v/>
      </c>
      <c r="F195" s="1" t="str">
        <f>IF(ISBLANK(Colony!G217),"",Colony!G217)</f>
        <v/>
      </c>
      <c r="G195" s="1" t="str">
        <f>IF(ISBLANK(Colony!H217),"",Colony!H217)</f>
        <v/>
      </c>
      <c r="H195" s="1" t="str">
        <f>IF(ISBLANK(Colony!I217),"",Colony!I217)</f>
        <v/>
      </c>
      <c r="I195" t="str">
        <f t="array" ref="I195">_xlfn.IFNA(INDEX($A$4:$A$499&amp;$E$4:$E$499, MATCH(0, COUNTIF(I$3:I194, $A$4:$A$499&amp;$E$4:$E$499), 0)),"")</f>
        <v/>
      </c>
      <c r="J195" t="str">
        <f t="array" ref="J195">_xlfn.IFNA( MATCH(0, COUNTIF(I$3:I194, $A$4:$A$499&amp;$E$4:$E$499), 0),"")</f>
        <v/>
      </c>
      <c r="K195" s="2" t="str">
        <f t="array" ref="K195">IFERROR(INDEX($A$4:$A$499, J195),"")</f>
        <v/>
      </c>
      <c r="L195" t="str">
        <f t="array" ref="L195">IFERROR(INDEX($G$4:$G$499, J195),"")</f>
        <v/>
      </c>
      <c r="M195" t="str">
        <f t="array" ref="M195">IF(AND(J196&gt;99999,J195&lt;99999),O195- (SUM(--(NOT(ISBLANK(INDEX(Colony!$H$26:$H$499, J195):INDEX(Colony!$H$26:$H$499, COUNT($A$4:$A$499))))))), IFERROR(O195-(SUM(--(NOT(ISBLANK(INDEX(Colony!$H$26:$H$499, J195):INDEX(Colony!$H$26:$H$499, J196-1)))))),""))</f>
        <v/>
      </c>
      <c r="N195" t="str">
        <f t="array" ref="N195">IFERROR(INDEX($E$4:$E$499,J195),"")</f>
        <v/>
      </c>
      <c r="O195" t="str">
        <f t="array" ref="O195">IFERROR(IF(NOT(J195+100&gt;J196),COUNT($A$4:$A$499)+1-J195,IFERROR(J196-J195,"")),"")</f>
        <v/>
      </c>
      <c r="W195" s="2"/>
      <c r="Y195" s="2"/>
      <c r="AA195" s="2"/>
      <c r="AC195" s="2"/>
      <c r="AE195" s="2"/>
      <c r="AG195" s="2"/>
      <c r="AI195" s="2"/>
    </row>
    <row r="196" spans="1:35" x14ac:dyDescent="0.25">
      <c r="A196" s="2" t="str">
        <f>IF(ISBLANK(Colony!B218),"",Colony!B218)</f>
        <v/>
      </c>
      <c r="B196" t="str">
        <f>IF(ISBLANK(Colony!C218),"",Colony!C218)</f>
        <v/>
      </c>
      <c r="C196" t="str">
        <f>IF(ISBLANK(Colony!D218),"",Colony!D218)</f>
        <v/>
      </c>
      <c r="D196" s="1" t="str">
        <f>IF(ISBLANK(Colony!E218),"",Colony!E218)</f>
        <v/>
      </c>
      <c r="E196" s="1" t="str">
        <f>IF(ISBLANK(Colony!F218),"",Colony!F218)</f>
        <v/>
      </c>
      <c r="F196" s="1" t="str">
        <f>IF(ISBLANK(Colony!G218),"",Colony!G218)</f>
        <v/>
      </c>
      <c r="G196" s="1" t="str">
        <f>IF(ISBLANK(Colony!H218),"",Colony!H218)</f>
        <v/>
      </c>
      <c r="H196" s="1" t="str">
        <f>IF(ISBLANK(Colony!I218),"",Colony!I218)</f>
        <v/>
      </c>
      <c r="I196" t="str">
        <f t="array" ref="I196">_xlfn.IFNA(INDEX($A$4:$A$499&amp;$E$4:$E$499, MATCH(0, COUNTIF(I$3:I195, $A$4:$A$499&amp;$E$4:$E$499), 0)),"")</f>
        <v/>
      </c>
      <c r="J196" t="str">
        <f t="array" ref="J196">_xlfn.IFNA( MATCH(0, COUNTIF(I$3:I195, $A$4:$A$499&amp;$E$4:$E$499), 0),"")</f>
        <v/>
      </c>
      <c r="K196" s="2" t="str">
        <f t="array" ref="K196">IFERROR(INDEX($A$4:$A$499, J196),"")</f>
        <v/>
      </c>
      <c r="L196" t="str">
        <f t="array" ref="L196">IFERROR(INDEX($G$4:$G$499, J196),"")</f>
        <v/>
      </c>
      <c r="M196" t="str">
        <f t="array" ref="M196">IF(AND(J197&gt;99999,J196&lt;99999),O196- (SUM(--(NOT(ISBLANK(INDEX(Colony!$H$26:$H$499, J196):INDEX(Colony!$H$26:$H$499, COUNT($A$4:$A$499))))))), IFERROR(O196-(SUM(--(NOT(ISBLANK(INDEX(Colony!$H$26:$H$499, J196):INDEX(Colony!$H$26:$H$499, J197-1)))))),""))</f>
        <v/>
      </c>
      <c r="N196" t="str">
        <f t="array" ref="N196">IFERROR(INDEX($E$4:$E$499,J196),"")</f>
        <v/>
      </c>
      <c r="O196" t="str">
        <f t="array" ref="O196">IFERROR(IF(NOT(J196+100&gt;J197),COUNT($A$4:$A$499)+1-J196,IFERROR(J197-J196,"")),"")</f>
        <v/>
      </c>
      <c r="W196" s="2"/>
      <c r="Y196" s="2"/>
      <c r="AA196" s="2"/>
      <c r="AC196" s="2"/>
      <c r="AE196" s="2"/>
      <c r="AG196" s="2"/>
      <c r="AI196" s="2"/>
    </row>
    <row r="197" spans="1:35" x14ac:dyDescent="0.25">
      <c r="A197" s="2" t="str">
        <f>IF(ISBLANK(Colony!B219),"",Colony!B219)</f>
        <v/>
      </c>
      <c r="B197" t="str">
        <f>IF(ISBLANK(Colony!C219),"",Colony!C219)</f>
        <v/>
      </c>
      <c r="C197" t="str">
        <f>IF(ISBLANK(Colony!D219),"",Colony!D219)</f>
        <v/>
      </c>
      <c r="D197" s="1" t="str">
        <f>IF(ISBLANK(Colony!E219),"",Colony!E219)</f>
        <v/>
      </c>
      <c r="E197" s="1" t="str">
        <f>IF(ISBLANK(Colony!F219),"",Colony!F219)</f>
        <v/>
      </c>
      <c r="F197" s="1" t="str">
        <f>IF(ISBLANK(Colony!G219),"",Colony!G219)</f>
        <v/>
      </c>
      <c r="G197" s="1" t="str">
        <f>IF(ISBLANK(Colony!H219),"",Colony!H219)</f>
        <v/>
      </c>
      <c r="H197" s="1" t="str">
        <f>IF(ISBLANK(Colony!I219),"",Colony!I219)</f>
        <v/>
      </c>
      <c r="I197" t="str">
        <f t="array" ref="I197">_xlfn.IFNA(INDEX($A$4:$A$499&amp;$E$4:$E$499, MATCH(0, COUNTIF(I$3:I196, $A$4:$A$499&amp;$E$4:$E$499), 0)),"")</f>
        <v/>
      </c>
      <c r="J197" t="str">
        <f t="array" ref="J197">_xlfn.IFNA( MATCH(0, COUNTIF(I$3:I196, $A$4:$A$499&amp;$E$4:$E$499), 0),"")</f>
        <v/>
      </c>
      <c r="K197" s="2" t="str">
        <f t="array" ref="K197">IFERROR(INDEX($A$4:$A$499, J197),"")</f>
        <v/>
      </c>
      <c r="L197" t="str">
        <f t="array" ref="L197">IFERROR(INDEX($G$4:$G$499, J197),"")</f>
        <v/>
      </c>
      <c r="M197" t="str">
        <f t="array" ref="M197">IF(AND(J198&gt;99999,J197&lt;99999),O197- (SUM(--(NOT(ISBLANK(INDEX(Colony!$H$26:$H$499, J197):INDEX(Colony!$H$26:$H$499, COUNT($A$4:$A$499))))))), IFERROR(O197-(SUM(--(NOT(ISBLANK(INDEX(Colony!$H$26:$H$499, J197):INDEX(Colony!$H$26:$H$499, J198-1)))))),""))</f>
        <v/>
      </c>
      <c r="N197" t="str">
        <f t="array" ref="N197">IFERROR(INDEX($E$4:$E$499,J197),"")</f>
        <v/>
      </c>
      <c r="O197" t="str">
        <f t="array" ref="O197">IFERROR(IF(NOT(J197+100&gt;J198),COUNT($A$4:$A$499)+1-J197,IFERROR(J198-J197,"")),"")</f>
        <v/>
      </c>
      <c r="W197" s="2"/>
      <c r="Y197" s="2"/>
      <c r="AA197" s="2"/>
      <c r="AC197" s="2"/>
      <c r="AE197" s="2"/>
      <c r="AG197" s="2"/>
      <c r="AI197" s="2"/>
    </row>
    <row r="198" spans="1:35" x14ac:dyDescent="0.25">
      <c r="A198" s="2" t="str">
        <f>IF(ISBLANK(Colony!B220),"",Colony!B220)</f>
        <v/>
      </c>
      <c r="B198" t="str">
        <f>IF(ISBLANK(Colony!C220),"",Colony!C220)</f>
        <v/>
      </c>
      <c r="C198" t="str">
        <f>IF(ISBLANK(Colony!D220),"",Colony!D220)</f>
        <v/>
      </c>
      <c r="D198" s="1" t="str">
        <f>IF(ISBLANK(Colony!E220),"",Colony!E220)</f>
        <v/>
      </c>
      <c r="E198" s="1" t="str">
        <f>IF(ISBLANK(Colony!F220),"",Colony!F220)</f>
        <v/>
      </c>
      <c r="F198" s="1" t="str">
        <f>IF(ISBLANK(Colony!G220),"",Colony!G220)</f>
        <v/>
      </c>
      <c r="G198" s="1" t="str">
        <f>IF(ISBLANK(Colony!H220),"",Colony!H220)</f>
        <v/>
      </c>
      <c r="H198" s="1" t="str">
        <f>IF(ISBLANK(Colony!I220),"",Colony!I220)</f>
        <v/>
      </c>
      <c r="I198" t="str">
        <f t="array" ref="I198">_xlfn.IFNA(INDEX($A$4:$A$499&amp;$E$4:$E$499, MATCH(0, COUNTIF(I$3:I197, $A$4:$A$499&amp;$E$4:$E$499), 0)),"")</f>
        <v/>
      </c>
      <c r="J198" t="str">
        <f t="array" ref="J198">_xlfn.IFNA( MATCH(0, COUNTIF(I$3:I197, $A$4:$A$499&amp;$E$4:$E$499), 0),"")</f>
        <v/>
      </c>
      <c r="K198" s="2" t="str">
        <f t="array" ref="K198">IFERROR(INDEX($A$4:$A$499, J198),"")</f>
        <v/>
      </c>
      <c r="L198" t="str">
        <f t="array" ref="L198">IFERROR(INDEX($G$4:$G$499, J198),"")</f>
        <v/>
      </c>
      <c r="M198" t="str">
        <f t="array" ref="M198">IF(AND(J199&gt;99999,J198&lt;99999),O198- (SUM(--(NOT(ISBLANK(INDEX(Colony!$H$26:$H$499, J198):INDEX(Colony!$H$26:$H$499, COUNT($A$4:$A$499))))))), IFERROR(O198-(SUM(--(NOT(ISBLANK(INDEX(Colony!$H$26:$H$499, J198):INDEX(Colony!$H$26:$H$499, J199-1)))))),""))</f>
        <v/>
      </c>
      <c r="N198" t="str">
        <f t="array" ref="N198">IFERROR(INDEX($E$4:$E$499,J198),"")</f>
        <v/>
      </c>
      <c r="O198" t="str">
        <f t="array" ref="O198">IFERROR(IF(NOT(J198+100&gt;J199),COUNT($A$4:$A$499)+1-J198,IFERROR(J199-J198,"")),"")</f>
        <v/>
      </c>
      <c r="W198" s="2"/>
      <c r="Y198" s="2"/>
      <c r="AA198" s="2"/>
      <c r="AC198" s="2"/>
      <c r="AE198" s="2"/>
      <c r="AG198" s="2"/>
      <c r="AI198" s="2"/>
    </row>
    <row r="199" spans="1:35" x14ac:dyDescent="0.25">
      <c r="A199" s="2" t="str">
        <f>IF(ISBLANK(Colony!B221),"",Colony!B221)</f>
        <v/>
      </c>
      <c r="B199" t="str">
        <f>IF(ISBLANK(Colony!C221),"",Colony!C221)</f>
        <v/>
      </c>
      <c r="C199" t="str">
        <f>IF(ISBLANK(Colony!D221),"",Colony!D221)</f>
        <v/>
      </c>
      <c r="D199" s="1" t="str">
        <f>IF(ISBLANK(Colony!E221),"",Colony!E221)</f>
        <v/>
      </c>
      <c r="E199" s="1" t="str">
        <f>IF(ISBLANK(Colony!F221),"",Colony!F221)</f>
        <v/>
      </c>
      <c r="F199" s="1" t="str">
        <f>IF(ISBLANK(Colony!G221),"",Colony!G221)</f>
        <v/>
      </c>
      <c r="G199" s="1" t="str">
        <f>IF(ISBLANK(Colony!H221),"",Colony!H221)</f>
        <v/>
      </c>
      <c r="H199" s="1" t="str">
        <f>IF(ISBLANK(Colony!I221),"",Colony!I221)</f>
        <v/>
      </c>
      <c r="I199" t="str">
        <f t="array" ref="I199">_xlfn.IFNA(INDEX($A$4:$A$499&amp;$E$4:$E$499, MATCH(0, COUNTIF(I$3:I198, $A$4:$A$499&amp;$E$4:$E$499), 0)),"")</f>
        <v/>
      </c>
      <c r="J199" t="str">
        <f t="array" ref="J199">_xlfn.IFNA( MATCH(0, COUNTIF(I$3:I198, $A$4:$A$499&amp;$E$4:$E$499), 0),"")</f>
        <v/>
      </c>
      <c r="K199" s="2" t="str">
        <f t="array" ref="K199">IFERROR(INDEX($A$4:$A$499, J199),"")</f>
        <v/>
      </c>
      <c r="L199" t="str">
        <f t="array" ref="L199">IFERROR(INDEX($G$4:$G$499, J199),"")</f>
        <v/>
      </c>
      <c r="M199" t="str">
        <f t="array" ref="M199">IF(AND(J200&gt;99999,J199&lt;99999),O199- (SUM(--(NOT(ISBLANK(INDEX(Colony!$H$26:$H$499, J199):INDEX(Colony!$H$26:$H$499, COUNT($A$4:$A$499))))))), IFERROR(O199-(SUM(--(NOT(ISBLANK(INDEX(Colony!$H$26:$H$499, J199):INDEX(Colony!$H$26:$H$499, J200-1)))))),""))</f>
        <v/>
      </c>
      <c r="N199" t="str">
        <f t="array" ref="N199">IFERROR(INDEX($E$4:$E$499,J199),"")</f>
        <v/>
      </c>
      <c r="O199" t="str">
        <f t="array" ref="O199">IFERROR(IF(NOT(J199+100&gt;J200),COUNT($A$4:$A$499)+1-J199,IFERROR(J200-J199,"")),"")</f>
        <v/>
      </c>
      <c r="W199" s="2"/>
      <c r="Y199" s="2"/>
      <c r="AA199" s="2"/>
      <c r="AC199" s="2"/>
      <c r="AE199" s="2"/>
      <c r="AG199" s="2"/>
      <c r="AI199" s="2"/>
    </row>
    <row r="200" spans="1:35" x14ac:dyDescent="0.25">
      <c r="A200" s="2" t="str">
        <f>IF(ISBLANK(Colony!B222),"",Colony!B222)</f>
        <v/>
      </c>
      <c r="B200" t="str">
        <f>IF(ISBLANK(Colony!C222),"",Colony!C222)</f>
        <v/>
      </c>
      <c r="C200" t="str">
        <f>IF(ISBLANK(Colony!D222),"",Colony!D222)</f>
        <v/>
      </c>
      <c r="D200" s="1" t="str">
        <f>IF(ISBLANK(Colony!E222),"",Colony!E222)</f>
        <v/>
      </c>
      <c r="E200" s="1" t="str">
        <f>IF(ISBLANK(Colony!F222),"",Colony!F222)</f>
        <v/>
      </c>
      <c r="F200" s="1" t="str">
        <f>IF(ISBLANK(Colony!G222),"",Colony!G222)</f>
        <v/>
      </c>
      <c r="G200" s="1" t="str">
        <f>IF(ISBLANK(Colony!H222),"",Colony!H222)</f>
        <v/>
      </c>
      <c r="H200" s="1" t="str">
        <f>IF(ISBLANK(Colony!I222),"",Colony!I222)</f>
        <v/>
      </c>
      <c r="I200" t="str">
        <f t="array" ref="I200">_xlfn.IFNA(INDEX($A$4:$A$499&amp;$E$4:$E$499, MATCH(0, COUNTIF(I$3:I199, $A$4:$A$499&amp;$E$4:$E$499), 0)),"")</f>
        <v/>
      </c>
      <c r="J200" t="str">
        <f t="array" ref="J200">_xlfn.IFNA( MATCH(0, COUNTIF(I$3:I199, $A$4:$A$499&amp;$E$4:$E$499), 0),"")</f>
        <v/>
      </c>
      <c r="K200" s="2" t="str">
        <f t="array" ref="K200">IFERROR(INDEX($A$4:$A$499, J200),"")</f>
        <v/>
      </c>
      <c r="L200" t="str">
        <f t="array" ref="L200">IFERROR(INDEX($G$4:$G$499, J200),"")</f>
        <v/>
      </c>
      <c r="M200" t="str">
        <f t="array" ref="M200">IF(AND(J201&gt;99999,J200&lt;99999),O200- (SUM(--(NOT(ISBLANK(INDEX(Colony!$H$26:$H$499, J200):INDEX(Colony!$H$26:$H$499, COUNT($A$4:$A$499))))))), IFERROR(O200-(SUM(--(NOT(ISBLANK(INDEX(Colony!$H$26:$H$499, J200):INDEX(Colony!$H$26:$H$499, J201-1)))))),""))</f>
        <v/>
      </c>
      <c r="N200" t="str">
        <f t="array" ref="N200">IFERROR(INDEX($E$4:$E$499,J200),"")</f>
        <v/>
      </c>
      <c r="O200" t="str">
        <f t="array" ref="O200">IFERROR(IF(NOT(J200+100&gt;J201),COUNT($A$4:$A$499)+1-J200,IFERROR(J201-J200,"")),"")</f>
        <v/>
      </c>
      <c r="W200" s="2"/>
      <c r="Y200" s="2"/>
      <c r="AA200" s="2"/>
      <c r="AC200" s="2"/>
      <c r="AE200" s="2"/>
      <c r="AG200" s="2"/>
      <c r="AI200" s="2"/>
    </row>
    <row r="201" spans="1:35" x14ac:dyDescent="0.25">
      <c r="A201" s="2" t="str">
        <f>IF(ISBLANK(Colony!B223),"",Colony!B223)</f>
        <v/>
      </c>
      <c r="B201" t="str">
        <f>IF(ISBLANK(Colony!C223),"",Colony!C223)</f>
        <v/>
      </c>
      <c r="C201" t="str">
        <f>IF(ISBLANK(Colony!D223),"",Colony!D223)</f>
        <v/>
      </c>
      <c r="D201" s="1" t="str">
        <f>IF(ISBLANK(Colony!E223),"",Colony!E223)</f>
        <v/>
      </c>
      <c r="E201" s="1" t="str">
        <f>IF(ISBLANK(Colony!F223),"",Colony!F223)</f>
        <v/>
      </c>
      <c r="F201" s="1" t="str">
        <f>IF(ISBLANK(Colony!G223),"",Colony!G223)</f>
        <v/>
      </c>
      <c r="G201" s="1" t="str">
        <f>IF(ISBLANK(Colony!H223),"",Colony!H223)</f>
        <v/>
      </c>
      <c r="H201" s="1" t="str">
        <f>IF(ISBLANK(Colony!I223),"",Colony!I223)</f>
        <v/>
      </c>
      <c r="I201" t="str">
        <f t="array" ref="I201">_xlfn.IFNA(INDEX($A$4:$A$499&amp;$E$4:$E$499, MATCH(0, COUNTIF(I$3:I200, $A$4:$A$499&amp;$E$4:$E$499), 0)),"")</f>
        <v/>
      </c>
      <c r="J201" t="str">
        <f t="array" ref="J201">_xlfn.IFNA( MATCH(0, COUNTIF(I$3:I200, $A$4:$A$499&amp;$E$4:$E$499), 0),"")</f>
        <v/>
      </c>
      <c r="K201" s="2" t="str">
        <f t="array" ref="K201">IFERROR(INDEX($A$4:$A$499, J201),"")</f>
        <v/>
      </c>
      <c r="L201" t="str">
        <f t="array" ref="L201">IFERROR(INDEX($G$4:$G$499, J201),"")</f>
        <v/>
      </c>
      <c r="M201" t="str">
        <f t="array" ref="M201">IF(AND(J202&gt;99999,J201&lt;99999),O201- (SUM(--(NOT(ISBLANK(INDEX(Colony!$H$26:$H$499, J201):INDEX(Colony!$H$26:$H$499, COUNT($A$4:$A$499))))))), IFERROR(O201-(SUM(--(NOT(ISBLANK(INDEX(Colony!$H$26:$H$499, J201):INDEX(Colony!$H$26:$H$499, J202-1)))))),""))</f>
        <v/>
      </c>
      <c r="N201" t="str">
        <f t="array" ref="N201">IFERROR(INDEX($E$4:$E$499,J201),"")</f>
        <v/>
      </c>
      <c r="O201" t="str">
        <f t="array" ref="O201">IFERROR(IF(NOT(J201+100&gt;J202),COUNT($A$4:$A$499)+1-J201,IFERROR(J202-J201,"")),"")</f>
        <v/>
      </c>
      <c r="W201" s="2"/>
      <c r="Y201" s="2"/>
      <c r="AA201" s="2"/>
      <c r="AC201" s="2"/>
      <c r="AE201" s="2"/>
      <c r="AG201" s="2"/>
      <c r="AI201" s="2"/>
    </row>
    <row r="202" spans="1:35" x14ac:dyDescent="0.25">
      <c r="A202" s="2" t="str">
        <f>IF(ISBLANK(Colony!B224),"",Colony!B224)</f>
        <v/>
      </c>
      <c r="B202" t="str">
        <f>IF(ISBLANK(Colony!C224),"",Colony!C224)</f>
        <v/>
      </c>
      <c r="C202" t="str">
        <f>IF(ISBLANK(Colony!D224),"",Colony!D224)</f>
        <v/>
      </c>
      <c r="D202" s="1" t="str">
        <f>IF(ISBLANK(Colony!E224),"",Colony!E224)</f>
        <v/>
      </c>
      <c r="E202" s="1" t="str">
        <f>IF(ISBLANK(Colony!F224),"",Colony!F224)</f>
        <v/>
      </c>
      <c r="F202" s="1" t="str">
        <f>IF(ISBLANK(Colony!G224),"",Colony!G224)</f>
        <v/>
      </c>
      <c r="G202" s="1" t="str">
        <f>IF(ISBLANK(Colony!H224),"",Colony!H224)</f>
        <v/>
      </c>
      <c r="H202" s="1" t="str">
        <f>IF(ISBLANK(Colony!I224),"",Colony!I224)</f>
        <v/>
      </c>
      <c r="I202" t="str">
        <f t="array" ref="I202">_xlfn.IFNA(INDEX($A$4:$A$499&amp;$E$4:$E$499, MATCH(0, COUNTIF(I$3:I201, $A$4:$A$499&amp;$E$4:$E$499), 0)),"")</f>
        <v/>
      </c>
      <c r="J202" t="str">
        <f t="array" ref="J202">_xlfn.IFNA( MATCH(0, COUNTIF(I$3:I201, $A$4:$A$499&amp;$E$4:$E$499), 0),"")</f>
        <v/>
      </c>
      <c r="K202" s="2" t="str">
        <f t="array" ref="K202">IFERROR(INDEX($A$4:$A$499, J202),"")</f>
        <v/>
      </c>
      <c r="L202" t="str">
        <f t="array" ref="L202">IFERROR(INDEX($G$4:$G$499, J202),"")</f>
        <v/>
      </c>
      <c r="M202" t="str">
        <f t="array" ref="M202">IF(AND(J203&gt;99999,J202&lt;99999),O202- (SUM(--(NOT(ISBLANK(INDEX(Colony!$H$26:$H$499, J202):INDEX(Colony!$H$26:$H$499, COUNT($A$4:$A$499))))))), IFERROR(O202-(SUM(--(NOT(ISBLANK(INDEX(Colony!$H$26:$H$499, J202):INDEX(Colony!$H$26:$H$499, J203-1)))))),""))</f>
        <v/>
      </c>
      <c r="N202" t="str">
        <f t="array" ref="N202">IFERROR(INDEX($E$4:$E$499,J202),"")</f>
        <v/>
      </c>
      <c r="O202" t="str">
        <f t="array" ref="O202">IFERROR(IF(NOT(J202+100&gt;J203),COUNT($A$4:$A$499)+1-J202,IFERROR(J203-J202,"")),"")</f>
        <v/>
      </c>
      <c r="W202" s="2"/>
      <c r="Y202" s="2"/>
      <c r="AA202" s="2"/>
      <c r="AC202" s="2"/>
      <c r="AE202" s="2"/>
      <c r="AG202" s="2"/>
      <c r="AI202" s="2"/>
    </row>
    <row r="203" spans="1:35" x14ac:dyDescent="0.25">
      <c r="A203" s="2" t="str">
        <f>IF(ISBLANK(Colony!B225),"",Colony!B225)</f>
        <v/>
      </c>
      <c r="B203" t="str">
        <f>IF(ISBLANK(Colony!C225),"",Colony!C225)</f>
        <v/>
      </c>
      <c r="C203" t="str">
        <f>IF(ISBLANK(Colony!D225),"",Colony!D225)</f>
        <v/>
      </c>
      <c r="D203" s="1" t="str">
        <f>IF(ISBLANK(Colony!E225),"",Colony!E225)</f>
        <v/>
      </c>
      <c r="E203" s="1" t="str">
        <f>IF(ISBLANK(Colony!F225),"",Colony!F225)</f>
        <v/>
      </c>
      <c r="F203" s="1" t="str">
        <f>IF(ISBLANK(Colony!G225),"",Colony!G225)</f>
        <v/>
      </c>
      <c r="G203" s="1" t="str">
        <f>IF(ISBLANK(Colony!H225),"",Colony!H225)</f>
        <v/>
      </c>
      <c r="H203" s="1" t="str">
        <f>IF(ISBLANK(Colony!I225),"",Colony!I225)</f>
        <v/>
      </c>
      <c r="I203" t="str">
        <f t="array" ref="I203">_xlfn.IFNA(INDEX($A$4:$A$499&amp;$E$4:$E$499, MATCH(0, COUNTIF(I$3:I202, $A$4:$A$499&amp;$E$4:$E$499), 0)),"")</f>
        <v/>
      </c>
      <c r="J203" t="str">
        <f t="array" ref="J203">_xlfn.IFNA( MATCH(0, COUNTIF(I$3:I202, $A$4:$A$499&amp;$E$4:$E$499), 0),"")</f>
        <v/>
      </c>
      <c r="K203" s="2" t="str">
        <f t="array" ref="K203">IFERROR(INDEX($A$4:$A$499, J203),"")</f>
        <v/>
      </c>
      <c r="L203" t="str">
        <f t="array" ref="L203">IFERROR(INDEX($G$4:$G$499, J203),"")</f>
        <v/>
      </c>
      <c r="M203" t="str">
        <f t="array" ref="M203">IF(AND(J204&gt;99999,J203&lt;99999),O203- (SUM(--(NOT(ISBLANK(INDEX(Colony!$H$26:$H$499, J203):INDEX(Colony!$H$26:$H$499, COUNT($A$4:$A$499))))))), IFERROR(O203-(SUM(--(NOT(ISBLANK(INDEX(Colony!$H$26:$H$499, J203):INDEX(Colony!$H$26:$H$499, J204-1)))))),""))</f>
        <v/>
      </c>
      <c r="N203" t="str">
        <f t="array" ref="N203">IFERROR(INDEX($E$4:$E$499,J203),"")</f>
        <v/>
      </c>
      <c r="O203" t="str">
        <f t="array" ref="O203">IFERROR(IF(NOT(J203+100&gt;J204),COUNT($A$4:$A$499)+1-J203,IFERROR(J204-J203,"")),"")</f>
        <v/>
      </c>
      <c r="W203" s="2"/>
      <c r="Y203" s="2"/>
      <c r="AA203" s="2"/>
      <c r="AC203" s="2"/>
      <c r="AE203" s="2"/>
      <c r="AG203" s="2"/>
      <c r="AI203" s="2"/>
    </row>
    <row r="204" spans="1:35" x14ac:dyDescent="0.25">
      <c r="A204" s="2" t="str">
        <f>IF(ISBLANK(Colony!B226),"",Colony!B226)</f>
        <v/>
      </c>
      <c r="B204" t="str">
        <f>IF(ISBLANK(Colony!C226),"",Colony!C226)</f>
        <v/>
      </c>
      <c r="C204" t="str">
        <f>IF(ISBLANK(Colony!D226),"",Colony!D226)</f>
        <v/>
      </c>
      <c r="D204" s="1" t="str">
        <f>IF(ISBLANK(Colony!E226),"",Colony!E226)</f>
        <v/>
      </c>
      <c r="E204" s="1" t="str">
        <f>IF(ISBLANK(Colony!F226),"",Colony!F226)</f>
        <v/>
      </c>
      <c r="F204" s="1" t="str">
        <f>IF(ISBLANK(Colony!G226),"",Colony!G226)</f>
        <v/>
      </c>
      <c r="G204" s="1" t="str">
        <f>IF(ISBLANK(Colony!H226),"",Colony!H226)</f>
        <v/>
      </c>
      <c r="H204" s="1" t="str">
        <f>IF(ISBLANK(Colony!I226),"",Colony!I226)</f>
        <v/>
      </c>
      <c r="I204" t="str">
        <f t="array" ref="I204">_xlfn.IFNA(INDEX($A$4:$A$499&amp;$E$4:$E$499, MATCH(0, COUNTIF(I$3:I203, $A$4:$A$499&amp;$E$4:$E$499), 0)),"")</f>
        <v/>
      </c>
      <c r="J204" t="str">
        <f t="array" ref="J204">_xlfn.IFNA( MATCH(0, COUNTIF(I$3:I203, $A$4:$A$499&amp;$E$4:$E$499), 0),"")</f>
        <v/>
      </c>
      <c r="K204" s="2" t="str">
        <f t="array" ref="K204">IFERROR(INDEX($A$4:$A$499, J204),"")</f>
        <v/>
      </c>
      <c r="L204" t="str">
        <f t="array" ref="L204">IFERROR(INDEX($G$4:$G$499, J204),"")</f>
        <v/>
      </c>
      <c r="M204" t="str">
        <f t="array" ref="M204">IF(AND(J205&gt;99999,J204&lt;99999),O204- (SUM(--(NOT(ISBLANK(INDEX(Colony!$H$26:$H$499, J204):INDEX(Colony!$H$26:$H$499, COUNT($A$4:$A$499))))))), IFERROR(O204-(SUM(--(NOT(ISBLANK(INDEX(Colony!$H$26:$H$499, J204):INDEX(Colony!$H$26:$H$499, J205-1)))))),""))</f>
        <v/>
      </c>
      <c r="N204" t="str">
        <f t="array" ref="N204">IFERROR(INDEX($E$4:$E$499,J204),"")</f>
        <v/>
      </c>
      <c r="O204" t="str">
        <f t="array" ref="O204">IFERROR(IF(NOT(J204+100&gt;J205),COUNT($A$4:$A$499)+1-J204,IFERROR(J205-J204,"")),"")</f>
        <v/>
      </c>
      <c r="W204" s="2"/>
      <c r="Y204" s="2"/>
      <c r="AA204" s="2"/>
      <c r="AC204" s="2"/>
      <c r="AE204" s="2"/>
      <c r="AG204" s="2"/>
      <c r="AI204" s="2"/>
    </row>
    <row r="205" spans="1:35" x14ac:dyDescent="0.25">
      <c r="A205" s="2" t="str">
        <f>IF(ISBLANK(Colony!B227),"",Colony!B227)</f>
        <v/>
      </c>
      <c r="B205" t="str">
        <f>IF(ISBLANK(Colony!C227),"",Colony!C227)</f>
        <v/>
      </c>
      <c r="C205" t="str">
        <f>IF(ISBLANK(Colony!D227),"",Colony!D227)</f>
        <v/>
      </c>
      <c r="D205" s="1" t="str">
        <f>IF(ISBLANK(Colony!E227),"",Colony!E227)</f>
        <v/>
      </c>
      <c r="E205" s="1" t="str">
        <f>IF(ISBLANK(Colony!F227),"",Colony!F227)</f>
        <v/>
      </c>
      <c r="F205" s="1" t="str">
        <f>IF(ISBLANK(Colony!G227),"",Colony!G227)</f>
        <v/>
      </c>
      <c r="G205" s="1" t="str">
        <f>IF(ISBLANK(Colony!H227),"",Colony!H227)</f>
        <v/>
      </c>
      <c r="H205" s="1" t="str">
        <f>IF(ISBLANK(Colony!I227),"",Colony!I227)</f>
        <v/>
      </c>
      <c r="I205" t="str">
        <f t="array" ref="I205">_xlfn.IFNA(INDEX($A$4:$A$499&amp;$E$4:$E$499, MATCH(0, COUNTIF(I$3:I204, $A$4:$A$499&amp;$E$4:$E$499), 0)),"")</f>
        <v/>
      </c>
      <c r="J205" t="str">
        <f t="array" ref="J205">_xlfn.IFNA( MATCH(0, COUNTIF(I$3:I204, $A$4:$A$499&amp;$E$4:$E$499), 0),"")</f>
        <v/>
      </c>
      <c r="K205" s="2" t="str">
        <f t="array" ref="K205">IFERROR(INDEX($A$4:$A$499, J205),"")</f>
        <v/>
      </c>
      <c r="L205" t="str">
        <f t="array" ref="L205">IFERROR(INDEX($G$4:$G$499, J205),"")</f>
        <v/>
      </c>
      <c r="M205" t="str">
        <f t="array" ref="M205">IF(AND(J206&gt;99999,J205&lt;99999),O205- (SUM(--(NOT(ISBLANK(INDEX(Colony!$H$26:$H$499, J205):INDEX(Colony!$H$26:$H$499, COUNT($A$4:$A$499))))))), IFERROR(O205-(SUM(--(NOT(ISBLANK(INDEX(Colony!$H$26:$H$499, J205):INDEX(Colony!$H$26:$H$499, J206-1)))))),""))</f>
        <v/>
      </c>
      <c r="N205" t="str">
        <f t="array" ref="N205">IFERROR(INDEX($E$4:$E$499,J205),"")</f>
        <v/>
      </c>
      <c r="O205" t="str">
        <f t="array" ref="O205">IFERROR(IF(NOT(J205+100&gt;J206),COUNT($A$4:$A$499)+1-J205,IFERROR(J206-J205,"")),"")</f>
        <v/>
      </c>
      <c r="W205" s="2"/>
      <c r="Y205" s="2"/>
      <c r="AA205" s="2"/>
      <c r="AC205" s="2"/>
      <c r="AE205" s="2"/>
      <c r="AG205" s="2"/>
      <c r="AI205" s="2"/>
    </row>
    <row r="206" spans="1:35" x14ac:dyDescent="0.25">
      <c r="A206" s="2" t="str">
        <f>IF(ISBLANK(Colony!B228),"",Colony!B228)</f>
        <v/>
      </c>
      <c r="B206" t="str">
        <f>IF(ISBLANK(Colony!C228),"",Colony!C228)</f>
        <v/>
      </c>
      <c r="C206" t="str">
        <f>IF(ISBLANK(Colony!D228),"",Colony!D228)</f>
        <v/>
      </c>
      <c r="D206" s="1" t="str">
        <f>IF(ISBLANK(Colony!E228),"",Colony!E228)</f>
        <v/>
      </c>
      <c r="E206" s="1" t="str">
        <f>IF(ISBLANK(Colony!F228),"",Colony!F228)</f>
        <v/>
      </c>
      <c r="F206" s="1" t="str">
        <f>IF(ISBLANK(Colony!G228),"",Colony!G228)</f>
        <v/>
      </c>
      <c r="G206" s="1" t="str">
        <f>IF(ISBLANK(Colony!H228),"",Colony!H228)</f>
        <v/>
      </c>
      <c r="H206" s="1" t="str">
        <f>IF(ISBLANK(Colony!I228),"",Colony!I228)</f>
        <v/>
      </c>
      <c r="I206" t="str">
        <f t="array" ref="I206">_xlfn.IFNA(INDEX($A$4:$A$499&amp;$E$4:$E$499, MATCH(0, COUNTIF(I$3:I205, $A$4:$A$499&amp;$E$4:$E$499), 0)),"")</f>
        <v/>
      </c>
      <c r="J206" t="str">
        <f t="array" ref="J206">_xlfn.IFNA( MATCH(0, COUNTIF(I$3:I205, $A$4:$A$499&amp;$E$4:$E$499), 0),"")</f>
        <v/>
      </c>
      <c r="K206" s="2" t="str">
        <f t="array" ref="K206">IFERROR(INDEX($A$4:$A$499, J206),"")</f>
        <v/>
      </c>
      <c r="L206" t="str">
        <f t="array" ref="L206">IFERROR(INDEX($G$4:$G$499, J206),"")</f>
        <v/>
      </c>
      <c r="M206" t="str">
        <f t="array" ref="M206">IF(AND(J207&gt;99999,J206&lt;99999),O206- (SUM(--(NOT(ISBLANK(INDEX(Colony!$H$26:$H$499, J206):INDEX(Colony!$H$26:$H$499, COUNT($A$4:$A$499))))))), IFERROR(O206-(SUM(--(NOT(ISBLANK(INDEX(Colony!$H$26:$H$499, J206):INDEX(Colony!$H$26:$H$499, J207-1)))))),""))</f>
        <v/>
      </c>
      <c r="N206" t="str">
        <f t="array" ref="N206">IFERROR(INDEX($E$4:$E$499,J206),"")</f>
        <v/>
      </c>
      <c r="O206" t="str">
        <f t="array" ref="O206">IFERROR(IF(NOT(J206+100&gt;J207),COUNT($A$4:$A$499)+1-J206,IFERROR(J207-J206,"")),"")</f>
        <v/>
      </c>
      <c r="W206" s="2"/>
      <c r="Y206" s="2"/>
      <c r="AA206" s="2"/>
      <c r="AC206" s="2"/>
      <c r="AE206" s="2"/>
      <c r="AG206" s="2"/>
      <c r="AI206" s="2"/>
    </row>
    <row r="207" spans="1:35" x14ac:dyDescent="0.25">
      <c r="A207" s="2" t="str">
        <f>IF(ISBLANK(Colony!B229),"",Colony!B229)</f>
        <v/>
      </c>
      <c r="B207" t="str">
        <f>IF(ISBLANK(Colony!C229),"",Colony!C229)</f>
        <v/>
      </c>
      <c r="C207" t="str">
        <f>IF(ISBLANK(Colony!D229),"",Colony!D229)</f>
        <v/>
      </c>
      <c r="D207" s="1" t="str">
        <f>IF(ISBLANK(Colony!E229),"",Colony!E229)</f>
        <v/>
      </c>
      <c r="E207" s="1" t="str">
        <f>IF(ISBLANK(Colony!F229),"",Colony!F229)</f>
        <v/>
      </c>
      <c r="F207" s="1" t="str">
        <f>IF(ISBLANK(Colony!G229),"",Colony!G229)</f>
        <v/>
      </c>
      <c r="G207" s="1" t="str">
        <f>IF(ISBLANK(Colony!H229),"",Colony!H229)</f>
        <v/>
      </c>
      <c r="H207" s="1" t="str">
        <f>IF(ISBLANK(Colony!I229),"",Colony!I229)</f>
        <v/>
      </c>
      <c r="I207" t="str">
        <f t="array" ref="I207">_xlfn.IFNA(INDEX($A$4:$A$499&amp;$E$4:$E$499, MATCH(0, COUNTIF(I$3:I206, $A$4:$A$499&amp;$E$4:$E$499), 0)),"")</f>
        <v/>
      </c>
      <c r="J207" t="str">
        <f t="array" ref="J207">_xlfn.IFNA( MATCH(0, COUNTIF(I$3:I206, $A$4:$A$499&amp;$E$4:$E$499), 0),"")</f>
        <v/>
      </c>
      <c r="K207" s="2" t="str">
        <f t="array" ref="K207">IFERROR(INDEX($A$4:$A$499, J207),"")</f>
        <v/>
      </c>
      <c r="L207" t="str">
        <f t="array" ref="L207">IFERROR(INDEX($G$4:$G$499, J207),"")</f>
        <v/>
      </c>
      <c r="M207" t="str">
        <f t="array" ref="M207">IF(AND(J208&gt;99999,J207&lt;99999),O207- (SUM(--(NOT(ISBLANK(INDEX(Colony!$H$26:$H$499, J207):INDEX(Colony!$H$26:$H$499, COUNT($A$4:$A$499))))))), IFERROR(O207-(SUM(--(NOT(ISBLANK(INDEX(Colony!$H$26:$H$499, J207):INDEX(Colony!$H$26:$H$499, J208-1)))))),""))</f>
        <v/>
      </c>
      <c r="N207" t="str">
        <f t="array" ref="N207">IFERROR(INDEX($E$4:$E$499,J207),"")</f>
        <v/>
      </c>
      <c r="O207" t="str">
        <f t="array" ref="O207">IFERROR(IF(NOT(J207+100&gt;J208),COUNT($A$4:$A$499)+1-J207,IFERROR(J208-J207,"")),"")</f>
        <v/>
      </c>
      <c r="W207" s="2"/>
      <c r="Y207" s="2"/>
      <c r="AA207" s="2"/>
      <c r="AC207" s="2"/>
      <c r="AE207" s="2"/>
      <c r="AG207" s="2"/>
      <c r="AI207" s="2"/>
    </row>
    <row r="208" spans="1:35" x14ac:dyDescent="0.25">
      <c r="A208" s="2" t="str">
        <f>IF(ISBLANK(Colony!B230),"",Colony!B230)</f>
        <v/>
      </c>
      <c r="B208" t="str">
        <f>IF(ISBLANK(Colony!C230),"",Colony!C230)</f>
        <v/>
      </c>
      <c r="C208" t="str">
        <f>IF(ISBLANK(Colony!D230),"",Colony!D230)</f>
        <v/>
      </c>
      <c r="D208" s="1" t="str">
        <f>IF(ISBLANK(Colony!E230),"",Colony!E230)</f>
        <v/>
      </c>
      <c r="E208" s="1" t="str">
        <f>IF(ISBLANK(Colony!F230),"",Colony!F230)</f>
        <v/>
      </c>
      <c r="F208" s="1" t="str">
        <f>IF(ISBLANK(Colony!G230),"",Colony!G230)</f>
        <v/>
      </c>
      <c r="G208" s="1" t="str">
        <f>IF(ISBLANK(Colony!H230),"",Colony!H230)</f>
        <v/>
      </c>
      <c r="H208" s="1" t="str">
        <f>IF(ISBLANK(Colony!I230),"",Colony!I230)</f>
        <v/>
      </c>
      <c r="I208" t="str">
        <f t="array" ref="I208">_xlfn.IFNA(INDEX($A$4:$A$499&amp;$E$4:$E$499, MATCH(0, COUNTIF(I$3:I207, $A$4:$A$499&amp;$E$4:$E$499), 0)),"")</f>
        <v/>
      </c>
      <c r="J208" t="str">
        <f t="array" ref="J208">_xlfn.IFNA( MATCH(0, COUNTIF(I$3:I207, $A$4:$A$499&amp;$E$4:$E$499), 0),"")</f>
        <v/>
      </c>
      <c r="K208" s="2" t="str">
        <f t="array" ref="K208">IFERROR(INDEX($A$4:$A$499, J208),"")</f>
        <v/>
      </c>
      <c r="L208" t="str">
        <f t="array" ref="L208">IFERROR(INDEX($G$4:$G$499, J208),"")</f>
        <v/>
      </c>
      <c r="M208" t="str">
        <f t="array" ref="M208">IF(AND(J209&gt;99999,J208&lt;99999),O208- (SUM(--(NOT(ISBLANK(INDEX(Colony!$H$26:$H$499, J208):INDEX(Colony!$H$26:$H$499, COUNT($A$4:$A$499))))))), IFERROR(O208-(SUM(--(NOT(ISBLANK(INDEX(Colony!$H$26:$H$499, J208):INDEX(Colony!$H$26:$H$499, J209-1)))))),""))</f>
        <v/>
      </c>
      <c r="N208" t="str">
        <f t="array" ref="N208">IFERROR(INDEX($E$4:$E$499,J208),"")</f>
        <v/>
      </c>
      <c r="O208" t="str">
        <f t="array" ref="O208">IFERROR(IF(NOT(J208+100&gt;J209),COUNT($A$4:$A$499)+1-J208,IFERROR(J209-J208,"")),"")</f>
        <v/>
      </c>
      <c r="W208" s="2"/>
      <c r="Y208" s="2"/>
      <c r="AA208" s="2"/>
      <c r="AC208" s="2"/>
      <c r="AE208" s="2"/>
      <c r="AG208" s="2"/>
      <c r="AI208" s="2"/>
    </row>
    <row r="209" spans="1:35" x14ac:dyDescent="0.25">
      <c r="A209" s="2" t="str">
        <f>IF(ISBLANK(Colony!B231),"",Colony!B231)</f>
        <v/>
      </c>
      <c r="B209" t="str">
        <f>IF(ISBLANK(Colony!C231),"",Colony!C231)</f>
        <v/>
      </c>
      <c r="C209" t="str">
        <f>IF(ISBLANK(Colony!D231),"",Colony!D231)</f>
        <v/>
      </c>
      <c r="D209" s="1" t="str">
        <f>IF(ISBLANK(Colony!E231),"",Colony!E231)</f>
        <v/>
      </c>
      <c r="E209" s="1" t="str">
        <f>IF(ISBLANK(Colony!F231),"",Colony!F231)</f>
        <v/>
      </c>
      <c r="F209" s="1" t="str">
        <f>IF(ISBLANK(Colony!G231),"",Colony!G231)</f>
        <v/>
      </c>
      <c r="G209" s="1" t="str">
        <f>IF(ISBLANK(Colony!H231),"",Colony!H231)</f>
        <v/>
      </c>
      <c r="H209" s="1" t="str">
        <f>IF(ISBLANK(Colony!I231),"",Colony!I231)</f>
        <v/>
      </c>
      <c r="I209" t="str">
        <f t="array" ref="I209">_xlfn.IFNA(INDEX($A$4:$A$499&amp;$E$4:$E$499, MATCH(0, COUNTIF(I$3:I208, $A$4:$A$499&amp;$E$4:$E$499), 0)),"")</f>
        <v/>
      </c>
      <c r="J209" t="str">
        <f t="array" ref="J209">_xlfn.IFNA( MATCH(0, COUNTIF(I$3:I208, $A$4:$A$499&amp;$E$4:$E$499), 0),"")</f>
        <v/>
      </c>
      <c r="K209" s="2" t="str">
        <f t="array" ref="K209">IFERROR(INDEX($A$4:$A$499, J209),"")</f>
        <v/>
      </c>
      <c r="L209" t="str">
        <f t="array" ref="L209">IFERROR(INDEX($G$4:$G$499, J209),"")</f>
        <v/>
      </c>
      <c r="M209" t="str">
        <f t="array" ref="M209">IF(AND(J210&gt;99999,J209&lt;99999),O209- (SUM(--(NOT(ISBLANK(INDEX(Colony!$H$26:$H$499, J209):INDEX(Colony!$H$26:$H$499, COUNT($A$4:$A$499))))))), IFERROR(O209-(SUM(--(NOT(ISBLANK(INDEX(Colony!$H$26:$H$499, J209):INDEX(Colony!$H$26:$H$499, J210-1)))))),""))</f>
        <v/>
      </c>
      <c r="N209" t="str">
        <f t="array" ref="N209">IFERROR(INDEX($E$4:$E$499,J209),"")</f>
        <v/>
      </c>
      <c r="O209" t="str">
        <f t="array" ref="O209">IFERROR(IF(NOT(J209+100&gt;J210),COUNT($A$4:$A$499)+1-J209,IFERROR(J210-J209,"")),"")</f>
        <v/>
      </c>
      <c r="W209" s="2"/>
      <c r="Y209" s="2"/>
      <c r="AA209" s="2"/>
      <c r="AC209" s="2"/>
      <c r="AE209" s="2"/>
      <c r="AG209" s="2"/>
      <c r="AI209" s="2"/>
    </row>
    <row r="210" spans="1:35" x14ac:dyDescent="0.25">
      <c r="A210" s="2" t="str">
        <f>IF(ISBLANK(Colony!B232),"",Colony!B232)</f>
        <v/>
      </c>
      <c r="B210" t="str">
        <f>IF(ISBLANK(Colony!C232),"",Colony!C232)</f>
        <v/>
      </c>
      <c r="C210" t="str">
        <f>IF(ISBLANK(Colony!D232),"",Colony!D232)</f>
        <v/>
      </c>
      <c r="D210" s="1" t="str">
        <f>IF(ISBLANK(Colony!E232),"",Colony!E232)</f>
        <v/>
      </c>
      <c r="E210" s="1" t="str">
        <f>IF(ISBLANK(Colony!F232),"",Colony!F232)</f>
        <v/>
      </c>
      <c r="F210" s="1" t="str">
        <f>IF(ISBLANK(Colony!G232),"",Colony!G232)</f>
        <v/>
      </c>
      <c r="G210" s="1" t="str">
        <f>IF(ISBLANK(Colony!H232),"",Colony!H232)</f>
        <v/>
      </c>
      <c r="H210" s="1" t="str">
        <f>IF(ISBLANK(Colony!I232),"",Colony!I232)</f>
        <v/>
      </c>
      <c r="I210" t="str">
        <f t="array" ref="I210">_xlfn.IFNA(INDEX($A$4:$A$499&amp;$E$4:$E$499, MATCH(0, COUNTIF(I$3:I209, $A$4:$A$499&amp;$E$4:$E$499), 0)),"")</f>
        <v/>
      </c>
      <c r="J210" t="str">
        <f t="array" ref="J210">_xlfn.IFNA( MATCH(0, COUNTIF(I$3:I209, $A$4:$A$499&amp;$E$4:$E$499), 0),"")</f>
        <v/>
      </c>
      <c r="K210" s="2" t="str">
        <f t="array" ref="K210">IFERROR(INDEX($A$4:$A$499, J210),"")</f>
        <v/>
      </c>
      <c r="L210" t="str">
        <f t="array" ref="L210">IFERROR(INDEX($G$4:$G$499, J210),"")</f>
        <v/>
      </c>
      <c r="M210" t="str">
        <f t="array" ref="M210">IF(AND(J211&gt;99999,J210&lt;99999),O210- (SUM(--(NOT(ISBLANK(INDEX(Colony!$H$26:$H$499, J210):INDEX(Colony!$H$26:$H$499, COUNT($A$4:$A$499))))))), IFERROR(O210-(SUM(--(NOT(ISBLANK(INDEX(Colony!$H$26:$H$499, J210):INDEX(Colony!$H$26:$H$499, J211-1)))))),""))</f>
        <v/>
      </c>
      <c r="N210" t="str">
        <f t="array" ref="N210">IFERROR(INDEX($E$4:$E$499,J210),"")</f>
        <v/>
      </c>
      <c r="O210" t="str">
        <f t="array" ref="O210">IFERROR(IF(NOT(J210+100&gt;J211),COUNT($A$4:$A$499)+1-J210,IFERROR(J211-J210,"")),"")</f>
        <v/>
      </c>
      <c r="W210" s="2"/>
      <c r="Y210" s="2"/>
      <c r="AA210" s="2"/>
      <c r="AC210" s="2"/>
      <c r="AE210" s="2"/>
      <c r="AG210" s="2"/>
      <c r="AI210" s="2"/>
    </row>
    <row r="211" spans="1:35" x14ac:dyDescent="0.25">
      <c r="A211" s="2" t="str">
        <f>IF(ISBLANK(Colony!B233),"",Colony!B233)</f>
        <v/>
      </c>
      <c r="B211" t="str">
        <f>IF(ISBLANK(Colony!C233),"",Colony!C233)</f>
        <v/>
      </c>
      <c r="C211" t="str">
        <f>IF(ISBLANK(Colony!D233),"",Colony!D233)</f>
        <v/>
      </c>
      <c r="D211" s="1" t="str">
        <f>IF(ISBLANK(Colony!E233),"",Colony!E233)</f>
        <v/>
      </c>
      <c r="E211" s="1" t="str">
        <f>IF(ISBLANK(Colony!F233),"",Colony!F233)</f>
        <v/>
      </c>
      <c r="F211" s="1" t="str">
        <f>IF(ISBLANK(Colony!G233),"",Colony!G233)</f>
        <v/>
      </c>
      <c r="G211" s="1" t="str">
        <f>IF(ISBLANK(Colony!H233),"",Colony!H233)</f>
        <v/>
      </c>
      <c r="H211" s="1" t="str">
        <f>IF(ISBLANK(Colony!I233),"",Colony!I233)</f>
        <v/>
      </c>
      <c r="I211" t="str">
        <f t="array" ref="I211">_xlfn.IFNA(INDEX($A$4:$A$499&amp;$E$4:$E$499, MATCH(0, COUNTIF(I$3:I210, $A$4:$A$499&amp;$E$4:$E$499), 0)),"")</f>
        <v/>
      </c>
      <c r="J211" t="str">
        <f t="array" ref="J211">_xlfn.IFNA( MATCH(0, COUNTIF(I$3:I210, $A$4:$A$499&amp;$E$4:$E$499), 0),"")</f>
        <v/>
      </c>
      <c r="K211" s="2" t="str">
        <f t="array" ref="K211">IFERROR(INDEX($A$4:$A$499, J211),"")</f>
        <v/>
      </c>
      <c r="L211" t="str">
        <f t="array" ref="L211">IFERROR(INDEX($G$4:$G$499, J211),"")</f>
        <v/>
      </c>
      <c r="M211" t="str">
        <f t="array" ref="M211">IF(AND(J212&gt;99999,J211&lt;99999),O211- (SUM(--(NOT(ISBLANK(INDEX(Colony!$H$26:$H$499, J211):INDEX(Colony!$H$26:$H$499, COUNT($A$4:$A$499))))))), IFERROR(O211-(SUM(--(NOT(ISBLANK(INDEX(Colony!$H$26:$H$499, J211):INDEX(Colony!$H$26:$H$499, J212-1)))))),""))</f>
        <v/>
      </c>
      <c r="N211" t="str">
        <f t="array" ref="N211">IFERROR(INDEX($E$4:$E$499,J211),"")</f>
        <v/>
      </c>
      <c r="O211" t="str">
        <f t="array" ref="O211">IFERROR(IF(NOT(J211+100&gt;J212),COUNT($A$4:$A$499)+1-J211,IFERROR(J212-J211,"")),"")</f>
        <v/>
      </c>
      <c r="W211" s="2"/>
      <c r="Y211" s="2"/>
      <c r="AA211" s="2"/>
      <c r="AC211" s="2"/>
      <c r="AE211" s="2"/>
      <c r="AG211" s="2"/>
      <c r="AI211" s="2"/>
    </row>
    <row r="212" spans="1:35" x14ac:dyDescent="0.25">
      <c r="A212" s="2" t="str">
        <f>IF(ISBLANK(Colony!B234),"",Colony!B234)</f>
        <v/>
      </c>
      <c r="B212" t="str">
        <f>IF(ISBLANK(Colony!C234),"",Colony!C234)</f>
        <v/>
      </c>
      <c r="C212" t="str">
        <f>IF(ISBLANK(Colony!D234),"",Colony!D234)</f>
        <v/>
      </c>
      <c r="D212" s="1" t="str">
        <f>IF(ISBLANK(Colony!E234),"",Colony!E234)</f>
        <v/>
      </c>
      <c r="E212" s="1" t="str">
        <f>IF(ISBLANK(Colony!F234),"",Colony!F234)</f>
        <v/>
      </c>
      <c r="F212" s="1" t="str">
        <f>IF(ISBLANK(Colony!G234),"",Colony!G234)</f>
        <v/>
      </c>
      <c r="G212" s="1" t="str">
        <f>IF(ISBLANK(Colony!H234),"",Colony!H234)</f>
        <v/>
      </c>
      <c r="H212" s="1" t="str">
        <f>IF(ISBLANK(Colony!I234),"",Colony!I234)</f>
        <v/>
      </c>
      <c r="I212" t="str">
        <f t="array" ref="I212">_xlfn.IFNA(INDEX($A$4:$A$499&amp;$E$4:$E$499, MATCH(0, COUNTIF(I$3:I211, $A$4:$A$499&amp;$E$4:$E$499), 0)),"")</f>
        <v/>
      </c>
      <c r="J212" t="str">
        <f t="array" ref="J212">_xlfn.IFNA( MATCH(0, COUNTIF(I$3:I211, $A$4:$A$499&amp;$E$4:$E$499), 0),"")</f>
        <v/>
      </c>
      <c r="K212" s="2" t="str">
        <f t="array" ref="K212">IFERROR(INDEX($A$4:$A$499, J212),"")</f>
        <v/>
      </c>
      <c r="L212" t="str">
        <f t="array" ref="L212">IFERROR(INDEX($G$4:$G$499, J212),"")</f>
        <v/>
      </c>
      <c r="M212" t="str">
        <f t="array" ref="M212">IF(AND(J213&gt;99999,J212&lt;99999),O212- (SUM(--(NOT(ISBLANK(INDEX(Colony!$H$26:$H$499, J212):INDEX(Colony!$H$26:$H$499, COUNT($A$4:$A$499))))))), IFERROR(O212-(SUM(--(NOT(ISBLANK(INDEX(Colony!$H$26:$H$499, J212):INDEX(Colony!$H$26:$H$499, J213-1)))))),""))</f>
        <v/>
      </c>
      <c r="N212" t="str">
        <f t="array" ref="N212">IFERROR(INDEX($E$4:$E$499,J212),"")</f>
        <v/>
      </c>
      <c r="O212" t="str">
        <f t="array" ref="O212">IFERROR(IF(NOT(J212+100&gt;J213),COUNT($A$4:$A$499)+1-J212,IFERROR(J213-J212,"")),"")</f>
        <v/>
      </c>
      <c r="W212" s="2"/>
      <c r="Y212" s="2"/>
      <c r="AA212" s="2"/>
      <c r="AC212" s="2"/>
      <c r="AE212" s="2"/>
      <c r="AG212" s="2"/>
      <c r="AI212" s="2"/>
    </row>
    <row r="213" spans="1:35" x14ac:dyDescent="0.25">
      <c r="A213" s="2" t="str">
        <f>IF(ISBLANK(Colony!B235),"",Colony!B235)</f>
        <v/>
      </c>
      <c r="B213" t="str">
        <f>IF(ISBLANK(Colony!C235),"",Colony!C235)</f>
        <v/>
      </c>
      <c r="C213" t="str">
        <f>IF(ISBLANK(Colony!D235),"",Colony!D235)</f>
        <v/>
      </c>
      <c r="D213" s="1" t="str">
        <f>IF(ISBLANK(Colony!E235),"",Colony!E235)</f>
        <v/>
      </c>
      <c r="E213" s="1" t="str">
        <f>IF(ISBLANK(Colony!F235),"",Colony!F235)</f>
        <v/>
      </c>
      <c r="F213" s="1" t="str">
        <f>IF(ISBLANK(Colony!G235),"",Colony!G235)</f>
        <v/>
      </c>
      <c r="G213" s="1" t="str">
        <f>IF(ISBLANK(Colony!H235),"",Colony!H235)</f>
        <v/>
      </c>
      <c r="H213" s="1" t="str">
        <f>IF(ISBLANK(Colony!I235),"",Colony!I235)</f>
        <v/>
      </c>
      <c r="I213" t="str">
        <f t="array" ref="I213">_xlfn.IFNA(INDEX($A$4:$A$499&amp;$E$4:$E$499, MATCH(0, COUNTIF(I$3:I212, $A$4:$A$499&amp;$E$4:$E$499), 0)),"")</f>
        <v/>
      </c>
      <c r="J213" t="str">
        <f t="array" ref="J213">_xlfn.IFNA( MATCH(0, COUNTIF(I$3:I212, $A$4:$A$499&amp;$E$4:$E$499), 0),"")</f>
        <v/>
      </c>
      <c r="K213" s="2" t="str">
        <f t="array" ref="K213">IFERROR(INDEX($A$4:$A$499, J213),"")</f>
        <v/>
      </c>
      <c r="L213" t="str">
        <f t="array" ref="L213">IFERROR(INDEX($G$4:$G$499, J213),"")</f>
        <v/>
      </c>
      <c r="M213" t="str">
        <f t="array" ref="M213">IF(AND(J214&gt;99999,J213&lt;99999),O213- (SUM(--(NOT(ISBLANK(INDEX(Colony!$H$26:$H$499, J213):INDEX(Colony!$H$26:$H$499, COUNT($A$4:$A$499))))))), IFERROR(O213-(SUM(--(NOT(ISBLANK(INDEX(Colony!$H$26:$H$499, J213):INDEX(Colony!$H$26:$H$499, J214-1)))))),""))</f>
        <v/>
      </c>
      <c r="N213" t="str">
        <f t="array" ref="N213">IFERROR(INDEX($E$4:$E$499,J213),"")</f>
        <v/>
      </c>
      <c r="O213" t="str">
        <f t="array" ref="O213">IFERROR(IF(NOT(J213+100&gt;J214),COUNT($A$4:$A$499)+1-J213,IFERROR(J214-J213,"")),"")</f>
        <v/>
      </c>
      <c r="W213" s="2"/>
      <c r="Y213" s="2"/>
      <c r="AA213" s="2"/>
      <c r="AC213" s="2"/>
      <c r="AE213" s="2"/>
      <c r="AG213" s="2"/>
      <c r="AI213" s="2"/>
    </row>
    <row r="214" spans="1:35" x14ac:dyDescent="0.25">
      <c r="A214" s="2" t="str">
        <f>IF(ISBLANK(Colony!B236),"",Colony!B236)</f>
        <v/>
      </c>
      <c r="B214" t="str">
        <f>IF(ISBLANK(Colony!C236),"",Colony!C236)</f>
        <v/>
      </c>
      <c r="C214" t="str">
        <f>IF(ISBLANK(Colony!D236),"",Colony!D236)</f>
        <v/>
      </c>
      <c r="D214" s="1" t="str">
        <f>IF(ISBLANK(Colony!E236),"",Colony!E236)</f>
        <v/>
      </c>
      <c r="E214" s="1" t="str">
        <f>IF(ISBLANK(Colony!F236),"",Colony!F236)</f>
        <v/>
      </c>
      <c r="F214" s="1" t="str">
        <f>IF(ISBLANK(Colony!G236),"",Colony!G236)</f>
        <v/>
      </c>
      <c r="G214" s="1" t="str">
        <f>IF(ISBLANK(Colony!H236),"",Colony!H236)</f>
        <v/>
      </c>
      <c r="H214" s="1" t="str">
        <f>IF(ISBLANK(Colony!I236),"",Colony!I236)</f>
        <v/>
      </c>
      <c r="I214" t="str">
        <f t="array" ref="I214">_xlfn.IFNA(INDEX($A$4:$A$499&amp;$E$4:$E$499, MATCH(0, COUNTIF(I$3:I213, $A$4:$A$499&amp;$E$4:$E$499), 0)),"")</f>
        <v/>
      </c>
      <c r="J214" t="str">
        <f t="array" ref="J214">_xlfn.IFNA( MATCH(0, COUNTIF(I$3:I213, $A$4:$A$499&amp;$E$4:$E$499), 0),"")</f>
        <v/>
      </c>
      <c r="K214" s="2" t="str">
        <f t="array" ref="K214">IFERROR(INDEX($A$4:$A$499, J214),"")</f>
        <v/>
      </c>
      <c r="L214" t="str">
        <f t="array" ref="L214">IFERROR(INDEX($G$4:$G$499, J214),"")</f>
        <v/>
      </c>
      <c r="M214" t="str">
        <f t="array" ref="M214">IF(AND(J215&gt;99999,J214&lt;99999),O214- (SUM(--(NOT(ISBLANK(INDEX(Colony!$H$26:$H$499, J214):INDEX(Colony!$H$26:$H$499, COUNT($A$4:$A$499))))))), IFERROR(O214-(SUM(--(NOT(ISBLANK(INDEX(Colony!$H$26:$H$499, J214):INDEX(Colony!$H$26:$H$499, J215-1)))))),""))</f>
        <v/>
      </c>
      <c r="N214" t="str">
        <f t="array" ref="N214">IFERROR(INDEX($E$4:$E$499,J214),"")</f>
        <v/>
      </c>
      <c r="O214" t="str">
        <f t="array" ref="O214">IFERROR(IF(NOT(J214+100&gt;J215),COUNT($A$4:$A$499)+1-J214,IFERROR(J215-J214,"")),"")</f>
        <v/>
      </c>
      <c r="W214" s="2"/>
      <c r="Y214" s="2"/>
      <c r="AA214" s="2"/>
      <c r="AC214" s="2"/>
      <c r="AE214" s="2"/>
      <c r="AG214" s="2"/>
      <c r="AI214" s="2"/>
    </row>
    <row r="215" spans="1:35" x14ac:dyDescent="0.25">
      <c r="A215" s="2" t="str">
        <f>IF(ISBLANK(Colony!B237),"",Colony!B237)</f>
        <v/>
      </c>
      <c r="B215" t="str">
        <f>IF(ISBLANK(Colony!C237),"",Colony!C237)</f>
        <v/>
      </c>
      <c r="C215" t="str">
        <f>IF(ISBLANK(Colony!D237),"",Colony!D237)</f>
        <v/>
      </c>
      <c r="D215" s="1" t="str">
        <f>IF(ISBLANK(Colony!E237),"",Colony!E237)</f>
        <v/>
      </c>
      <c r="E215" s="1" t="str">
        <f>IF(ISBLANK(Colony!F237),"",Colony!F237)</f>
        <v/>
      </c>
      <c r="F215" s="1" t="str">
        <f>IF(ISBLANK(Colony!G237),"",Colony!G237)</f>
        <v/>
      </c>
      <c r="G215" s="1" t="str">
        <f>IF(ISBLANK(Colony!H237),"",Colony!H237)</f>
        <v/>
      </c>
      <c r="H215" s="1" t="str">
        <f>IF(ISBLANK(Colony!I237),"",Colony!I237)</f>
        <v/>
      </c>
      <c r="I215" t="str">
        <f t="array" ref="I215">_xlfn.IFNA(INDEX($A$4:$A$499&amp;$E$4:$E$499, MATCH(0, COUNTIF(I$3:I214, $A$4:$A$499&amp;$E$4:$E$499), 0)),"")</f>
        <v/>
      </c>
      <c r="J215" t="str">
        <f t="array" ref="J215">_xlfn.IFNA( MATCH(0, COUNTIF(I$3:I214, $A$4:$A$499&amp;$E$4:$E$499), 0),"")</f>
        <v/>
      </c>
      <c r="K215" s="2" t="str">
        <f t="array" ref="K215">IFERROR(INDEX($A$4:$A$499, J215),"")</f>
        <v/>
      </c>
      <c r="L215" t="str">
        <f t="array" ref="L215">IFERROR(INDEX($G$4:$G$499, J215),"")</f>
        <v/>
      </c>
      <c r="M215" t="str">
        <f t="array" ref="M215">IF(AND(J216&gt;99999,J215&lt;99999),O215- (SUM(--(NOT(ISBLANK(INDEX(Colony!$H$26:$H$499, J215):INDEX(Colony!$H$26:$H$499, COUNT($A$4:$A$499))))))), IFERROR(O215-(SUM(--(NOT(ISBLANK(INDEX(Colony!$H$26:$H$499, J215):INDEX(Colony!$H$26:$H$499, J216-1)))))),""))</f>
        <v/>
      </c>
      <c r="N215" t="str">
        <f t="array" ref="N215">IFERROR(INDEX($E$4:$E$499,J215),"")</f>
        <v/>
      </c>
      <c r="O215" t="str">
        <f t="array" ref="O215">IFERROR(IF(NOT(J215+100&gt;J216),COUNT($A$4:$A$499)+1-J215,IFERROR(J216-J215,"")),"")</f>
        <v/>
      </c>
      <c r="W215" s="2"/>
      <c r="Y215" s="2"/>
      <c r="AA215" s="2"/>
      <c r="AC215" s="2"/>
      <c r="AE215" s="2"/>
      <c r="AG215" s="2"/>
      <c r="AI215" s="2"/>
    </row>
    <row r="216" spans="1:35" x14ac:dyDescent="0.25">
      <c r="A216" s="2" t="str">
        <f>IF(ISBLANK(Colony!B238),"",Colony!B238)</f>
        <v/>
      </c>
      <c r="B216" t="str">
        <f>IF(ISBLANK(Colony!C238),"",Colony!C238)</f>
        <v/>
      </c>
      <c r="C216" t="str">
        <f>IF(ISBLANK(Colony!D238),"",Colony!D238)</f>
        <v/>
      </c>
      <c r="D216" s="1" t="str">
        <f>IF(ISBLANK(Colony!E238),"",Colony!E238)</f>
        <v/>
      </c>
      <c r="E216" s="1" t="str">
        <f>IF(ISBLANK(Colony!F238),"",Colony!F238)</f>
        <v/>
      </c>
      <c r="F216" s="1" t="str">
        <f>IF(ISBLANK(Colony!G238),"",Colony!G238)</f>
        <v/>
      </c>
      <c r="G216" s="1" t="str">
        <f>IF(ISBLANK(Colony!H238),"",Colony!H238)</f>
        <v/>
      </c>
      <c r="H216" s="1" t="str">
        <f>IF(ISBLANK(Colony!I238),"",Colony!I238)</f>
        <v/>
      </c>
      <c r="I216" t="str">
        <f t="array" ref="I216">_xlfn.IFNA(INDEX($A$4:$A$499&amp;$E$4:$E$499, MATCH(0, COUNTIF(I$3:I215, $A$4:$A$499&amp;$E$4:$E$499), 0)),"")</f>
        <v/>
      </c>
      <c r="J216" t="str">
        <f t="array" ref="J216">_xlfn.IFNA( MATCH(0, COUNTIF(I$3:I215, $A$4:$A$499&amp;$E$4:$E$499), 0),"")</f>
        <v/>
      </c>
      <c r="K216" s="2" t="str">
        <f t="array" ref="K216">IFERROR(INDEX($A$4:$A$499, J216),"")</f>
        <v/>
      </c>
      <c r="L216" t="str">
        <f t="array" ref="L216">IFERROR(INDEX($G$4:$G$499, J216),"")</f>
        <v/>
      </c>
      <c r="M216" t="str">
        <f t="array" ref="M216">IF(AND(J217&gt;99999,J216&lt;99999),O216- (SUM(--(NOT(ISBLANK(INDEX(Colony!$H$26:$H$499, J216):INDEX(Colony!$H$26:$H$499, COUNT($A$4:$A$499))))))), IFERROR(O216-(SUM(--(NOT(ISBLANK(INDEX(Colony!$H$26:$H$499, J216):INDEX(Colony!$H$26:$H$499, J217-1)))))),""))</f>
        <v/>
      </c>
      <c r="N216" t="str">
        <f t="array" ref="N216">IFERROR(INDEX($E$4:$E$499,J216),"")</f>
        <v/>
      </c>
      <c r="O216" t="str">
        <f t="array" ref="O216">IFERROR(IF(NOT(J216+100&gt;J217),COUNT($A$4:$A$499)+1-J216,IFERROR(J217-J216,"")),"")</f>
        <v/>
      </c>
      <c r="W216" s="2"/>
      <c r="Y216" s="2"/>
      <c r="AA216" s="2"/>
      <c r="AC216" s="2"/>
      <c r="AE216" s="2"/>
      <c r="AG216" s="2"/>
      <c r="AI216" s="2"/>
    </row>
    <row r="217" spans="1:35" x14ac:dyDescent="0.25">
      <c r="A217" s="2" t="str">
        <f>IF(ISBLANK(Colony!B239),"",Colony!B239)</f>
        <v/>
      </c>
      <c r="B217" t="str">
        <f>IF(ISBLANK(Colony!C239),"",Colony!C239)</f>
        <v/>
      </c>
      <c r="C217" t="str">
        <f>IF(ISBLANK(Colony!D239),"",Colony!D239)</f>
        <v/>
      </c>
      <c r="D217" s="1" t="str">
        <f>IF(ISBLANK(Colony!E239),"",Colony!E239)</f>
        <v/>
      </c>
      <c r="E217" s="1" t="str">
        <f>IF(ISBLANK(Colony!F239),"",Colony!F239)</f>
        <v/>
      </c>
      <c r="F217" s="1" t="str">
        <f>IF(ISBLANK(Colony!G239),"",Colony!G239)</f>
        <v/>
      </c>
      <c r="G217" s="1" t="str">
        <f>IF(ISBLANK(Colony!H239),"",Colony!H239)</f>
        <v/>
      </c>
      <c r="H217" s="1" t="str">
        <f>IF(ISBLANK(Colony!I239),"",Colony!I239)</f>
        <v/>
      </c>
      <c r="I217" t="str">
        <f t="array" ref="I217">_xlfn.IFNA(INDEX($A$4:$A$499&amp;$E$4:$E$499, MATCH(0, COUNTIF(I$3:I216, $A$4:$A$499&amp;$E$4:$E$499), 0)),"")</f>
        <v/>
      </c>
      <c r="J217" t="str">
        <f t="array" ref="J217">_xlfn.IFNA( MATCH(0, COUNTIF(I$3:I216, $A$4:$A$499&amp;$E$4:$E$499), 0),"")</f>
        <v/>
      </c>
      <c r="K217" s="2" t="str">
        <f t="array" ref="K217">IFERROR(INDEX($A$4:$A$499, J217),"")</f>
        <v/>
      </c>
      <c r="L217" t="str">
        <f t="array" ref="L217">IFERROR(INDEX($G$4:$G$499, J217),"")</f>
        <v/>
      </c>
      <c r="M217" t="str">
        <f t="array" ref="M217">IF(AND(J218&gt;99999,J217&lt;99999),O217- (SUM(--(NOT(ISBLANK(INDEX(Colony!$H$26:$H$499, J217):INDEX(Colony!$H$26:$H$499, COUNT($A$4:$A$499))))))), IFERROR(O217-(SUM(--(NOT(ISBLANK(INDEX(Colony!$H$26:$H$499, J217):INDEX(Colony!$H$26:$H$499, J218-1)))))),""))</f>
        <v/>
      </c>
      <c r="N217" t="str">
        <f t="array" ref="N217">IFERROR(INDEX($E$4:$E$499,J217),"")</f>
        <v/>
      </c>
      <c r="O217" t="str">
        <f t="array" ref="O217">IFERROR(IF(NOT(J217+100&gt;J218),COUNT($A$4:$A$499)+1-J217,IFERROR(J218-J217,"")),"")</f>
        <v/>
      </c>
      <c r="W217" s="2"/>
      <c r="Y217" s="2"/>
      <c r="AA217" s="2"/>
      <c r="AC217" s="2"/>
      <c r="AE217" s="2"/>
      <c r="AG217" s="2"/>
      <c r="AI217" s="2"/>
    </row>
    <row r="218" spans="1:35" x14ac:dyDescent="0.25">
      <c r="A218" s="2" t="str">
        <f>IF(ISBLANK(Colony!B240),"",Colony!B240)</f>
        <v/>
      </c>
      <c r="B218" t="str">
        <f>IF(ISBLANK(Colony!C240),"",Colony!C240)</f>
        <v/>
      </c>
      <c r="C218" t="str">
        <f>IF(ISBLANK(Colony!D240),"",Colony!D240)</f>
        <v/>
      </c>
      <c r="D218" s="1" t="str">
        <f>IF(ISBLANK(Colony!E240),"",Colony!E240)</f>
        <v/>
      </c>
      <c r="E218" s="1" t="str">
        <f>IF(ISBLANK(Colony!F240),"",Colony!F240)</f>
        <v/>
      </c>
      <c r="F218" s="1" t="str">
        <f>IF(ISBLANK(Colony!G240),"",Colony!G240)</f>
        <v/>
      </c>
      <c r="G218" s="1" t="str">
        <f>IF(ISBLANK(Colony!H240),"",Colony!H240)</f>
        <v/>
      </c>
      <c r="H218" s="1" t="str">
        <f>IF(ISBLANK(Colony!I240),"",Colony!I240)</f>
        <v/>
      </c>
      <c r="I218" t="str">
        <f t="array" ref="I218">_xlfn.IFNA(INDEX($A$4:$A$499&amp;$E$4:$E$499, MATCH(0, COUNTIF(I$3:I217, $A$4:$A$499&amp;$E$4:$E$499), 0)),"")</f>
        <v/>
      </c>
      <c r="J218" t="str">
        <f t="array" ref="J218">_xlfn.IFNA( MATCH(0, COUNTIF(I$3:I217, $A$4:$A$499&amp;$E$4:$E$499), 0),"")</f>
        <v/>
      </c>
      <c r="K218" s="2" t="str">
        <f t="array" ref="K218">IFERROR(INDEX($A$4:$A$499, J218),"")</f>
        <v/>
      </c>
      <c r="L218" t="str">
        <f t="array" ref="L218">IFERROR(INDEX($G$4:$G$499, J218),"")</f>
        <v/>
      </c>
      <c r="M218" t="str">
        <f t="array" ref="M218">IF(AND(J219&gt;99999,J218&lt;99999),O218- (SUM(--(NOT(ISBLANK(INDEX(Colony!$H$26:$H$499, J218):INDEX(Colony!$H$26:$H$499, COUNT($A$4:$A$499))))))), IFERROR(O218-(SUM(--(NOT(ISBLANK(INDEX(Colony!$H$26:$H$499, J218):INDEX(Colony!$H$26:$H$499, J219-1)))))),""))</f>
        <v/>
      </c>
      <c r="N218" t="str">
        <f t="array" ref="N218">IFERROR(INDEX($E$4:$E$499,J218),"")</f>
        <v/>
      </c>
      <c r="O218" t="str">
        <f t="array" ref="O218">IFERROR(IF(NOT(J218+100&gt;J219),COUNT($A$4:$A$499)+1-J218,IFERROR(J219-J218,"")),"")</f>
        <v/>
      </c>
      <c r="W218" s="2"/>
      <c r="Y218" s="2"/>
      <c r="AA218" s="2"/>
      <c r="AC218" s="2"/>
      <c r="AE218" s="2"/>
      <c r="AG218" s="2"/>
      <c r="AI218" s="2"/>
    </row>
    <row r="219" spans="1:35" x14ac:dyDescent="0.25">
      <c r="A219" s="2" t="str">
        <f>IF(ISBLANK(Colony!B241),"",Colony!B241)</f>
        <v/>
      </c>
      <c r="B219" t="str">
        <f>IF(ISBLANK(Colony!C241),"",Colony!C241)</f>
        <v/>
      </c>
      <c r="C219" t="str">
        <f>IF(ISBLANK(Colony!D241),"",Colony!D241)</f>
        <v/>
      </c>
      <c r="D219" s="1" t="str">
        <f>IF(ISBLANK(Colony!E241),"",Colony!E241)</f>
        <v/>
      </c>
      <c r="E219" s="1" t="str">
        <f>IF(ISBLANK(Colony!F241),"",Colony!F241)</f>
        <v/>
      </c>
      <c r="F219" s="1" t="str">
        <f>IF(ISBLANK(Colony!G241),"",Colony!G241)</f>
        <v/>
      </c>
      <c r="G219" s="1" t="str">
        <f>IF(ISBLANK(Colony!H241),"",Colony!H241)</f>
        <v/>
      </c>
      <c r="H219" s="1" t="str">
        <f>IF(ISBLANK(Colony!I241),"",Colony!I241)</f>
        <v/>
      </c>
      <c r="I219" t="str">
        <f t="array" ref="I219">_xlfn.IFNA(INDEX($A$4:$A$499&amp;$E$4:$E$499, MATCH(0, COUNTIF(I$3:I218, $A$4:$A$499&amp;$E$4:$E$499), 0)),"")</f>
        <v/>
      </c>
      <c r="J219" t="str">
        <f t="array" ref="J219">_xlfn.IFNA( MATCH(0, COUNTIF(I$3:I218, $A$4:$A$499&amp;$E$4:$E$499), 0),"")</f>
        <v/>
      </c>
      <c r="K219" s="2" t="str">
        <f t="array" ref="K219">IFERROR(INDEX($A$4:$A$499, J219),"")</f>
        <v/>
      </c>
      <c r="L219" t="str">
        <f t="array" ref="L219">IFERROR(INDEX($G$4:$G$499, J219),"")</f>
        <v/>
      </c>
      <c r="M219" t="str">
        <f t="array" ref="M219">IF(AND(J220&gt;99999,J219&lt;99999),O219- (SUM(--(NOT(ISBLANK(INDEX(Colony!$H$26:$H$499, J219):INDEX(Colony!$H$26:$H$499, COUNT($A$4:$A$499))))))), IFERROR(O219-(SUM(--(NOT(ISBLANK(INDEX(Colony!$H$26:$H$499, J219):INDEX(Colony!$H$26:$H$499, J220-1)))))),""))</f>
        <v/>
      </c>
      <c r="N219" t="str">
        <f t="array" ref="N219">IFERROR(INDEX($E$4:$E$499,J219),"")</f>
        <v/>
      </c>
      <c r="O219" t="str">
        <f t="array" ref="O219">IFERROR(IF(NOT(J219+100&gt;J220),COUNT($A$4:$A$499)+1-J219,IFERROR(J220-J219,"")),"")</f>
        <v/>
      </c>
      <c r="W219" s="2"/>
      <c r="Y219" s="2"/>
      <c r="AA219" s="2"/>
      <c r="AC219" s="2"/>
      <c r="AE219" s="2"/>
      <c r="AG219" s="2"/>
      <c r="AI219" s="2"/>
    </row>
    <row r="220" spans="1:35" x14ac:dyDescent="0.25">
      <c r="A220" s="2" t="str">
        <f>IF(ISBLANK(Colony!B242),"",Colony!B242)</f>
        <v/>
      </c>
      <c r="B220" t="str">
        <f>IF(ISBLANK(Colony!C242),"",Colony!C242)</f>
        <v/>
      </c>
      <c r="C220" t="str">
        <f>IF(ISBLANK(Colony!D242),"",Colony!D242)</f>
        <v/>
      </c>
      <c r="D220" s="1" t="str">
        <f>IF(ISBLANK(Colony!E242),"",Colony!E242)</f>
        <v/>
      </c>
      <c r="E220" s="1" t="str">
        <f>IF(ISBLANK(Colony!F242),"",Colony!F242)</f>
        <v/>
      </c>
      <c r="F220" s="1" t="str">
        <f>IF(ISBLANK(Colony!G242),"",Colony!G242)</f>
        <v/>
      </c>
      <c r="G220" s="1" t="str">
        <f>IF(ISBLANK(Colony!H242),"",Colony!H242)</f>
        <v/>
      </c>
      <c r="H220" s="1" t="str">
        <f>IF(ISBLANK(Colony!I242),"",Colony!I242)</f>
        <v/>
      </c>
      <c r="I220" t="str">
        <f t="array" ref="I220">_xlfn.IFNA(INDEX($A$4:$A$499&amp;$E$4:$E$499, MATCH(0, COUNTIF(I$3:I219, $A$4:$A$499&amp;$E$4:$E$499), 0)),"")</f>
        <v/>
      </c>
      <c r="J220" t="str">
        <f t="array" ref="J220">_xlfn.IFNA( MATCH(0, COUNTIF(I$3:I219, $A$4:$A$499&amp;$E$4:$E$499), 0),"")</f>
        <v/>
      </c>
      <c r="K220" s="2" t="str">
        <f t="array" ref="K220">IFERROR(INDEX($A$4:$A$499, J220),"")</f>
        <v/>
      </c>
      <c r="L220" t="str">
        <f t="array" ref="L220">IFERROR(INDEX($G$4:$G$499, J220),"")</f>
        <v/>
      </c>
      <c r="M220" t="str">
        <f t="array" ref="M220">IF(AND(J221&gt;99999,J220&lt;99999),O220- (SUM(--(NOT(ISBLANK(INDEX(Colony!$H$26:$H$499, J220):INDEX(Colony!$H$26:$H$499, COUNT($A$4:$A$499))))))), IFERROR(O220-(SUM(--(NOT(ISBLANK(INDEX(Colony!$H$26:$H$499, J220):INDEX(Colony!$H$26:$H$499, J221-1)))))),""))</f>
        <v/>
      </c>
      <c r="N220" t="str">
        <f t="array" ref="N220">IFERROR(INDEX($E$4:$E$499,J220),"")</f>
        <v/>
      </c>
      <c r="O220" t="str">
        <f t="array" ref="O220">IFERROR(IF(NOT(J220+100&gt;J221),COUNT($A$4:$A$499)+1-J220,IFERROR(J221-J220,"")),"")</f>
        <v/>
      </c>
      <c r="W220" s="2"/>
      <c r="Y220" s="2"/>
      <c r="AA220" s="2"/>
      <c r="AC220" s="2"/>
      <c r="AE220" s="2"/>
      <c r="AG220" s="2"/>
      <c r="AI220" s="2"/>
    </row>
    <row r="221" spans="1:35" x14ac:dyDescent="0.25">
      <c r="A221" s="2" t="str">
        <f>IF(ISBLANK(Colony!B243),"",Colony!B243)</f>
        <v/>
      </c>
      <c r="B221" t="str">
        <f>IF(ISBLANK(Colony!C243),"",Colony!C243)</f>
        <v/>
      </c>
      <c r="C221" t="str">
        <f>IF(ISBLANK(Colony!D243),"",Colony!D243)</f>
        <v/>
      </c>
      <c r="D221" s="1" t="str">
        <f>IF(ISBLANK(Colony!E243),"",Colony!E243)</f>
        <v/>
      </c>
      <c r="E221" s="1" t="str">
        <f>IF(ISBLANK(Colony!F243),"",Colony!F243)</f>
        <v/>
      </c>
      <c r="F221" s="1" t="str">
        <f>IF(ISBLANK(Colony!G243),"",Colony!G243)</f>
        <v/>
      </c>
      <c r="G221" s="1" t="str">
        <f>IF(ISBLANK(Colony!H243),"",Colony!H243)</f>
        <v/>
      </c>
      <c r="H221" s="1" t="str">
        <f>IF(ISBLANK(Colony!I243),"",Colony!I243)</f>
        <v/>
      </c>
      <c r="I221" t="str">
        <f t="array" ref="I221">_xlfn.IFNA(INDEX($A$4:$A$499&amp;$E$4:$E$499, MATCH(0, COUNTIF(I$3:I220, $A$4:$A$499&amp;$E$4:$E$499), 0)),"")</f>
        <v/>
      </c>
      <c r="J221" t="str">
        <f t="array" ref="J221">_xlfn.IFNA( MATCH(0, COUNTIF(I$3:I220, $A$4:$A$499&amp;$E$4:$E$499), 0),"")</f>
        <v/>
      </c>
      <c r="K221" s="2" t="str">
        <f t="array" ref="K221">IFERROR(INDEX($A$4:$A$499, J221),"")</f>
        <v/>
      </c>
      <c r="L221" t="str">
        <f t="array" ref="L221">IFERROR(INDEX($G$4:$G$499, J221),"")</f>
        <v/>
      </c>
      <c r="M221" t="str">
        <f t="array" ref="M221">IF(AND(J222&gt;99999,J221&lt;99999),O221- (SUM(--(NOT(ISBLANK(INDEX(Colony!$H$26:$H$499, J221):INDEX(Colony!$H$26:$H$499, COUNT($A$4:$A$499))))))), IFERROR(O221-(SUM(--(NOT(ISBLANK(INDEX(Colony!$H$26:$H$499, J221):INDEX(Colony!$H$26:$H$499, J222-1)))))),""))</f>
        <v/>
      </c>
      <c r="N221" t="str">
        <f t="array" ref="N221">IFERROR(INDEX($E$4:$E$499,J221),"")</f>
        <v/>
      </c>
      <c r="O221" t="str">
        <f t="array" ref="O221">IFERROR(IF(NOT(J221+100&gt;J222),COUNT($A$4:$A$499)+1-J221,IFERROR(J222-J221,"")),"")</f>
        <v/>
      </c>
      <c r="W221" s="2"/>
      <c r="Y221" s="2"/>
      <c r="AA221" s="2"/>
      <c r="AC221" s="2"/>
      <c r="AE221" s="2"/>
      <c r="AG221" s="2"/>
      <c r="AI221" s="2"/>
    </row>
    <row r="222" spans="1:35" x14ac:dyDescent="0.25">
      <c r="A222" s="2" t="str">
        <f>IF(ISBLANK(Colony!B244),"",Colony!B244)</f>
        <v/>
      </c>
      <c r="B222" t="str">
        <f>IF(ISBLANK(Colony!C244),"",Colony!C244)</f>
        <v/>
      </c>
      <c r="C222" t="str">
        <f>IF(ISBLANK(Colony!D244),"",Colony!D244)</f>
        <v/>
      </c>
      <c r="D222" s="1" t="str">
        <f>IF(ISBLANK(Colony!E244),"",Colony!E244)</f>
        <v/>
      </c>
      <c r="E222" s="1" t="str">
        <f>IF(ISBLANK(Colony!F244),"",Colony!F244)</f>
        <v/>
      </c>
      <c r="F222" s="1" t="str">
        <f>IF(ISBLANK(Colony!G244),"",Colony!G244)</f>
        <v/>
      </c>
      <c r="G222" s="1" t="str">
        <f>IF(ISBLANK(Colony!H244),"",Colony!H244)</f>
        <v/>
      </c>
      <c r="H222" s="1" t="str">
        <f>IF(ISBLANK(Colony!I244),"",Colony!I244)</f>
        <v/>
      </c>
      <c r="I222" t="str">
        <f t="array" ref="I222">_xlfn.IFNA(INDEX($A$4:$A$499&amp;$E$4:$E$499, MATCH(0, COUNTIF(I$3:I221, $A$4:$A$499&amp;$E$4:$E$499), 0)),"")</f>
        <v/>
      </c>
      <c r="J222" t="str">
        <f t="array" ref="J222">_xlfn.IFNA( MATCH(0, COUNTIF(I$3:I221, $A$4:$A$499&amp;$E$4:$E$499), 0),"")</f>
        <v/>
      </c>
      <c r="K222" s="2" t="str">
        <f t="array" ref="K222">IFERROR(INDEX($A$4:$A$499, J222),"")</f>
        <v/>
      </c>
      <c r="L222" t="str">
        <f t="array" ref="L222">IFERROR(INDEX($G$4:$G$499, J222),"")</f>
        <v/>
      </c>
      <c r="M222" t="str">
        <f t="array" ref="M222">IF(AND(J223&gt;99999,J222&lt;99999),O222- (SUM(--(NOT(ISBLANK(INDEX(Colony!$H$26:$H$499, J222):INDEX(Colony!$H$26:$H$499, COUNT($A$4:$A$499))))))), IFERROR(O222-(SUM(--(NOT(ISBLANK(INDEX(Colony!$H$26:$H$499, J222):INDEX(Colony!$H$26:$H$499, J223-1)))))),""))</f>
        <v/>
      </c>
      <c r="N222" t="str">
        <f t="array" ref="N222">IFERROR(INDEX($E$4:$E$499,J222),"")</f>
        <v/>
      </c>
      <c r="O222" t="str">
        <f t="array" ref="O222">IFERROR(IF(NOT(J222+100&gt;J223),COUNT($A$4:$A$499)+1-J222,IFERROR(J223-J222,"")),"")</f>
        <v/>
      </c>
      <c r="W222" s="2"/>
      <c r="Y222" s="2"/>
      <c r="AA222" s="2"/>
      <c r="AC222" s="2"/>
      <c r="AE222" s="2"/>
      <c r="AG222" s="2"/>
      <c r="AI222" s="2"/>
    </row>
    <row r="223" spans="1:35" x14ac:dyDescent="0.25">
      <c r="A223" s="2" t="str">
        <f>IF(ISBLANK(Colony!B245),"",Colony!B245)</f>
        <v/>
      </c>
      <c r="B223" t="str">
        <f>IF(ISBLANK(Colony!C245),"",Colony!C245)</f>
        <v/>
      </c>
      <c r="C223" t="str">
        <f>IF(ISBLANK(Colony!D245),"",Colony!D245)</f>
        <v/>
      </c>
      <c r="D223" s="1" t="str">
        <f>IF(ISBLANK(Colony!E245),"",Colony!E245)</f>
        <v/>
      </c>
      <c r="E223" s="1" t="str">
        <f>IF(ISBLANK(Colony!F245),"",Colony!F245)</f>
        <v/>
      </c>
      <c r="F223" s="1" t="str">
        <f>IF(ISBLANK(Colony!G245),"",Colony!G245)</f>
        <v/>
      </c>
      <c r="G223" s="1" t="str">
        <f>IF(ISBLANK(Colony!H245),"",Colony!H245)</f>
        <v/>
      </c>
      <c r="H223" s="1" t="str">
        <f>IF(ISBLANK(Colony!I245),"",Colony!I245)</f>
        <v/>
      </c>
      <c r="I223" t="str">
        <f t="array" ref="I223">_xlfn.IFNA(INDEX($A$4:$A$499&amp;$E$4:$E$499, MATCH(0, COUNTIF(I$3:I222, $A$4:$A$499&amp;$E$4:$E$499), 0)),"")</f>
        <v/>
      </c>
      <c r="J223" t="str">
        <f t="array" ref="J223">_xlfn.IFNA( MATCH(0, COUNTIF(I$3:I222, $A$4:$A$499&amp;$E$4:$E$499), 0),"")</f>
        <v/>
      </c>
      <c r="K223" s="2" t="str">
        <f t="array" ref="K223">IFERROR(INDEX($A$4:$A$499, J223),"")</f>
        <v/>
      </c>
      <c r="L223" t="str">
        <f t="array" ref="L223">IFERROR(INDEX($G$4:$G$499, J223),"")</f>
        <v/>
      </c>
      <c r="M223" t="str">
        <f t="array" ref="M223">IF(AND(J224&gt;99999,J223&lt;99999),O223- (SUM(--(NOT(ISBLANK(INDEX(Colony!$H$26:$H$499, J223):INDEX(Colony!$H$26:$H$499, COUNT($A$4:$A$499))))))), IFERROR(O223-(SUM(--(NOT(ISBLANK(INDEX(Colony!$H$26:$H$499, J223):INDEX(Colony!$H$26:$H$499, J224-1)))))),""))</f>
        <v/>
      </c>
      <c r="N223" t="str">
        <f t="array" ref="N223">IFERROR(INDEX($E$4:$E$499,J223),"")</f>
        <v/>
      </c>
      <c r="O223" t="str">
        <f t="array" ref="O223">IFERROR(IF(NOT(J223+100&gt;J224),COUNT($A$4:$A$499)+1-J223,IFERROR(J224-J223,"")),"")</f>
        <v/>
      </c>
      <c r="W223" s="2"/>
      <c r="Y223" s="2"/>
      <c r="AA223" s="2"/>
      <c r="AC223" s="2"/>
      <c r="AE223" s="2"/>
      <c r="AG223" s="2"/>
      <c r="AI223" s="2"/>
    </row>
    <row r="224" spans="1:35" x14ac:dyDescent="0.25">
      <c r="A224" s="2" t="str">
        <f>IF(ISBLANK(Colony!B246),"",Colony!B246)</f>
        <v/>
      </c>
      <c r="B224" t="str">
        <f>IF(ISBLANK(Colony!C246),"",Colony!C246)</f>
        <v/>
      </c>
      <c r="C224" t="str">
        <f>IF(ISBLANK(Colony!D246),"",Colony!D246)</f>
        <v/>
      </c>
      <c r="D224" s="1" t="str">
        <f>IF(ISBLANK(Colony!E246),"",Colony!E246)</f>
        <v/>
      </c>
      <c r="E224" s="1" t="str">
        <f>IF(ISBLANK(Colony!F246),"",Colony!F246)</f>
        <v/>
      </c>
      <c r="F224" s="1" t="str">
        <f>IF(ISBLANK(Colony!G246),"",Colony!G246)</f>
        <v/>
      </c>
      <c r="G224" s="1" t="str">
        <f>IF(ISBLANK(Colony!H246),"",Colony!H246)</f>
        <v/>
      </c>
      <c r="H224" s="1" t="str">
        <f>IF(ISBLANK(Colony!I246),"",Colony!I246)</f>
        <v/>
      </c>
      <c r="I224" t="str">
        <f t="array" ref="I224">_xlfn.IFNA(INDEX($A$4:$A$499&amp;$E$4:$E$499, MATCH(0, COUNTIF(I$3:I223, $A$4:$A$499&amp;$E$4:$E$499), 0)),"")</f>
        <v/>
      </c>
      <c r="J224" t="str">
        <f t="array" ref="J224">_xlfn.IFNA( MATCH(0, COUNTIF(I$3:I223, $A$4:$A$499&amp;$E$4:$E$499), 0),"")</f>
        <v/>
      </c>
      <c r="K224" s="2" t="str">
        <f t="array" ref="K224">IFERROR(INDEX($A$4:$A$499, J224),"")</f>
        <v/>
      </c>
      <c r="L224" t="str">
        <f t="array" ref="L224">IFERROR(INDEX($G$4:$G$499, J224),"")</f>
        <v/>
      </c>
      <c r="M224" t="str">
        <f t="array" ref="M224">IF(AND(J225&gt;99999,J224&lt;99999),O224- (SUM(--(NOT(ISBLANK(INDEX(Colony!$H$26:$H$499, J224):INDEX(Colony!$H$26:$H$499, COUNT($A$4:$A$499))))))), IFERROR(O224-(SUM(--(NOT(ISBLANK(INDEX(Colony!$H$26:$H$499, J224):INDEX(Colony!$H$26:$H$499, J225-1)))))),""))</f>
        <v/>
      </c>
      <c r="N224" t="str">
        <f t="array" ref="N224">IFERROR(INDEX($E$4:$E$499,J224),"")</f>
        <v/>
      </c>
      <c r="O224" t="str">
        <f t="array" ref="O224">IFERROR(IF(NOT(J224+100&gt;J225),COUNT($A$4:$A$499)+1-J224,IFERROR(J225-J224,"")),"")</f>
        <v/>
      </c>
      <c r="W224" s="2"/>
      <c r="Y224" s="2"/>
      <c r="AA224" s="2"/>
      <c r="AC224" s="2"/>
      <c r="AE224" s="2"/>
      <c r="AG224" s="2"/>
      <c r="AI224" s="2"/>
    </row>
    <row r="225" spans="1:35" x14ac:dyDescent="0.25">
      <c r="A225" s="2" t="str">
        <f>IF(ISBLANK(Colony!B247),"",Colony!B247)</f>
        <v/>
      </c>
      <c r="B225" t="str">
        <f>IF(ISBLANK(Colony!C247),"",Colony!C247)</f>
        <v/>
      </c>
      <c r="C225" t="str">
        <f>IF(ISBLANK(Colony!D247),"",Colony!D247)</f>
        <v/>
      </c>
      <c r="D225" s="1" t="str">
        <f>IF(ISBLANK(Colony!E247),"",Colony!E247)</f>
        <v/>
      </c>
      <c r="E225" s="1" t="str">
        <f>IF(ISBLANK(Colony!F247),"",Colony!F247)</f>
        <v/>
      </c>
      <c r="F225" s="1" t="str">
        <f>IF(ISBLANK(Colony!G247),"",Colony!G247)</f>
        <v/>
      </c>
      <c r="G225" s="1" t="str">
        <f>IF(ISBLANK(Colony!H247),"",Colony!H247)</f>
        <v/>
      </c>
      <c r="H225" s="1" t="str">
        <f>IF(ISBLANK(Colony!I247),"",Colony!I247)</f>
        <v/>
      </c>
      <c r="I225" t="str">
        <f t="array" ref="I225">_xlfn.IFNA(INDEX($A$4:$A$499&amp;$E$4:$E$499, MATCH(0, COUNTIF(I$3:I224, $A$4:$A$499&amp;$E$4:$E$499), 0)),"")</f>
        <v/>
      </c>
      <c r="J225" t="str">
        <f t="array" ref="J225">_xlfn.IFNA( MATCH(0, COUNTIF(I$3:I224, $A$4:$A$499&amp;$E$4:$E$499), 0),"")</f>
        <v/>
      </c>
      <c r="K225" s="2" t="str">
        <f t="array" ref="K225">IFERROR(INDEX($A$4:$A$499, J225),"")</f>
        <v/>
      </c>
      <c r="L225" t="str">
        <f t="array" ref="L225">IFERROR(INDEX($G$4:$G$499, J225),"")</f>
        <v/>
      </c>
      <c r="M225" t="str">
        <f t="array" ref="M225">IF(AND(J226&gt;99999,J225&lt;99999),O225- (SUM(--(NOT(ISBLANK(INDEX(Colony!$H$26:$H$499, J225):INDEX(Colony!$H$26:$H$499, COUNT($A$4:$A$499))))))), IFERROR(O225-(SUM(--(NOT(ISBLANK(INDEX(Colony!$H$26:$H$499, J225):INDEX(Colony!$H$26:$H$499, J226-1)))))),""))</f>
        <v/>
      </c>
      <c r="N225" t="str">
        <f t="array" ref="N225">IFERROR(INDEX($E$4:$E$499,J225),"")</f>
        <v/>
      </c>
      <c r="O225" t="str">
        <f t="array" ref="O225">IFERROR(IF(NOT(J225+100&gt;J226),COUNT($A$4:$A$499)+1-J225,IFERROR(J226-J225,"")),"")</f>
        <v/>
      </c>
      <c r="W225" s="2"/>
      <c r="Y225" s="2"/>
      <c r="AA225" s="2"/>
      <c r="AC225" s="2"/>
      <c r="AE225" s="2"/>
      <c r="AG225" s="2"/>
      <c r="AI225" s="2"/>
    </row>
    <row r="226" spans="1:35" x14ac:dyDescent="0.25">
      <c r="A226" s="2" t="str">
        <f>IF(ISBLANK(Colony!B248),"",Colony!B248)</f>
        <v/>
      </c>
      <c r="B226" t="str">
        <f>IF(ISBLANK(Colony!C248),"",Colony!C248)</f>
        <v/>
      </c>
      <c r="C226" t="str">
        <f>IF(ISBLANK(Colony!D248),"",Colony!D248)</f>
        <v/>
      </c>
      <c r="D226" s="1" t="str">
        <f>IF(ISBLANK(Colony!E248),"",Colony!E248)</f>
        <v/>
      </c>
      <c r="E226" s="1" t="str">
        <f>IF(ISBLANK(Colony!F248),"",Colony!F248)</f>
        <v/>
      </c>
      <c r="F226" s="1" t="str">
        <f>IF(ISBLANK(Colony!G248),"",Colony!G248)</f>
        <v/>
      </c>
      <c r="G226" s="1" t="str">
        <f>IF(ISBLANK(Colony!H248),"",Colony!H248)</f>
        <v/>
      </c>
      <c r="H226" s="1" t="str">
        <f>IF(ISBLANK(Colony!I248),"",Colony!I248)</f>
        <v/>
      </c>
      <c r="I226" t="str">
        <f t="array" ref="I226">_xlfn.IFNA(INDEX($A$4:$A$499&amp;$E$4:$E$499, MATCH(0, COUNTIF(I$3:I225, $A$4:$A$499&amp;$E$4:$E$499), 0)),"")</f>
        <v/>
      </c>
      <c r="J226" t="str">
        <f t="array" ref="J226">_xlfn.IFNA( MATCH(0, COUNTIF(I$3:I225, $A$4:$A$499&amp;$E$4:$E$499), 0),"")</f>
        <v/>
      </c>
      <c r="K226" s="2" t="str">
        <f t="array" ref="K226">IFERROR(INDEX($A$4:$A$499, J226),"")</f>
        <v/>
      </c>
      <c r="L226" t="str">
        <f t="array" ref="L226">IFERROR(INDEX($G$4:$G$499, J226),"")</f>
        <v/>
      </c>
      <c r="M226" t="str">
        <f t="array" ref="M226">IF(AND(J227&gt;99999,J226&lt;99999),O226- (SUM(--(NOT(ISBLANK(INDEX(Colony!$H$26:$H$499, J226):INDEX(Colony!$H$26:$H$499, COUNT($A$4:$A$499))))))), IFERROR(O226-(SUM(--(NOT(ISBLANK(INDEX(Colony!$H$26:$H$499, J226):INDEX(Colony!$H$26:$H$499, J227-1)))))),""))</f>
        <v/>
      </c>
      <c r="N226" t="str">
        <f t="array" ref="N226">IFERROR(INDEX($E$4:$E$499,J226),"")</f>
        <v/>
      </c>
      <c r="O226" t="str">
        <f t="array" ref="O226">IFERROR(IF(NOT(J226+100&gt;J227),COUNT($A$4:$A$499)+1-J226,IFERROR(J227-J226,"")),"")</f>
        <v/>
      </c>
      <c r="W226" s="2"/>
      <c r="Y226" s="2"/>
      <c r="AA226" s="2"/>
      <c r="AC226" s="2"/>
      <c r="AE226" s="2"/>
      <c r="AG226" s="2"/>
      <c r="AI226" s="2"/>
    </row>
    <row r="227" spans="1:35" x14ac:dyDescent="0.25">
      <c r="A227" s="2" t="str">
        <f>IF(ISBLANK(Colony!B249),"",Colony!B249)</f>
        <v/>
      </c>
      <c r="B227" t="str">
        <f>IF(ISBLANK(Colony!C249),"",Colony!C249)</f>
        <v/>
      </c>
      <c r="C227" t="str">
        <f>IF(ISBLANK(Colony!D249),"",Colony!D249)</f>
        <v/>
      </c>
      <c r="D227" s="1" t="str">
        <f>IF(ISBLANK(Colony!E249),"",Colony!E249)</f>
        <v/>
      </c>
      <c r="E227" s="1" t="str">
        <f>IF(ISBLANK(Colony!F249),"",Colony!F249)</f>
        <v/>
      </c>
      <c r="F227" s="1" t="str">
        <f>IF(ISBLANK(Colony!G249),"",Colony!G249)</f>
        <v/>
      </c>
      <c r="G227" s="1" t="str">
        <f>IF(ISBLANK(Colony!H249),"",Colony!H249)</f>
        <v/>
      </c>
      <c r="H227" s="1" t="str">
        <f>IF(ISBLANK(Colony!I249),"",Colony!I249)</f>
        <v/>
      </c>
      <c r="I227" t="str">
        <f t="array" ref="I227">_xlfn.IFNA(INDEX($A$4:$A$499&amp;$E$4:$E$499, MATCH(0, COUNTIF(I$3:I226, $A$4:$A$499&amp;$E$4:$E$499), 0)),"")</f>
        <v/>
      </c>
      <c r="J227" t="str">
        <f t="array" ref="J227">_xlfn.IFNA( MATCH(0, COUNTIF(I$3:I226, $A$4:$A$499&amp;$E$4:$E$499), 0),"")</f>
        <v/>
      </c>
      <c r="K227" s="2" t="str">
        <f t="array" ref="K227">IFERROR(INDEX($A$4:$A$499, J227),"")</f>
        <v/>
      </c>
      <c r="L227" t="str">
        <f t="array" ref="L227">IFERROR(INDEX($G$4:$G$499, J227),"")</f>
        <v/>
      </c>
      <c r="M227" t="str">
        <f t="array" ref="M227">IF(AND(J228&gt;99999,J227&lt;99999),O227- (SUM(--(NOT(ISBLANK(INDEX(Colony!$H$26:$H$499, J227):INDEX(Colony!$H$26:$H$499, COUNT($A$4:$A$499))))))), IFERROR(O227-(SUM(--(NOT(ISBLANK(INDEX(Colony!$H$26:$H$499, J227):INDEX(Colony!$H$26:$H$499, J228-1)))))),""))</f>
        <v/>
      </c>
      <c r="N227" t="str">
        <f t="array" ref="N227">IFERROR(INDEX($E$4:$E$499,J227),"")</f>
        <v/>
      </c>
      <c r="O227" t="str">
        <f t="array" ref="O227">IFERROR(IF(NOT(J227+100&gt;J228),COUNT($A$4:$A$499)+1-J227,IFERROR(J228-J227,"")),"")</f>
        <v/>
      </c>
      <c r="W227" s="2"/>
      <c r="Y227" s="2"/>
      <c r="AA227" s="2"/>
      <c r="AC227" s="2"/>
      <c r="AE227" s="2"/>
      <c r="AG227" s="2"/>
      <c r="AI227" s="2"/>
    </row>
    <row r="228" spans="1:35" x14ac:dyDescent="0.25">
      <c r="A228" s="2" t="str">
        <f>IF(ISBLANK(Colony!B250),"",Colony!B250)</f>
        <v/>
      </c>
      <c r="B228" t="str">
        <f>IF(ISBLANK(Colony!C250),"",Colony!C250)</f>
        <v/>
      </c>
      <c r="C228" t="str">
        <f>IF(ISBLANK(Colony!D250),"",Colony!D250)</f>
        <v/>
      </c>
      <c r="D228" s="1" t="str">
        <f>IF(ISBLANK(Colony!E250),"",Colony!E250)</f>
        <v/>
      </c>
      <c r="E228" s="1" t="str">
        <f>IF(ISBLANK(Colony!F250),"",Colony!F250)</f>
        <v/>
      </c>
      <c r="F228" s="1" t="str">
        <f>IF(ISBLANK(Colony!G250),"",Colony!G250)</f>
        <v/>
      </c>
      <c r="G228" s="1" t="str">
        <f>IF(ISBLANK(Colony!H250),"",Colony!H250)</f>
        <v/>
      </c>
      <c r="H228" s="1" t="str">
        <f>IF(ISBLANK(Colony!I250),"",Colony!I250)</f>
        <v/>
      </c>
      <c r="I228" t="str">
        <f t="array" ref="I228">_xlfn.IFNA(INDEX($A$4:$A$499&amp;$E$4:$E$499, MATCH(0, COUNTIF(I$3:I227, $A$4:$A$499&amp;$E$4:$E$499), 0)),"")</f>
        <v/>
      </c>
      <c r="J228" t="str">
        <f t="array" ref="J228">_xlfn.IFNA( MATCH(0, COUNTIF(I$3:I227, $A$4:$A$499&amp;$E$4:$E$499), 0),"")</f>
        <v/>
      </c>
      <c r="K228" s="2" t="str">
        <f t="array" ref="K228">IFERROR(INDEX($A$4:$A$499, J228),"")</f>
        <v/>
      </c>
      <c r="L228" t="str">
        <f t="array" ref="L228">IFERROR(INDEX($G$4:$G$499, J228),"")</f>
        <v/>
      </c>
      <c r="M228" t="str">
        <f t="array" ref="M228">IF(AND(J229&gt;99999,J228&lt;99999),O228- (SUM(--(NOT(ISBLANK(INDEX(Colony!$H$26:$H$499, J228):INDEX(Colony!$H$26:$H$499, COUNT($A$4:$A$499))))))), IFERROR(O228-(SUM(--(NOT(ISBLANK(INDEX(Colony!$H$26:$H$499, J228):INDEX(Colony!$H$26:$H$499, J229-1)))))),""))</f>
        <v/>
      </c>
      <c r="N228" t="str">
        <f t="array" ref="N228">IFERROR(INDEX($E$4:$E$499,J228),"")</f>
        <v/>
      </c>
      <c r="O228" t="str">
        <f t="array" ref="O228">IFERROR(IF(NOT(J228+100&gt;J229),COUNT($A$4:$A$499)+1-J228,IFERROR(J229-J228,"")),"")</f>
        <v/>
      </c>
      <c r="W228" s="2"/>
      <c r="Y228" s="2"/>
      <c r="AA228" s="2"/>
      <c r="AC228" s="2"/>
      <c r="AE228" s="2"/>
      <c r="AG228" s="2"/>
      <c r="AI228" s="2"/>
    </row>
    <row r="229" spans="1:35" x14ac:dyDescent="0.25">
      <c r="A229" s="2" t="str">
        <f>IF(ISBLANK(Colony!B251),"",Colony!B251)</f>
        <v/>
      </c>
      <c r="B229" t="str">
        <f>IF(ISBLANK(Colony!C251),"",Colony!C251)</f>
        <v/>
      </c>
      <c r="C229" t="str">
        <f>IF(ISBLANK(Colony!D251),"",Colony!D251)</f>
        <v/>
      </c>
      <c r="D229" s="1" t="str">
        <f>IF(ISBLANK(Colony!E251),"",Colony!E251)</f>
        <v/>
      </c>
      <c r="E229" s="1" t="str">
        <f>IF(ISBLANK(Colony!F251),"",Colony!F251)</f>
        <v/>
      </c>
      <c r="F229" s="1" t="str">
        <f>IF(ISBLANK(Colony!G251),"",Colony!G251)</f>
        <v/>
      </c>
      <c r="G229" s="1" t="str">
        <f>IF(ISBLANK(Colony!H251),"",Colony!H251)</f>
        <v/>
      </c>
      <c r="H229" s="1" t="str">
        <f>IF(ISBLANK(Colony!I251),"",Colony!I251)</f>
        <v/>
      </c>
      <c r="I229" t="str">
        <f t="array" ref="I229">_xlfn.IFNA(INDEX($A$4:$A$499&amp;$E$4:$E$499, MATCH(0, COUNTIF(I$3:I228, $A$4:$A$499&amp;$E$4:$E$499), 0)),"")</f>
        <v/>
      </c>
      <c r="J229" t="str">
        <f t="array" ref="J229">_xlfn.IFNA( MATCH(0, COUNTIF(I$3:I228, $A$4:$A$499&amp;$E$4:$E$499), 0),"")</f>
        <v/>
      </c>
      <c r="K229" s="2" t="str">
        <f t="array" ref="K229">IFERROR(INDEX($A$4:$A$499, J229),"")</f>
        <v/>
      </c>
      <c r="L229" t="str">
        <f t="array" ref="L229">IFERROR(INDEX($G$4:$G$499, J229),"")</f>
        <v/>
      </c>
      <c r="M229" t="str">
        <f t="array" ref="M229">IF(AND(J230&gt;99999,J229&lt;99999),O229- (SUM(--(NOT(ISBLANK(INDEX(Colony!$H$26:$H$499, J229):INDEX(Colony!$H$26:$H$499, COUNT($A$4:$A$499))))))), IFERROR(O229-(SUM(--(NOT(ISBLANK(INDEX(Colony!$H$26:$H$499, J229):INDEX(Colony!$H$26:$H$499, J230-1)))))),""))</f>
        <v/>
      </c>
      <c r="N229" t="str">
        <f t="array" ref="N229">IFERROR(INDEX($E$4:$E$499,J229),"")</f>
        <v/>
      </c>
      <c r="O229" t="str">
        <f t="array" ref="O229">IFERROR(IF(NOT(J229+100&gt;J230),COUNT($A$4:$A$499)+1-J229,IFERROR(J230-J229,"")),"")</f>
        <v/>
      </c>
      <c r="W229" s="2"/>
      <c r="Y229" s="2"/>
      <c r="AA229" s="2"/>
      <c r="AC229" s="2"/>
      <c r="AE229" s="2"/>
      <c r="AG229" s="2"/>
      <c r="AI229" s="2"/>
    </row>
    <row r="230" spans="1:35" x14ac:dyDescent="0.25">
      <c r="A230" s="2" t="str">
        <f>IF(ISBLANK(Colony!B252),"",Colony!B252)</f>
        <v/>
      </c>
      <c r="B230" t="str">
        <f>IF(ISBLANK(Colony!C252),"",Colony!C252)</f>
        <v/>
      </c>
      <c r="C230" t="str">
        <f>IF(ISBLANK(Colony!D252),"",Colony!D252)</f>
        <v/>
      </c>
      <c r="D230" s="1" t="str">
        <f>IF(ISBLANK(Colony!E252),"",Colony!E252)</f>
        <v/>
      </c>
      <c r="E230" s="1" t="str">
        <f>IF(ISBLANK(Colony!F252),"",Colony!F252)</f>
        <v/>
      </c>
      <c r="F230" s="1" t="str">
        <f>IF(ISBLANK(Colony!G252),"",Colony!G252)</f>
        <v/>
      </c>
      <c r="G230" s="1" t="str">
        <f>IF(ISBLANK(Colony!H252),"",Colony!H252)</f>
        <v/>
      </c>
      <c r="H230" s="1" t="str">
        <f>IF(ISBLANK(Colony!I252),"",Colony!I252)</f>
        <v/>
      </c>
      <c r="I230" t="str">
        <f t="array" ref="I230">_xlfn.IFNA(INDEX($A$4:$A$499&amp;$E$4:$E$499, MATCH(0, COUNTIF(I$3:I229, $A$4:$A$499&amp;$E$4:$E$499), 0)),"")</f>
        <v/>
      </c>
      <c r="J230" t="str">
        <f t="array" ref="J230">_xlfn.IFNA( MATCH(0, COUNTIF(I$3:I229, $A$4:$A$499&amp;$E$4:$E$499), 0),"")</f>
        <v/>
      </c>
      <c r="K230" s="2" t="str">
        <f t="array" ref="K230">IFERROR(INDEX($A$4:$A$499, J230),"")</f>
        <v/>
      </c>
      <c r="L230" t="str">
        <f t="array" ref="L230">IFERROR(INDEX($G$4:$G$499, J230),"")</f>
        <v/>
      </c>
      <c r="M230" t="str">
        <f t="array" ref="M230">IF(AND(J231&gt;99999,J230&lt;99999),O230- (SUM(--(NOT(ISBLANK(INDEX(Colony!$H$26:$H$499, J230):INDEX(Colony!$H$26:$H$499, COUNT($A$4:$A$499))))))), IFERROR(O230-(SUM(--(NOT(ISBLANK(INDEX(Colony!$H$26:$H$499, J230):INDEX(Colony!$H$26:$H$499, J231-1)))))),""))</f>
        <v/>
      </c>
      <c r="N230" t="str">
        <f t="array" ref="N230">IFERROR(INDEX($E$4:$E$499,J230),"")</f>
        <v/>
      </c>
      <c r="O230" t="str">
        <f t="array" ref="O230">IFERROR(IF(NOT(J230+100&gt;J231),COUNT($A$4:$A$499)+1-J230,IFERROR(J231-J230,"")),"")</f>
        <v/>
      </c>
      <c r="W230" s="2"/>
      <c r="Y230" s="2"/>
      <c r="AA230" s="2"/>
      <c r="AC230" s="2"/>
      <c r="AE230" s="2"/>
      <c r="AG230" s="2"/>
      <c r="AI230" s="2"/>
    </row>
    <row r="231" spans="1:35" x14ac:dyDescent="0.25">
      <c r="A231" s="2" t="str">
        <f>IF(ISBLANK(Colony!B253),"",Colony!B253)</f>
        <v/>
      </c>
      <c r="B231" t="str">
        <f>IF(ISBLANK(Colony!C253),"",Colony!C253)</f>
        <v/>
      </c>
      <c r="C231" t="str">
        <f>IF(ISBLANK(Colony!D253),"",Colony!D253)</f>
        <v/>
      </c>
      <c r="D231" s="1" t="str">
        <f>IF(ISBLANK(Colony!E253),"",Colony!E253)</f>
        <v/>
      </c>
      <c r="E231" s="1" t="str">
        <f>IF(ISBLANK(Colony!F253),"",Colony!F253)</f>
        <v/>
      </c>
      <c r="F231" s="1" t="str">
        <f>IF(ISBLANK(Colony!G253),"",Colony!G253)</f>
        <v/>
      </c>
      <c r="G231" s="1" t="str">
        <f>IF(ISBLANK(Colony!H253),"",Colony!H253)</f>
        <v/>
      </c>
      <c r="H231" s="1" t="str">
        <f>IF(ISBLANK(Colony!I253),"",Colony!I253)</f>
        <v/>
      </c>
      <c r="I231" t="str">
        <f t="array" ref="I231">_xlfn.IFNA(INDEX($A$4:$A$499&amp;$E$4:$E$499, MATCH(0, COUNTIF(I$3:I230, $A$4:$A$499&amp;$E$4:$E$499), 0)),"")</f>
        <v/>
      </c>
      <c r="J231" t="str">
        <f t="array" ref="J231">_xlfn.IFNA( MATCH(0, COUNTIF(I$3:I230, $A$4:$A$499&amp;$E$4:$E$499), 0),"")</f>
        <v/>
      </c>
      <c r="K231" s="2" t="str">
        <f t="array" ref="K231">IFERROR(INDEX($A$4:$A$499, J231),"")</f>
        <v/>
      </c>
      <c r="L231" t="str">
        <f t="array" ref="L231">IFERROR(INDEX($G$4:$G$499, J231),"")</f>
        <v/>
      </c>
      <c r="M231" t="str">
        <f t="array" ref="M231">IF(AND(J232&gt;99999,J231&lt;99999),O231- (SUM(--(NOT(ISBLANK(INDEX(Colony!$H$26:$H$499, J231):INDEX(Colony!$H$26:$H$499, COUNT($A$4:$A$499))))))), IFERROR(O231-(SUM(--(NOT(ISBLANK(INDEX(Colony!$H$26:$H$499, J231):INDEX(Colony!$H$26:$H$499, J232-1)))))),""))</f>
        <v/>
      </c>
      <c r="N231" t="str">
        <f t="array" ref="N231">IFERROR(INDEX($E$4:$E$499,J231),"")</f>
        <v/>
      </c>
      <c r="O231" t="str">
        <f t="array" ref="O231">IFERROR(IF(NOT(J231+100&gt;J232),COUNT($A$4:$A$499)+1-J231,IFERROR(J232-J231,"")),"")</f>
        <v/>
      </c>
      <c r="W231" s="2"/>
      <c r="Y231" s="2"/>
      <c r="AA231" s="2"/>
      <c r="AC231" s="2"/>
      <c r="AE231" s="2"/>
      <c r="AG231" s="2"/>
      <c r="AI231" s="2"/>
    </row>
    <row r="232" spans="1:35" x14ac:dyDescent="0.25">
      <c r="A232" s="2" t="str">
        <f>IF(ISBLANK(Colony!B254),"",Colony!B254)</f>
        <v/>
      </c>
      <c r="B232" t="str">
        <f>IF(ISBLANK(Colony!C254),"",Colony!C254)</f>
        <v/>
      </c>
      <c r="C232" t="str">
        <f>IF(ISBLANK(Colony!D254),"",Colony!D254)</f>
        <v/>
      </c>
      <c r="D232" s="1" t="str">
        <f>IF(ISBLANK(Colony!E254),"",Colony!E254)</f>
        <v/>
      </c>
      <c r="E232" s="1" t="str">
        <f>IF(ISBLANK(Colony!F254),"",Colony!F254)</f>
        <v/>
      </c>
      <c r="F232" s="1" t="str">
        <f>IF(ISBLANK(Colony!G254),"",Colony!G254)</f>
        <v/>
      </c>
      <c r="G232" s="1" t="str">
        <f>IF(ISBLANK(Colony!H254),"",Colony!H254)</f>
        <v/>
      </c>
      <c r="H232" s="1" t="str">
        <f>IF(ISBLANK(Colony!I254),"",Colony!I254)</f>
        <v/>
      </c>
      <c r="I232" t="str">
        <f t="array" ref="I232">_xlfn.IFNA(INDEX($A$4:$A$499&amp;$E$4:$E$499, MATCH(0, COUNTIF(I$3:I231, $A$4:$A$499&amp;$E$4:$E$499), 0)),"")</f>
        <v/>
      </c>
      <c r="J232" t="str">
        <f t="array" ref="J232">_xlfn.IFNA( MATCH(0, COUNTIF(I$3:I231, $A$4:$A$499&amp;$E$4:$E$499), 0),"")</f>
        <v/>
      </c>
      <c r="K232" s="2" t="str">
        <f t="array" ref="K232">IFERROR(INDEX($A$4:$A$499, J232),"")</f>
        <v/>
      </c>
      <c r="L232" t="str">
        <f t="array" ref="L232">IFERROR(INDEX($G$4:$G$499, J232),"")</f>
        <v/>
      </c>
      <c r="M232" t="str">
        <f t="array" ref="M232">IF(AND(J233&gt;99999,J232&lt;99999),O232- (SUM(--(NOT(ISBLANK(INDEX(Colony!$H$26:$H$499, J232):INDEX(Colony!$H$26:$H$499, COUNT($A$4:$A$499))))))), IFERROR(O232-(SUM(--(NOT(ISBLANK(INDEX(Colony!$H$26:$H$499, J232):INDEX(Colony!$H$26:$H$499, J233-1)))))),""))</f>
        <v/>
      </c>
      <c r="N232" t="str">
        <f t="array" ref="N232">IFERROR(INDEX($E$4:$E$499,J232),"")</f>
        <v/>
      </c>
      <c r="O232" t="str">
        <f t="array" ref="O232">IFERROR(IF(NOT(J232+100&gt;J233),COUNT($A$4:$A$499)+1-J232,IFERROR(J233-J232,"")),"")</f>
        <v/>
      </c>
      <c r="W232" s="2"/>
      <c r="Y232" s="2"/>
      <c r="AA232" s="2"/>
      <c r="AC232" s="2"/>
      <c r="AE232" s="2"/>
      <c r="AG232" s="2"/>
      <c r="AI232" s="2"/>
    </row>
    <row r="233" spans="1:35" x14ac:dyDescent="0.25">
      <c r="A233" s="2" t="str">
        <f>IF(ISBLANK(Colony!B255),"",Colony!B255)</f>
        <v/>
      </c>
      <c r="B233" t="str">
        <f>IF(ISBLANK(Colony!C255),"",Colony!C255)</f>
        <v/>
      </c>
      <c r="C233" t="str">
        <f>IF(ISBLANK(Colony!D255),"",Colony!D255)</f>
        <v/>
      </c>
      <c r="D233" s="1" t="str">
        <f>IF(ISBLANK(Colony!E255),"",Colony!E255)</f>
        <v/>
      </c>
      <c r="E233" s="1" t="str">
        <f>IF(ISBLANK(Colony!F255),"",Colony!F255)</f>
        <v/>
      </c>
      <c r="F233" s="1" t="str">
        <f>IF(ISBLANK(Colony!G255),"",Colony!G255)</f>
        <v/>
      </c>
      <c r="G233" s="1" t="str">
        <f>IF(ISBLANK(Colony!H255),"",Colony!H255)</f>
        <v/>
      </c>
      <c r="H233" s="1" t="str">
        <f>IF(ISBLANK(Colony!I255),"",Colony!I255)</f>
        <v/>
      </c>
      <c r="I233" t="str">
        <f t="array" ref="I233">_xlfn.IFNA(INDEX($A$4:$A$499&amp;$E$4:$E$499, MATCH(0, COUNTIF(I$3:I232, $A$4:$A$499&amp;$E$4:$E$499), 0)),"")</f>
        <v/>
      </c>
      <c r="J233" t="str">
        <f t="array" ref="J233">_xlfn.IFNA( MATCH(0, COUNTIF(I$3:I232, $A$4:$A$499&amp;$E$4:$E$499), 0),"")</f>
        <v/>
      </c>
      <c r="K233" s="2" t="str">
        <f t="array" ref="K233">IFERROR(INDEX($A$4:$A$499, J233),"")</f>
        <v/>
      </c>
      <c r="L233" t="str">
        <f t="array" ref="L233">IFERROR(INDEX($G$4:$G$499, J233),"")</f>
        <v/>
      </c>
      <c r="M233" t="str">
        <f t="array" ref="M233">IF(AND(J234&gt;99999,J233&lt;99999),O233- (SUM(--(NOT(ISBLANK(INDEX(Colony!$H$26:$H$499, J233):INDEX(Colony!$H$26:$H$499, COUNT($A$4:$A$499))))))), IFERROR(O233-(SUM(--(NOT(ISBLANK(INDEX(Colony!$H$26:$H$499, J233):INDEX(Colony!$H$26:$H$499, J234-1)))))),""))</f>
        <v/>
      </c>
      <c r="N233" t="str">
        <f t="array" ref="N233">IFERROR(INDEX($E$4:$E$499,J233),"")</f>
        <v/>
      </c>
      <c r="O233" t="str">
        <f t="array" ref="O233">IFERROR(IF(NOT(J233+100&gt;J234),COUNT($A$4:$A$499)+1-J233,IFERROR(J234-J233,"")),"")</f>
        <v/>
      </c>
      <c r="W233" s="2"/>
      <c r="Y233" s="2"/>
      <c r="AA233" s="2"/>
      <c r="AC233" s="2"/>
      <c r="AE233" s="2"/>
      <c r="AG233" s="2"/>
      <c r="AI233" s="2"/>
    </row>
    <row r="234" spans="1:35" x14ac:dyDescent="0.25">
      <c r="A234" s="2" t="str">
        <f>IF(ISBLANK(Colony!B256),"",Colony!B256)</f>
        <v/>
      </c>
      <c r="B234" t="str">
        <f>IF(ISBLANK(Colony!C256),"",Colony!C256)</f>
        <v/>
      </c>
      <c r="C234" t="str">
        <f>IF(ISBLANK(Colony!D256),"",Colony!D256)</f>
        <v/>
      </c>
      <c r="D234" s="1" t="str">
        <f>IF(ISBLANK(Colony!E256),"",Colony!E256)</f>
        <v/>
      </c>
      <c r="E234" s="1" t="str">
        <f>IF(ISBLANK(Colony!F256),"",Colony!F256)</f>
        <v/>
      </c>
      <c r="F234" s="1" t="str">
        <f>IF(ISBLANK(Colony!G256),"",Colony!G256)</f>
        <v/>
      </c>
      <c r="G234" s="1" t="str">
        <f>IF(ISBLANK(Colony!H256),"",Colony!H256)</f>
        <v/>
      </c>
      <c r="H234" s="1" t="str">
        <f>IF(ISBLANK(Colony!I256),"",Colony!I256)</f>
        <v/>
      </c>
      <c r="I234" t="str">
        <f t="array" ref="I234">_xlfn.IFNA(INDEX($A$4:$A$499&amp;$E$4:$E$499, MATCH(0, COUNTIF(I$3:I233, $A$4:$A$499&amp;$E$4:$E$499), 0)),"")</f>
        <v/>
      </c>
      <c r="J234" t="str">
        <f t="array" ref="J234">_xlfn.IFNA( MATCH(0, COUNTIF(I$3:I233, $A$4:$A$499&amp;$E$4:$E$499), 0),"")</f>
        <v/>
      </c>
      <c r="K234" s="2" t="str">
        <f t="array" ref="K234">IFERROR(INDEX($A$4:$A$499, J234),"")</f>
        <v/>
      </c>
      <c r="L234" t="str">
        <f t="array" ref="L234">IFERROR(INDEX($G$4:$G$499, J234),"")</f>
        <v/>
      </c>
      <c r="M234" t="str">
        <f t="array" ref="M234">IF(AND(J235&gt;99999,J234&lt;99999),O234- (SUM(--(NOT(ISBLANK(INDEX(Colony!$H$26:$H$499, J234):INDEX(Colony!$H$26:$H$499, COUNT($A$4:$A$499))))))), IFERROR(O234-(SUM(--(NOT(ISBLANK(INDEX(Colony!$H$26:$H$499, J234):INDEX(Colony!$H$26:$H$499, J235-1)))))),""))</f>
        <v/>
      </c>
      <c r="N234" t="str">
        <f t="array" ref="N234">IFERROR(INDEX($E$4:$E$499,J234),"")</f>
        <v/>
      </c>
      <c r="O234" t="str">
        <f t="array" ref="O234">IFERROR(IF(NOT(J234+100&gt;J235),COUNT($A$4:$A$499)+1-J234,IFERROR(J235-J234,"")),"")</f>
        <v/>
      </c>
      <c r="W234" s="2"/>
      <c r="Y234" s="2"/>
      <c r="AA234" s="2"/>
      <c r="AC234" s="2"/>
      <c r="AE234" s="2"/>
      <c r="AG234" s="2"/>
      <c r="AI234" s="2"/>
    </row>
    <row r="235" spans="1:35" x14ac:dyDescent="0.25">
      <c r="A235" s="2" t="str">
        <f>IF(ISBLANK(Colony!B257),"",Colony!B257)</f>
        <v/>
      </c>
      <c r="B235" t="str">
        <f>IF(ISBLANK(Colony!C257),"",Colony!C257)</f>
        <v/>
      </c>
      <c r="C235" t="str">
        <f>IF(ISBLANK(Colony!D257),"",Colony!D257)</f>
        <v/>
      </c>
      <c r="D235" s="1" t="str">
        <f>IF(ISBLANK(Colony!E257),"",Colony!E257)</f>
        <v/>
      </c>
      <c r="E235" s="1" t="str">
        <f>IF(ISBLANK(Colony!F257),"",Colony!F257)</f>
        <v/>
      </c>
      <c r="F235" s="1" t="str">
        <f>IF(ISBLANK(Colony!G257),"",Colony!G257)</f>
        <v/>
      </c>
      <c r="G235" s="1" t="str">
        <f>IF(ISBLANK(Colony!H257),"",Colony!H257)</f>
        <v/>
      </c>
      <c r="H235" s="1" t="str">
        <f>IF(ISBLANK(Colony!I257),"",Colony!I257)</f>
        <v/>
      </c>
      <c r="I235" t="str">
        <f t="array" ref="I235">_xlfn.IFNA(INDEX($A$4:$A$499&amp;$E$4:$E$499, MATCH(0, COUNTIF(I$3:I234, $A$4:$A$499&amp;$E$4:$E$499), 0)),"")</f>
        <v/>
      </c>
      <c r="J235" t="str">
        <f t="array" ref="J235">_xlfn.IFNA( MATCH(0, COUNTIF(I$3:I234, $A$4:$A$499&amp;$E$4:$E$499), 0),"")</f>
        <v/>
      </c>
      <c r="K235" s="2" t="str">
        <f t="array" ref="K235">IFERROR(INDEX($A$4:$A$499, J235),"")</f>
        <v/>
      </c>
      <c r="L235" t="str">
        <f t="array" ref="L235">IFERROR(INDEX($G$4:$G$499, J235),"")</f>
        <v/>
      </c>
      <c r="M235" t="str">
        <f t="array" ref="M235">IF(AND(J236&gt;99999,J235&lt;99999),O235- (SUM(--(NOT(ISBLANK(INDEX(Colony!$H$26:$H$499, J235):INDEX(Colony!$H$26:$H$499, COUNT($A$4:$A$499))))))), IFERROR(O235-(SUM(--(NOT(ISBLANK(INDEX(Colony!$H$26:$H$499, J235):INDEX(Colony!$H$26:$H$499, J236-1)))))),""))</f>
        <v/>
      </c>
      <c r="N235" t="str">
        <f t="array" ref="N235">IFERROR(INDEX($E$4:$E$499,J235),"")</f>
        <v/>
      </c>
      <c r="O235" t="str">
        <f t="array" ref="O235">IFERROR(IF(NOT(J235+100&gt;J236),COUNT($A$4:$A$499)+1-J235,IFERROR(J236-J235,"")),"")</f>
        <v/>
      </c>
      <c r="W235" s="2"/>
      <c r="Y235" s="2"/>
      <c r="AA235" s="2"/>
      <c r="AC235" s="2"/>
      <c r="AE235" s="2"/>
      <c r="AG235" s="2"/>
      <c r="AI235" s="2"/>
    </row>
    <row r="236" spans="1:35" x14ac:dyDescent="0.25">
      <c r="A236" s="2" t="str">
        <f>IF(ISBLANK(Colony!B258),"",Colony!B258)</f>
        <v/>
      </c>
      <c r="B236" t="str">
        <f>IF(ISBLANK(Colony!C258),"",Colony!C258)</f>
        <v/>
      </c>
      <c r="C236" t="str">
        <f>IF(ISBLANK(Colony!D258),"",Colony!D258)</f>
        <v/>
      </c>
      <c r="D236" s="1" t="str">
        <f>IF(ISBLANK(Colony!E258),"",Colony!E258)</f>
        <v/>
      </c>
      <c r="E236" s="1" t="str">
        <f>IF(ISBLANK(Colony!F258),"",Colony!F258)</f>
        <v/>
      </c>
      <c r="F236" s="1" t="str">
        <f>IF(ISBLANK(Colony!G258),"",Colony!G258)</f>
        <v/>
      </c>
      <c r="G236" s="1" t="str">
        <f>IF(ISBLANK(Colony!H258),"",Colony!H258)</f>
        <v/>
      </c>
      <c r="H236" s="1" t="str">
        <f>IF(ISBLANK(Colony!I258),"",Colony!I258)</f>
        <v/>
      </c>
      <c r="I236" t="str">
        <f t="array" ref="I236">_xlfn.IFNA(INDEX($A$4:$A$499&amp;$E$4:$E$499, MATCH(0, COUNTIF(I$3:I235, $A$4:$A$499&amp;$E$4:$E$499), 0)),"")</f>
        <v/>
      </c>
      <c r="J236" t="str">
        <f t="array" ref="J236">_xlfn.IFNA( MATCH(0, COUNTIF(I$3:I235, $A$4:$A$499&amp;$E$4:$E$499), 0),"")</f>
        <v/>
      </c>
      <c r="K236" s="2" t="str">
        <f t="array" ref="K236">IFERROR(INDEX($A$4:$A$499, J236),"")</f>
        <v/>
      </c>
      <c r="L236" t="str">
        <f t="array" ref="L236">IFERROR(INDEX($G$4:$G$499, J236),"")</f>
        <v/>
      </c>
      <c r="M236" t="str">
        <f t="array" ref="M236">IF(AND(J237&gt;99999,J236&lt;99999),O236- (SUM(--(NOT(ISBLANK(INDEX(Colony!$H$26:$H$499, J236):INDEX(Colony!$H$26:$H$499, COUNT($A$4:$A$499))))))), IFERROR(O236-(SUM(--(NOT(ISBLANK(INDEX(Colony!$H$26:$H$499, J236):INDEX(Colony!$H$26:$H$499, J237-1)))))),""))</f>
        <v/>
      </c>
      <c r="N236" t="str">
        <f t="array" ref="N236">IFERROR(INDEX($E$4:$E$499,J236),"")</f>
        <v/>
      </c>
      <c r="O236" t="str">
        <f t="array" ref="O236">IFERROR(IF(NOT(J236+100&gt;J237),COUNT($A$4:$A$499)+1-J236,IFERROR(J237-J236,"")),"")</f>
        <v/>
      </c>
      <c r="W236" s="2"/>
      <c r="Y236" s="2"/>
      <c r="AA236" s="2"/>
      <c r="AC236" s="2"/>
      <c r="AE236" s="2"/>
      <c r="AG236" s="2"/>
      <c r="AI236" s="2"/>
    </row>
    <row r="237" spans="1:35" x14ac:dyDescent="0.25">
      <c r="A237" s="2" t="str">
        <f>IF(ISBLANK(Colony!B259),"",Colony!B259)</f>
        <v/>
      </c>
      <c r="B237" t="str">
        <f>IF(ISBLANK(Colony!C259),"",Colony!C259)</f>
        <v/>
      </c>
      <c r="C237" t="str">
        <f>IF(ISBLANK(Colony!D259),"",Colony!D259)</f>
        <v/>
      </c>
      <c r="D237" s="1" t="str">
        <f>IF(ISBLANK(Colony!E259),"",Colony!E259)</f>
        <v/>
      </c>
      <c r="E237" s="1" t="str">
        <f>IF(ISBLANK(Colony!F259),"",Colony!F259)</f>
        <v/>
      </c>
      <c r="F237" s="1" t="str">
        <f>IF(ISBLANK(Colony!G259),"",Colony!G259)</f>
        <v/>
      </c>
      <c r="G237" s="1" t="str">
        <f>IF(ISBLANK(Colony!H259),"",Colony!H259)</f>
        <v/>
      </c>
      <c r="H237" s="1" t="str">
        <f>IF(ISBLANK(Colony!I259),"",Colony!I259)</f>
        <v/>
      </c>
      <c r="I237" t="str">
        <f t="array" ref="I237">_xlfn.IFNA(INDEX($A$4:$A$499&amp;$E$4:$E$499, MATCH(0, COUNTIF(I$3:I236, $A$4:$A$499&amp;$E$4:$E$499), 0)),"")</f>
        <v/>
      </c>
      <c r="J237" t="str">
        <f t="array" ref="J237">_xlfn.IFNA( MATCH(0, COUNTIF(I$3:I236, $A$4:$A$499&amp;$E$4:$E$499), 0),"")</f>
        <v/>
      </c>
      <c r="K237" s="2" t="str">
        <f t="array" ref="K237">IFERROR(INDEX($A$4:$A$499, J237),"")</f>
        <v/>
      </c>
      <c r="L237" t="str">
        <f t="array" ref="L237">IFERROR(INDEX($G$4:$G$499, J237),"")</f>
        <v/>
      </c>
      <c r="M237" t="str">
        <f t="array" ref="M237">IF(AND(J238&gt;99999,J237&lt;99999),O237- (SUM(--(NOT(ISBLANK(INDEX(Colony!$H$26:$H$499, J237):INDEX(Colony!$H$26:$H$499, COUNT($A$4:$A$499))))))), IFERROR(O237-(SUM(--(NOT(ISBLANK(INDEX(Colony!$H$26:$H$499, J237):INDEX(Colony!$H$26:$H$499, J238-1)))))),""))</f>
        <v/>
      </c>
      <c r="N237" t="str">
        <f t="array" ref="N237">IFERROR(INDEX($E$4:$E$499,J237),"")</f>
        <v/>
      </c>
      <c r="O237" t="str">
        <f t="array" ref="O237">IFERROR(IF(NOT(J237+100&gt;J238),COUNT($A$4:$A$499)+1-J237,IFERROR(J238-J237,"")),"")</f>
        <v/>
      </c>
      <c r="W237" s="2"/>
      <c r="Y237" s="2"/>
      <c r="AA237" s="2"/>
      <c r="AC237" s="2"/>
      <c r="AE237" s="2"/>
      <c r="AG237" s="2"/>
      <c r="AI237" s="2"/>
    </row>
    <row r="238" spans="1:35" x14ac:dyDescent="0.25">
      <c r="A238" s="2" t="str">
        <f>IF(ISBLANK(Colony!B260),"",Colony!B260)</f>
        <v/>
      </c>
      <c r="B238" t="str">
        <f>IF(ISBLANK(Colony!C260),"",Colony!C260)</f>
        <v/>
      </c>
      <c r="C238" t="str">
        <f>IF(ISBLANK(Colony!D260),"",Colony!D260)</f>
        <v/>
      </c>
      <c r="D238" s="1" t="str">
        <f>IF(ISBLANK(Colony!E260),"",Colony!E260)</f>
        <v/>
      </c>
      <c r="E238" s="1" t="str">
        <f>IF(ISBLANK(Colony!F260),"",Colony!F260)</f>
        <v/>
      </c>
      <c r="F238" s="1" t="str">
        <f>IF(ISBLANK(Colony!G260),"",Colony!G260)</f>
        <v/>
      </c>
      <c r="G238" s="1" t="str">
        <f>IF(ISBLANK(Colony!H260),"",Colony!H260)</f>
        <v/>
      </c>
      <c r="H238" s="1" t="str">
        <f>IF(ISBLANK(Colony!I260),"",Colony!I260)</f>
        <v/>
      </c>
      <c r="I238" t="str">
        <f t="array" ref="I238">_xlfn.IFNA(INDEX($A$4:$A$499&amp;$E$4:$E$499, MATCH(0, COUNTIF(I$3:I237, $A$4:$A$499&amp;$E$4:$E$499), 0)),"")</f>
        <v/>
      </c>
      <c r="J238" t="str">
        <f t="array" ref="J238">_xlfn.IFNA( MATCH(0, COUNTIF(I$3:I237, $A$4:$A$499&amp;$E$4:$E$499), 0),"")</f>
        <v/>
      </c>
      <c r="K238" s="2" t="str">
        <f t="array" ref="K238">IFERROR(INDEX($A$4:$A$499, J238),"")</f>
        <v/>
      </c>
      <c r="L238" t="str">
        <f t="array" ref="L238">IFERROR(INDEX($G$4:$G$499, J238),"")</f>
        <v/>
      </c>
      <c r="M238" t="str">
        <f t="array" ref="M238">IF(AND(J239&gt;99999,J238&lt;99999),O238- (SUM(--(NOT(ISBLANK(INDEX(Colony!$H$26:$H$499, J238):INDEX(Colony!$H$26:$H$499, COUNT($A$4:$A$499))))))), IFERROR(O238-(SUM(--(NOT(ISBLANK(INDEX(Colony!$H$26:$H$499, J238):INDEX(Colony!$H$26:$H$499, J239-1)))))),""))</f>
        <v/>
      </c>
      <c r="N238" t="str">
        <f t="array" ref="N238">IFERROR(INDEX($E$4:$E$499,J238),"")</f>
        <v/>
      </c>
      <c r="O238" t="str">
        <f t="array" ref="O238">IFERROR(IF(NOT(J238+100&gt;J239),COUNT($A$4:$A$499)+1-J238,IFERROR(J239-J238,"")),"")</f>
        <v/>
      </c>
      <c r="W238" s="2"/>
      <c r="Y238" s="2"/>
      <c r="AA238" s="2"/>
      <c r="AC238" s="2"/>
      <c r="AE238" s="2"/>
      <c r="AG238" s="2"/>
      <c r="AI238" s="2"/>
    </row>
    <row r="239" spans="1:35" x14ac:dyDescent="0.25">
      <c r="A239" s="2" t="str">
        <f>IF(ISBLANK(Colony!B261),"",Colony!B261)</f>
        <v/>
      </c>
      <c r="B239" t="str">
        <f>IF(ISBLANK(Colony!C261),"",Colony!C261)</f>
        <v/>
      </c>
      <c r="C239" t="str">
        <f>IF(ISBLANK(Colony!D261),"",Colony!D261)</f>
        <v/>
      </c>
      <c r="D239" s="1" t="str">
        <f>IF(ISBLANK(Colony!E261),"",Colony!E261)</f>
        <v/>
      </c>
      <c r="E239" s="1" t="str">
        <f>IF(ISBLANK(Colony!F261),"",Colony!F261)</f>
        <v/>
      </c>
      <c r="F239" s="1" t="str">
        <f>IF(ISBLANK(Colony!G261),"",Colony!G261)</f>
        <v/>
      </c>
      <c r="G239" s="1" t="str">
        <f>IF(ISBLANK(Colony!H261),"",Colony!H261)</f>
        <v/>
      </c>
      <c r="H239" s="1" t="str">
        <f>IF(ISBLANK(Colony!I261),"",Colony!I261)</f>
        <v/>
      </c>
      <c r="I239" t="str">
        <f t="array" ref="I239">_xlfn.IFNA(INDEX($A$4:$A$499&amp;$E$4:$E$499, MATCH(0, COUNTIF(I$3:I238, $A$4:$A$499&amp;$E$4:$E$499), 0)),"")</f>
        <v/>
      </c>
      <c r="J239" t="str">
        <f t="array" ref="J239">_xlfn.IFNA( MATCH(0, COUNTIF(I$3:I238, $A$4:$A$499&amp;$E$4:$E$499), 0),"")</f>
        <v/>
      </c>
      <c r="K239" s="2" t="str">
        <f t="array" ref="K239">IFERROR(INDEX($A$4:$A$499, J239),"")</f>
        <v/>
      </c>
      <c r="L239" t="str">
        <f t="array" ref="L239">IFERROR(INDEX($G$4:$G$499, J239),"")</f>
        <v/>
      </c>
      <c r="M239" t="str">
        <f t="array" ref="M239">IF(AND(J240&gt;99999,J239&lt;99999),O239- (SUM(--(NOT(ISBLANK(INDEX(Colony!$H$26:$H$499, J239):INDEX(Colony!$H$26:$H$499, COUNT($A$4:$A$499))))))), IFERROR(O239-(SUM(--(NOT(ISBLANK(INDEX(Colony!$H$26:$H$499, J239):INDEX(Colony!$H$26:$H$499, J240-1)))))),""))</f>
        <v/>
      </c>
      <c r="N239" t="str">
        <f t="array" ref="N239">IFERROR(INDEX($E$4:$E$499,J239),"")</f>
        <v/>
      </c>
      <c r="O239" t="str">
        <f t="array" ref="O239">IFERROR(IF(NOT(J239+100&gt;J240),COUNT($A$4:$A$499)+1-J239,IFERROR(J240-J239,"")),"")</f>
        <v/>
      </c>
      <c r="W239" s="2"/>
      <c r="Y239" s="2"/>
      <c r="AA239" s="2"/>
      <c r="AC239" s="2"/>
      <c r="AE239" s="2"/>
      <c r="AG239" s="2"/>
      <c r="AI239" s="2"/>
    </row>
    <row r="240" spans="1:35" x14ac:dyDescent="0.25">
      <c r="A240" s="2" t="str">
        <f>IF(ISBLANK(Colony!B262),"",Colony!B262)</f>
        <v/>
      </c>
      <c r="B240" t="str">
        <f>IF(ISBLANK(Colony!C262),"",Colony!C262)</f>
        <v/>
      </c>
      <c r="C240" t="str">
        <f>IF(ISBLANK(Colony!D262),"",Colony!D262)</f>
        <v/>
      </c>
      <c r="D240" s="1" t="str">
        <f>IF(ISBLANK(Colony!E262),"",Colony!E262)</f>
        <v/>
      </c>
      <c r="E240" s="1" t="str">
        <f>IF(ISBLANK(Colony!F262),"",Colony!F262)</f>
        <v/>
      </c>
      <c r="F240" s="1" t="str">
        <f>IF(ISBLANK(Colony!G262),"",Colony!G262)</f>
        <v/>
      </c>
      <c r="G240" s="1" t="str">
        <f>IF(ISBLANK(Colony!H262),"",Colony!H262)</f>
        <v/>
      </c>
      <c r="H240" s="1" t="str">
        <f>IF(ISBLANK(Colony!I262),"",Colony!I262)</f>
        <v/>
      </c>
      <c r="I240" t="str">
        <f t="array" ref="I240">_xlfn.IFNA(INDEX($A$4:$A$499&amp;$E$4:$E$499, MATCH(0, COUNTIF(I$3:I239, $A$4:$A$499&amp;$E$4:$E$499), 0)),"")</f>
        <v/>
      </c>
      <c r="J240" t="str">
        <f t="array" ref="J240">_xlfn.IFNA( MATCH(0, COUNTIF(I$3:I239, $A$4:$A$499&amp;$E$4:$E$499), 0),"")</f>
        <v/>
      </c>
      <c r="K240" s="2" t="str">
        <f t="array" ref="K240">IFERROR(INDEX($A$4:$A$499, J240),"")</f>
        <v/>
      </c>
      <c r="L240" t="str">
        <f t="array" ref="L240">IFERROR(INDEX($G$4:$G$499, J240),"")</f>
        <v/>
      </c>
      <c r="M240" t="str">
        <f t="array" ref="M240">IF(AND(J241&gt;99999,J240&lt;99999),O240- (SUM(--(NOT(ISBLANK(INDEX(Colony!$H$26:$H$499, J240):INDEX(Colony!$H$26:$H$499, COUNT($A$4:$A$499))))))), IFERROR(O240-(SUM(--(NOT(ISBLANK(INDEX(Colony!$H$26:$H$499, J240):INDEX(Colony!$H$26:$H$499, J241-1)))))),""))</f>
        <v/>
      </c>
      <c r="N240" t="str">
        <f t="array" ref="N240">IFERROR(INDEX($E$4:$E$499,J240),"")</f>
        <v/>
      </c>
      <c r="O240" t="str">
        <f t="array" ref="O240">IFERROR(IF(NOT(J240+100&gt;J241),COUNT($A$4:$A$499)+1-J240,IFERROR(J241-J240,"")),"")</f>
        <v/>
      </c>
      <c r="W240" s="2"/>
      <c r="Y240" s="2"/>
      <c r="AA240" s="2"/>
      <c r="AC240" s="2"/>
      <c r="AE240" s="2"/>
      <c r="AG240" s="2"/>
      <c r="AI240" s="2"/>
    </row>
    <row r="241" spans="1:35" x14ac:dyDescent="0.25">
      <c r="A241" s="2" t="str">
        <f>IF(ISBLANK(Colony!B263),"",Colony!B263)</f>
        <v/>
      </c>
      <c r="B241" t="str">
        <f>IF(ISBLANK(Colony!C263),"",Colony!C263)</f>
        <v/>
      </c>
      <c r="C241" t="str">
        <f>IF(ISBLANK(Colony!D263),"",Colony!D263)</f>
        <v/>
      </c>
      <c r="D241" s="1" t="str">
        <f>IF(ISBLANK(Colony!E263),"",Colony!E263)</f>
        <v/>
      </c>
      <c r="E241" s="1" t="str">
        <f>IF(ISBLANK(Colony!F263),"",Colony!F263)</f>
        <v/>
      </c>
      <c r="F241" s="1" t="str">
        <f>IF(ISBLANK(Colony!G263),"",Colony!G263)</f>
        <v/>
      </c>
      <c r="G241" s="1" t="str">
        <f>IF(ISBLANK(Colony!H263),"",Colony!H263)</f>
        <v/>
      </c>
      <c r="H241" s="1" t="str">
        <f>IF(ISBLANK(Colony!I263),"",Colony!I263)</f>
        <v/>
      </c>
      <c r="I241" t="str">
        <f t="array" ref="I241">_xlfn.IFNA(INDEX($A$4:$A$499&amp;$E$4:$E$499, MATCH(0, COUNTIF(I$3:I240, $A$4:$A$499&amp;$E$4:$E$499), 0)),"")</f>
        <v/>
      </c>
      <c r="J241" t="str">
        <f t="array" ref="J241">_xlfn.IFNA( MATCH(0, COUNTIF(I$3:I240, $A$4:$A$499&amp;$E$4:$E$499), 0),"")</f>
        <v/>
      </c>
      <c r="K241" s="2" t="str">
        <f t="array" ref="K241">IFERROR(INDEX($A$4:$A$499, J241),"")</f>
        <v/>
      </c>
      <c r="L241" t="str">
        <f t="array" ref="L241">IFERROR(INDEX($G$4:$G$499, J241),"")</f>
        <v/>
      </c>
      <c r="M241" t="str">
        <f t="array" ref="M241">IF(AND(J242&gt;99999,J241&lt;99999),O241- (SUM(--(NOT(ISBLANK(INDEX(Colony!$H$26:$H$499, J241):INDEX(Colony!$H$26:$H$499, COUNT($A$4:$A$499))))))), IFERROR(O241-(SUM(--(NOT(ISBLANK(INDEX(Colony!$H$26:$H$499, J241):INDEX(Colony!$H$26:$H$499, J242-1)))))),""))</f>
        <v/>
      </c>
      <c r="N241" t="str">
        <f t="array" ref="N241">IFERROR(INDEX($E$4:$E$499,J241),"")</f>
        <v/>
      </c>
      <c r="O241" t="str">
        <f t="array" ref="O241">IFERROR(IF(NOT(J241+100&gt;J242),COUNT($A$4:$A$499)+1-J241,IFERROR(J242-J241,"")),"")</f>
        <v/>
      </c>
      <c r="W241" s="2"/>
      <c r="Y241" s="2"/>
      <c r="AA241" s="2"/>
      <c r="AC241" s="2"/>
      <c r="AE241" s="2"/>
      <c r="AG241" s="2"/>
      <c r="AI241" s="2"/>
    </row>
    <row r="242" spans="1:35" x14ac:dyDescent="0.25">
      <c r="A242" s="2" t="str">
        <f>IF(ISBLANK(Colony!B264),"",Colony!B264)</f>
        <v/>
      </c>
      <c r="B242" t="str">
        <f>IF(ISBLANK(Colony!C264),"",Colony!C264)</f>
        <v/>
      </c>
      <c r="C242" t="str">
        <f>IF(ISBLANK(Colony!D264),"",Colony!D264)</f>
        <v/>
      </c>
      <c r="D242" s="1" t="str">
        <f>IF(ISBLANK(Colony!E264),"",Colony!E264)</f>
        <v/>
      </c>
      <c r="E242" s="1" t="str">
        <f>IF(ISBLANK(Colony!F264),"",Colony!F264)</f>
        <v/>
      </c>
      <c r="F242" s="1" t="str">
        <f>IF(ISBLANK(Colony!G264),"",Colony!G264)</f>
        <v/>
      </c>
      <c r="G242" s="1" t="str">
        <f>IF(ISBLANK(Colony!H264),"",Colony!H264)</f>
        <v/>
      </c>
      <c r="H242" s="1" t="str">
        <f>IF(ISBLANK(Colony!I264),"",Colony!I264)</f>
        <v/>
      </c>
      <c r="I242" t="str">
        <f t="array" ref="I242">_xlfn.IFNA(INDEX($A$4:$A$499&amp;$E$4:$E$499, MATCH(0, COUNTIF(I$3:I241, $A$4:$A$499&amp;$E$4:$E$499), 0)),"")</f>
        <v/>
      </c>
      <c r="J242" t="str">
        <f t="array" ref="J242">_xlfn.IFNA( MATCH(0, COUNTIF(I$3:I241, $A$4:$A$499&amp;$E$4:$E$499), 0),"")</f>
        <v/>
      </c>
      <c r="K242" s="2" t="str">
        <f t="array" ref="K242">IFERROR(INDEX($A$4:$A$499, J242),"")</f>
        <v/>
      </c>
      <c r="L242" t="str">
        <f t="array" ref="L242">IFERROR(INDEX($G$4:$G$499, J242),"")</f>
        <v/>
      </c>
      <c r="M242" t="str">
        <f t="array" ref="M242">IF(AND(J243&gt;99999,J242&lt;99999),O242- (SUM(--(NOT(ISBLANK(INDEX(Colony!$H$26:$H$499, J242):INDEX(Colony!$H$26:$H$499, COUNT($A$4:$A$499))))))), IFERROR(O242-(SUM(--(NOT(ISBLANK(INDEX(Colony!$H$26:$H$499, J242):INDEX(Colony!$H$26:$H$499, J243-1)))))),""))</f>
        <v/>
      </c>
      <c r="N242" t="str">
        <f t="array" ref="N242">IFERROR(INDEX($E$4:$E$499,J242),"")</f>
        <v/>
      </c>
      <c r="O242" t="str">
        <f t="array" ref="O242">IFERROR(IF(NOT(J242+100&gt;J243),COUNT($A$4:$A$499)+1-J242,IFERROR(J243-J242,"")),"")</f>
        <v/>
      </c>
      <c r="W242" s="2"/>
      <c r="Y242" s="2"/>
      <c r="AA242" s="2"/>
      <c r="AC242" s="2"/>
      <c r="AE242" s="2"/>
      <c r="AG242" s="2"/>
      <c r="AI242" s="2"/>
    </row>
    <row r="243" spans="1:35" x14ac:dyDescent="0.25">
      <c r="A243" s="2" t="str">
        <f>IF(ISBLANK(Colony!B265),"",Colony!B265)</f>
        <v/>
      </c>
      <c r="B243" t="str">
        <f>IF(ISBLANK(Colony!C265),"",Colony!C265)</f>
        <v/>
      </c>
      <c r="C243" t="str">
        <f>IF(ISBLANK(Colony!D265),"",Colony!D265)</f>
        <v/>
      </c>
      <c r="D243" s="1" t="str">
        <f>IF(ISBLANK(Colony!E265),"",Colony!E265)</f>
        <v/>
      </c>
      <c r="E243" s="1" t="str">
        <f>IF(ISBLANK(Colony!F265),"",Colony!F265)</f>
        <v/>
      </c>
      <c r="F243" s="1" t="str">
        <f>IF(ISBLANK(Colony!G265),"",Colony!G265)</f>
        <v/>
      </c>
      <c r="G243" s="1" t="str">
        <f>IF(ISBLANK(Colony!H265),"",Colony!H265)</f>
        <v/>
      </c>
      <c r="H243" s="1" t="str">
        <f>IF(ISBLANK(Colony!I265),"",Colony!I265)</f>
        <v/>
      </c>
      <c r="I243" t="str">
        <f t="array" ref="I243">_xlfn.IFNA(INDEX($A$4:$A$499&amp;$E$4:$E$499, MATCH(0, COUNTIF(I$3:I242, $A$4:$A$499&amp;$E$4:$E$499), 0)),"")</f>
        <v/>
      </c>
      <c r="J243" t="str">
        <f t="array" ref="J243">_xlfn.IFNA( MATCH(0, COUNTIF(I$3:I242, $A$4:$A$499&amp;$E$4:$E$499), 0),"")</f>
        <v/>
      </c>
      <c r="K243" s="2" t="str">
        <f t="array" ref="K243">IFERROR(INDEX($A$4:$A$499, J243),"")</f>
        <v/>
      </c>
      <c r="L243" t="str">
        <f t="array" ref="L243">IFERROR(INDEX($G$4:$G$499, J243),"")</f>
        <v/>
      </c>
      <c r="M243" t="str">
        <f t="array" ref="M243">IF(AND(J244&gt;99999,J243&lt;99999),O243- (SUM(--(NOT(ISBLANK(INDEX(Colony!$H$26:$H$499, J243):INDEX(Colony!$H$26:$H$499, COUNT($A$4:$A$499))))))), IFERROR(O243-(SUM(--(NOT(ISBLANK(INDEX(Colony!$H$26:$H$499, J243):INDEX(Colony!$H$26:$H$499, J244-1)))))),""))</f>
        <v/>
      </c>
      <c r="N243" t="str">
        <f t="array" ref="N243">IFERROR(INDEX($E$4:$E$499,J243),"")</f>
        <v/>
      </c>
      <c r="O243" t="str">
        <f t="array" ref="O243">IFERROR(IF(NOT(J243+100&gt;J244),COUNT($A$4:$A$499)+1-J243,IFERROR(J244-J243,"")),"")</f>
        <v/>
      </c>
      <c r="W243" s="2"/>
      <c r="Y243" s="2"/>
      <c r="AA243" s="2"/>
      <c r="AC243" s="2"/>
      <c r="AE243" s="2"/>
      <c r="AG243" s="2"/>
      <c r="AI243" s="2"/>
    </row>
    <row r="244" spans="1:35" x14ac:dyDescent="0.25">
      <c r="A244" s="2" t="str">
        <f>IF(ISBLANK(Colony!B266),"",Colony!B266)</f>
        <v/>
      </c>
      <c r="B244" t="str">
        <f>IF(ISBLANK(Colony!C266),"",Colony!C266)</f>
        <v/>
      </c>
      <c r="C244" t="str">
        <f>IF(ISBLANK(Colony!D266),"",Colony!D266)</f>
        <v/>
      </c>
      <c r="D244" s="1" t="str">
        <f>IF(ISBLANK(Colony!E266),"",Colony!E266)</f>
        <v/>
      </c>
      <c r="E244" s="1" t="str">
        <f>IF(ISBLANK(Colony!F266),"",Colony!F266)</f>
        <v/>
      </c>
      <c r="F244" s="1" t="str">
        <f>IF(ISBLANK(Colony!G266),"",Colony!G266)</f>
        <v/>
      </c>
      <c r="G244" s="1" t="str">
        <f>IF(ISBLANK(Colony!H266),"",Colony!H266)</f>
        <v/>
      </c>
      <c r="H244" s="1" t="str">
        <f>IF(ISBLANK(Colony!I266),"",Colony!I266)</f>
        <v/>
      </c>
      <c r="I244" t="str">
        <f t="array" ref="I244">_xlfn.IFNA(INDEX($A$4:$A$499&amp;$E$4:$E$499, MATCH(0, COUNTIF(I$3:I243, $A$4:$A$499&amp;$E$4:$E$499), 0)),"")</f>
        <v/>
      </c>
      <c r="J244" t="str">
        <f t="array" ref="J244">_xlfn.IFNA( MATCH(0, COUNTIF(I$3:I243, $A$4:$A$499&amp;$E$4:$E$499), 0),"")</f>
        <v/>
      </c>
      <c r="K244" s="2" t="str">
        <f t="array" ref="K244">IFERROR(INDEX($A$4:$A$499, J244),"")</f>
        <v/>
      </c>
      <c r="L244" t="str">
        <f t="array" ref="L244">IFERROR(INDEX($G$4:$G$499, J244),"")</f>
        <v/>
      </c>
      <c r="M244" t="str">
        <f t="array" ref="M244">IF(AND(J245&gt;99999,J244&lt;99999),O244- (SUM(--(NOT(ISBLANK(INDEX(Colony!$H$26:$H$499, J244):INDEX(Colony!$H$26:$H$499, COUNT($A$4:$A$499))))))), IFERROR(O244-(SUM(--(NOT(ISBLANK(INDEX(Colony!$H$26:$H$499, J244):INDEX(Colony!$H$26:$H$499, J245-1)))))),""))</f>
        <v/>
      </c>
      <c r="N244" t="str">
        <f t="array" ref="N244">IFERROR(INDEX($E$4:$E$499,J244),"")</f>
        <v/>
      </c>
      <c r="O244" t="str">
        <f t="array" ref="O244">IFERROR(IF(NOT(J244+100&gt;J245),COUNT($A$4:$A$499)+1-J244,IFERROR(J245-J244,"")),"")</f>
        <v/>
      </c>
      <c r="W244" s="2"/>
      <c r="Y244" s="2"/>
      <c r="AA244" s="2"/>
      <c r="AC244" s="2"/>
      <c r="AE244" s="2"/>
      <c r="AG244" s="2"/>
      <c r="AI244" s="2"/>
    </row>
    <row r="245" spans="1:35" x14ac:dyDescent="0.25">
      <c r="A245" s="2" t="str">
        <f>IF(ISBLANK(Colony!B267),"",Colony!B267)</f>
        <v/>
      </c>
      <c r="B245" t="str">
        <f>IF(ISBLANK(Colony!C267),"",Colony!C267)</f>
        <v/>
      </c>
      <c r="C245" t="str">
        <f>IF(ISBLANK(Colony!D267),"",Colony!D267)</f>
        <v/>
      </c>
      <c r="D245" s="1" t="str">
        <f>IF(ISBLANK(Colony!E267),"",Colony!E267)</f>
        <v/>
      </c>
      <c r="E245" s="1" t="str">
        <f>IF(ISBLANK(Colony!F267),"",Colony!F267)</f>
        <v/>
      </c>
      <c r="F245" s="1" t="str">
        <f>IF(ISBLANK(Colony!G267),"",Colony!G267)</f>
        <v/>
      </c>
      <c r="G245" s="1" t="str">
        <f>IF(ISBLANK(Colony!H267),"",Colony!H267)</f>
        <v/>
      </c>
      <c r="H245" s="1" t="str">
        <f>IF(ISBLANK(Colony!I267),"",Colony!I267)</f>
        <v/>
      </c>
      <c r="I245" t="str">
        <f t="array" ref="I245">_xlfn.IFNA(INDEX($A$4:$A$499&amp;$E$4:$E$499, MATCH(0, COUNTIF(I$3:I244, $A$4:$A$499&amp;$E$4:$E$499), 0)),"")</f>
        <v/>
      </c>
      <c r="J245" t="str">
        <f t="array" ref="J245">_xlfn.IFNA( MATCH(0, COUNTIF(I$3:I244, $A$4:$A$499&amp;$E$4:$E$499), 0),"")</f>
        <v/>
      </c>
      <c r="K245" s="2" t="str">
        <f t="array" ref="K245">IFERROR(INDEX($A$4:$A$499, J245),"")</f>
        <v/>
      </c>
      <c r="L245" t="str">
        <f t="array" ref="L245">IFERROR(INDEX($G$4:$G$499, J245),"")</f>
        <v/>
      </c>
      <c r="M245" t="str">
        <f t="array" ref="M245">IF(AND(J246&gt;99999,J245&lt;99999),O245- (SUM(--(NOT(ISBLANK(INDEX(Colony!$H$26:$H$499, J245):INDEX(Colony!$H$26:$H$499, COUNT($A$4:$A$499))))))), IFERROR(O245-(SUM(--(NOT(ISBLANK(INDEX(Colony!$H$26:$H$499, J245):INDEX(Colony!$H$26:$H$499, J246-1)))))),""))</f>
        <v/>
      </c>
      <c r="N245" t="str">
        <f t="array" ref="N245">IFERROR(INDEX($E$4:$E$499,J245),"")</f>
        <v/>
      </c>
      <c r="O245" t="str">
        <f t="array" ref="O245">IFERROR(IF(NOT(J245+100&gt;J246),COUNT($A$4:$A$499)+1-J245,IFERROR(J246-J245,"")),"")</f>
        <v/>
      </c>
      <c r="W245" s="2"/>
      <c r="Y245" s="2"/>
      <c r="AA245" s="2"/>
      <c r="AC245" s="2"/>
      <c r="AE245" s="2"/>
      <c r="AG245" s="2"/>
      <c r="AI245" s="2"/>
    </row>
    <row r="246" spans="1:35" x14ac:dyDescent="0.25">
      <c r="A246" s="2" t="str">
        <f>IF(ISBLANK(Colony!B268),"",Colony!B268)</f>
        <v/>
      </c>
      <c r="B246" t="str">
        <f>IF(ISBLANK(Colony!C268),"",Colony!C268)</f>
        <v/>
      </c>
      <c r="C246" t="str">
        <f>IF(ISBLANK(Colony!D268),"",Colony!D268)</f>
        <v/>
      </c>
      <c r="D246" s="1" t="str">
        <f>IF(ISBLANK(Colony!E268),"",Colony!E268)</f>
        <v/>
      </c>
      <c r="E246" s="1" t="str">
        <f>IF(ISBLANK(Colony!F268),"",Colony!F268)</f>
        <v/>
      </c>
      <c r="F246" s="1" t="str">
        <f>IF(ISBLANK(Colony!G268),"",Colony!G268)</f>
        <v/>
      </c>
      <c r="G246" s="1" t="str">
        <f>IF(ISBLANK(Colony!H268),"",Colony!H268)</f>
        <v/>
      </c>
      <c r="H246" s="1" t="str">
        <f>IF(ISBLANK(Colony!I268),"",Colony!I268)</f>
        <v/>
      </c>
      <c r="I246" t="str">
        <f t="array" ref="I246">_xlfn.IFNA(INDEX($A$4:$A$499&amp;$E$4:$E$499, MATCH(0, COUNTIF(I$3:I245, $A$4:$A$499&amp;$E$4:$E$499), 0)),"")</f>
        <v/>
      </c>
      <c r="J246" t="str">
        <f t="array" ref="J246">_xlfn.IFNA( MATCH(0, COUNTIF(I$3:I245, $A$4:$A$499&amp;$E$4:$E$499), 0),"")</f>
        <v/>
      </c>
      <c r="K246" s="2" t="str">
        <f t="array" ref="K246">IFERROR(INDEX($A$4:$A$499, J246),"")</f>
        <v/>
      </c>
      <c r="L246" t="str">
        <f t="array" ref="L246">IFERROR(INDEX($G$4:$G$499, J246),"")</f>
        <v/>
      </c>
      <c r="M246" t="str">
        <f t="array" ref="M246">IF(AND(J247&gt;99999,J246&lt;99999),O246- (SUM(--(NOT(ISBLANK(INDEX(Colony!$H$26:$H$499, J246):INDEX(Colony!$H$26:$H$499, COUNT($A$4:$A$499))))))), IFERROR(O246-(SUM(--(NOT(ISBLANK(INDEX(Colony!$H$26:$H$499, J246):INDEX(Colony!$H$26:$H$499, J247-1)))))),""))</f>
        <v/>
      </c>
      <c r="N246" t="str">
        <f t="array" ref="N246">IFERROR(INDEX($E$4:$E$499,J246),"")</f>
        <v/>
      </c>
      <c r="O246" t="str">
        <f t="array" ref="O246">IFERROR(IF(NOT(J246+100&gt;J247),COUNT($A$4:$A$499)+1-J246,IFERROR(J247-J246,"")),"")</f>
        <v/>
      </c>
      <c r="W246" s="2"/>
      <c r="Y246" s="2"/>
      <c r="AA246" s="2"/>
      <c r="AC246" s="2"/>
      <c r="AE246" s="2"/>
      <c r="AG246" s="2"/>
      <c r="AI246" s="2"/>
    </row>
    <row r="247" spans="1:35" x14ac:dyDescent="0.25">
      <c r="A247" s="2" t="str">
        <f>IF(ISBLANK(Colony!B269),"",Colony!B269)</f>
        <v/>
      </c>
      <c r="B247" t="str">
        <f>IF(ISBLANK(Colony!C269),"",Colony!C269)</f>
        <v/>
      </c>
      <c r="C247" t="str">
        <f>IF(ISBLANK(Colony!D269),"",Colony!D269)</f>
        <v/>
      </c>
      <c r="D247" s="1" t="str">
        <f>IF(ISBLANK(Colony!E269),"",Colony!E269)</f>
        <v/>
      </c>
      <c r="E247" s="1" t="str">
        <f>IF(ISBLANK(Colony!F269),"",Colony!F269)</f>
        <v/>
      </c>
      <c r="F247" s="1" t="str">
        <f>IF(ISBLANK(Colony!G269),"",Colony!G269)</f>
        <v/>
      </c>
      <c r="G247" s="1" t="str">
        <f>IF(ISBLANK(Colony!H269),"",Colony!H269)</f>
        <v/>
      </c>
      <c r="H247" s="1" t="str">
        <f>IF(ISBLANK(Colony!I269),"",Colony!I269)</f>
        <v/>
      </c>
      <c r="I247" t="str">
        <f t="array" ref="I247">_xlfn.IFNA(INDEX($A$4:$A$499&amp;$E$4:$E$499, MATCH(0, COUNTIF(I$3:I246, $A$4:$A$499&amp;$E$4:$E$499), 0)),"")</f>
        <v/>
      </c>
      <c r="J247" t="str">
        <f t="array" ref="J247">_xlfn.IFNA( MATCH(0, COUNTIF(I$3:I246, $A$4:$A$499&amp;$E$4:$E$499), 0),"")</f>
        <v/>
      </c>
      <c r="K247" s="2" t="str">
        <f t="array" ref="K247">IFERROR(INDEX($A$4:$A$499, J247),"")</f>
        <v/>
      </c>
      <c r="L247" t="str">
        <f t="array" ref="L247">IFERROR(INDEX($G$4:$G$499, J247),"")</f>
        <v/>
      </c>
      <c r="M247" t="str">
        <f t="array" ref="M247">IF(AND(J248&gt;99999,J247&lt;99999),O247- (SUM(--(NOT(ISBLANK(INDEX(Colony!$H$26:$H$499, J247):INDEX(Colony!$H$26:$H$499, COUNT($A$4:$A$499))))))), IFERROR(O247-(SUM(--(NOT(ISBLANK(INDEX(Colony!$H$26:$H$499, J247):INDEX(Colony!$H$26:$H$499, J248-1)))))),""))</f>
        <v/>
      </c>
      <c r="N247" t="str">
        <f t="array" ref="N247">IFERROR(INDEX($E$4:$E$499,J247),"")</f>
        <v/>
      </c>
      <c r="O247" t="str">
        <f t="array" ref="O247">IFERROR(IF(NOT(J247+100&gt;J248),COUNT($A$4:$A$499)+1-J247,IFERROR(J248-J247,"")),"")</f>
        <v/>
      </c>
      <c r="W247" s="2"/>
      <c r="Y247" s="2"/>
      <c r="AA247" s="2"/>
      <c r="AC247" s="2"/>
      <c r="AE247" s="2"/>
      <c r="AG247" s="2"/>
      <c r="AI247" s="2"/>
    </row>
    <row r="248" spans="1:35" x14ac:dyDescent="0.25">
      <c r="A248" s="2" t="str">
        <f>IF(ISBLANK(Colony!B270),"",Colony!B270)</f>
        <v/>
      </c>
      <c r="B248" t="str">
        <f>IF(ISBLANK(Colony!C270),"",Colony!C270)</f>
        <v/>
      </c>
      <c r="C248" t="str">
        <f>IF(ISBLANK(Colony!D270),"",Colony!D270)</f>
        <v/>
      </c>
      <c r="D248" s="1" t="str">
        <f>IF(ISBLANK(Colony!E270),"",Colony!E270)</f>
        <v/>
      </c>
      <c r="E248" s="1" t="str">
        <f>IF(ISBLANK(Colony!F270),"",Colony!F270)</f>
        <v/>
      </c>
      <c r="F248" s="1" t="str">
        <f>IF(ISBLANK(Colony!G270),"",Colony!G270)</f>
        <v/>
      </c>
      <c r="G248" s="1" t="str">
        <f>IF(ISBLANK(Colony!H270),"",Colony!H270)</f>
        <v/>
      </c>
      <c r="H248" s="1" t="str">
        <f>IF(ISBLANK(Colony!I270),"",Colony!I270)</f>
        <v/>
      </c>
      <c r="I248" t="str">
        <f t="array" ref="I248">_xlfn.IFNA(INDEX($A$4:$A$499&amp;$E$4:$E$499, MATCH(0, COUNTIF(I$3:I247, $A$4:$A$499&amp;$E$4:$E$499), 0)),"")</f>
        <v/>
      </c>
      <c r="J248" t="str">
        <f t="array" ref="J248">_xlfn.IFNA( MATCH(0, COUNTIF(I$3:I247, $A$4:$A$499&amp;$E$4:$E$499), 0),"")</f>
        <v/>
      </c>
      <c r="K248" s="2" t="str">
        <f t="array" ref="K248">IFERROR(INDEX($A$4:$A$499, J248),"")</f>
        <v/>
      </c>
      <c r="L248" t="str">
        <f t="array" ref="L248">IFERROR(INDEX($G$4:$G$499, J248),"")</f>
        <v/>
      </c>
      <c r="M248" t="str">
        <f t="array" ref="M248">IF(AND(J249&gt;99999,J248&lt;99999),O248- (SUM(--(NOT(ISBLANK(INDEX(Colony!$H$26:$H$499, J248):INDEX(Colony!$H$26:$H$499, COUNT($A$4:$A$499))))))), IFERROR(O248-(SUM(--(NOT(ISBLANK(INDEX(Colony!$H$26:$H$499, J248):INDEX(Colony!$H$26:$H$499, J249-1)))))),""))</f>
        <v/>
      </c>
      <c r="N248" t="str">
        <f t="array" ref="N248">IFERROR(INDEX($E$4:$E$499,J248),"")</f>
        <v/>
      </c>
      <c r="O248" t="str">
        <f t="array" ref="O248">IFERROR(IF(NOT(J248+100&gt;J249),COUNT($A$4:$A$499)+1-J248,IFERROR(J249-J248,"")),"")</f>
        <v/>
      </c>
      <c r="W248" s="2"/>
      <c r="Y248" s="2"/>
      <c r="AA248" s="2"/>
      <c r="AC248" s="2"/>
      <c r="AE248" s="2"/>
      <c r="AG248" s="2"/>
      <c r="AI248" s="2"/>
    </row>
    <row r="249" spans="1:35" x14ac:dyDescent="0.25">
      <c r="A249" s="2" t="str">
        <f>IF(ISBLANK(Colony!B271),"",Colony!B271)</f>
        <v/>
      </c>
      <c r="B249" t="str">
        <f>IF(ISBLANK(Colony!C271),"",Colony!C271)</f>
        <v/>
      </c>
      <c r="C249" t="str">
        <f>IF(ISBLANK(Colony!D271),"",Colony!D271)</f>
        <v/>
      </c>
      <c r="D249" s="1" t="str">
        <f>IF(ISBLANK(Colony!E271),"",Colony!E271)</f>
        <v/>
      </c>
      <c r="E249" s="1" t="str">
        <f>IF(ISBLANK(Colony!F271),"",Colony!F271)</f>
        <v/>
      </c>
      <c r="F249" s="1" t="str">
        <f>IF(ISBLANK(Colony!G271),"",Colony!G271)</f>
        <v/>
      </c>
      <c r="G249" s="1" t="str">
        <f>IF(ISBLANK(Colony!H271),"",Colony!H271)</f>
        <v/>
      </c>
      <c r="H249" s="1" t="str">
        <f>IF(ISBLANK(Colony!I271),"",Colony!I271)</f>
        <v/>
      </c>
      <c r="I249" t="str">
        <f t="array" ref="I249">_xlfn.IFNA(INDEX($A$4:$A$499&amp;$E$4:$E$499, MATCH(0, COUNTIF(I$3:I248, $A$4:$A$499&amp;$E$4:$E$499), 0)),"")</f>
        <v/>
      </c>
      <c r="J249" t="str">
        <f t="array" ref="J249">_xlfn.IFNA( MATCH(0, COUNTIF(I$3:I248, $A$4:$A$499&amp;$E$4:$E$499), 0),"")</f>
        <v/>
      </c>
      <c r="K249" s="2" t="str">
        <f t="array" ref="K249">IFERROR(INDEX($A$4:$A$499, J249),"")</f>
        <v/>
      </c>
      <c r="L249" t="str">
        <f t="array" ref="L249">IFERROR(INDEX($G$4:$G$499, J249),"")</f>
        <v/>
      </c>
      <c r="M249" t="str">
        <f t="array" ref="M249">IF(AND(J250&gt;99999,J249&lt;99999),O249- (SUM(--(NOT(ISBLANK(INDEX(Colony!$H$26:$H$499, J249):INDEX(Colony!$H$26:$H$499, COUNT($A$4:$A$499))))))), IFERROR(O249-(SUM(--(NOT(ISBLANK(INDEX(Colony!$H$26:$H$499, J249):INDEX(Colony!$H$26:$H$499, J250-1)))))),""))</f>
        <v/>
      </c>
      <c r="N249" t="str">
        <f t="array" ref="N249">IFERROR(INDEX($E$4:$E$499,J249),"")</f>
        <v/>
      </c>
      <c r="O249" t="str">
        <f t="array" ref="O249">IFERROR(IF(NOT(J249+100&gt;J250),COUNT($A$4:$A$499)+1-J249,IFERROR(J250-J249,"")),"")</f>
        <v/>
      </c>
      <c r="W249" s="2"/>
      <c r="Y249" s="2"/>
      <c r="AA249" s="2"/>
      <c r="AC249" s="2"/>
      <c r="AE249" s="2"/>
      <c r="AG249" s="2"/>
      <c r="AI249" s="2"/>
    </row>
    <row r="250" spans="1:35" x14ac:dyDescent="0.25">
      <c r="A250" s="2" t="str">
        <f>IF(ISBLANK(Colony!B272),"",Colony!B272)</f>
        <v/>
      </c>
      <c r="B250" t="str">
        <f>IF(ISBLANK(Colony!C272),"",Colony!C272)</f>
        <v/>
      </c>
      <c r="C250" t="str">
        <f>IF(ISBLANK(Colony!D272),"",Colony!D272)</f>
        <v/>
      </c>
      <c r="D250" s="1" t="str">
        <f>IF(ISBLANK(Colony!E272),"",Colony!E272)</f>
        <v/>
      </c>
      <c r="E250" s="1" t="str">
        <f>IF(ISBLANK(Colony!F272),"",Colony!F272)</f>
        <v/>
      </c>
      <c r="F250" s="1" t="str">
        <f>IF(ISBLANK(Colony!G272),"",Colony!G272)</f>
        <v/>
      </c>
      <c r="G250" s="1" t="str">
        <f>IF(ISBLANK(Colony!H272),"",Colony!H272)</f>
        <v/>
      </c>
      <c r="H250" s="1" t="str">
        <f>IF(ISBLANK(Colony!I272),"",Colony!I272)</f>
        <v/>
      </c>
      <c r="I250" t="str">
        <f t="array" ref="I250">_xlfn.IFNA(INDEX($A$4:$A$499&amp;$E$4:$E$499, MATCH(0, COUNTIF(I$3:I249, $A$4:$A$499&amp;$E$4:$E$499), 0)),"")</f>
        <v/>
      </c>
      <c r="J250" t="str">
        <f t="array" ref="J250">_xlfn.IFNA( MATCH(0, COUNTIF(I$3:I249, $A$4:$A$499&amp;$E$4:$E$499), 0),"")</f>
        <v/>
      </c>
      <c r="K250" s="2" t="str">
        <f t="array" ref="K250">IFERROR(INDEX($A$4:$A$499, J250),"")</f>
        <v/>
      </c>
      <c r="L250" t="str">
        <f t="array" ref="L250">IFERROR(INDEX($G$4:$G$499, J250),"")</f>
        <v/>
      </c>
      <c r="M250" t="str">
        <f t="array" ref="M250">IF(AND(J251&gt;99999,J250&lt;99999),O250- (SUM(--(NOT(ISBLANK(INDEX(Colony!$H$26:$H$499, J250):INDEX(Colony!$H$26:$H$499, COUNT($A$4:$A$499))))))), IFERROR(O250-(SUM(--(NOT(ISBLANK(INDEX(Colony!$H$26:$H$499, J250):INDEX(Colony!$H$26:$H$499, J251-1)))))),""))</f>
        <v/>
      </c>
      <c r="N250" t="str">
        <f t="array" ref="N250">IFERROR(INDEX($E$4:$E$499,J250),"")</f>
        <v/>
      </c>
      <c r="O250" t="str">
        <f t="array" ref="O250">IFERROR(IF(NOT(J250+100&gt;J251),COUNT($A$4:$A$499)+1-J250,IFERROR(J251-J250,"")),"")</f>
        <v/>
      </c>
      <c r="W250" s="2"/>
      <c r="Y250" s="2"/>
      <c r="AA250" s="2"/>
      <c r="AC250" s="2"/>
      <c r="AE250" s="2"/>
      <c r="AG250" s="2"/>
      <c r="AI250" s="2"/>
    </row>
    <row r="251" spans="1:35" x14ac:dyDescent="0.25">
      <c r="A251" s="2" t="str">
        <f>IF(ISBLANK(Colony!B273),"",Colony!B273)</f>
        <v/>
      </c>
      <c r="B251" t="str">
        <f>IF(ISBLANK(Colony!C273),"",Colony!C273)</f>
        <v/>
      </c>
      <c r="C251" t="str">
        <f>IF(ISBLANK(Colony!D273),"",Colony!D273)</f>
        <v/>
      </c>
      <c r="D251" s="1" t="str">
        <f>IF(ISBLANK(Colony!E273),"",Colony!E273)</f>
        <v/>
      </c>
      <c r="E251" s="1" t="str">
        <f>IF(ISBLANK(Colony!F273),"",Colony!F273)</f>
        <v/>
      </c>
      <c r="F251" s="1" t="str">
        <f>IF(ISBLANK(Colony!G273),"",Colony!G273)</f>
        <v/>
      </c>
      <c r="G251" s="1" t="str">
        <f>IF(ISBLANK(Colony!H273),"",Colony!H273)</f>
        <v/>
      </c>
      <c r="H251" s="1" t="str">
        <f>IF(ISBLANK(Colony!I273),"",Colony!I273)</f>
        <v/>
      </c>
      <c r="I251" t="str">
        <f t="array" ref="I251">_xlfn.IFNA(INDEX($A$4:$A$499&amp;$E$4:$E$499, MATCH(0, COUNTIF(I$3:I250, $A$4:$A$499&amp;$E$4:$E$499), 0)),"")</f>
        <v/>
      </c>
      <c r="J251" t="str">
        <f t="array" ref="J251">_xlfn.IFNA( MATCH(0, COUNTIF(I$3:I250, $A$4:$A$499&amp;$E$4:$E$499), 0),"")</f>
        <v/>
      </c>
      <c r="K251" s="2" t="str">
        <f t="array" ref="K251">IFERROR(INDEX($A$4:$A$499, J251),"")</f>
        <v/>
      </c>
      <c r="L251" t="str">
        <f t="array" ref="L251">IFERROR(INDEX($G$4:$G$499, J251),"")</f>
        <v/>
      </c>
      <c r="M251" t="str">
        <f t="array" ref="M251">IF(AND(J252&gt;99999,J251&lt;99999),O251- (SUM(--(NOT(ISBLANK(INDEX(Colony!$H$26:$H$499, J251):INDEX(Colony!$H$26:$H$499, COUNT($A$4:$A$499))))))), IFERROR(O251-(SUM(--(NOT(ISBLANK(INDEX(Colony!$H$26:$H$499, J251):INDEX(Colony!$H$26:$H$499, J252-1)))))),""))</f>
        <v/>
      </c>
      <c r="N251" t="str">
        <f t="array" ref="N251">IFERROR(INDEX($E$4:$E$499,J251),"")</f>
        <v/>
      </c>
      <c r="O251" t="str">
        <f t="array" ref="O251">IFERROR(IF(NOT(J251+100&gt;J252),COUNT($A$4:$A$499)+1-J251,IFERROR(J252-J251,"")),"")</f>
        <v/>
      </c>
      <c r="W251" s="2"/>
      <c r="Y251" s="2"/>
      <c r="AA251" s="2"/>
      <c r="AC251" s="2"/>
      <c r="AE251" s="2"/>
      <c r="AG251" s="2"/>
      <c r="AI251" s="2"/>
    </row>
    <row r="252" spans="1:35" x14ac:dyDescent="0.25">
      <c r="A252" s="2" t="str">
        <f>IF(ISBLANK(Colony!B274),"",Colony!B274)</f>
        <v/>
      </c>
      <c r="B252" t="str">
        <f>IF(ISBLANK(Colony!C274),"",Colony!C274)</f>
        <v/>
      </c>
      <c r="C252" t="str">
        <f>IF(ISBLANK(Colony!D274),"",Colony!D274)</f>
        <v/>
      </c>
      <c r="D252" s="1" t="str">
        <f>IF(ISBLANK(Colony!E274),"",Colony!E274)</f>
        <v/>
      </c>
      <c r="E252" s="1" t="str">
        <f>IF(ISBLANK(Colony!F274),"",Colony!F274)</f>
        <v/>
      </c>
      <c r="F252" s="1" t="str">
        <f>IF(ISBLANK(Colony!G274),"",Colony!G274)</f>
        <v/>
      </c>
      <c r="G252" s="1" t="str">
        <f>IF(ISBLANK(Colony!H274),"",Colony!H274)</f>
        <v/>
      </c>
      <c r="H252" s="1" t="str">
        <f>IF(ISBLANK(Colony!I274),"",Colony!I274)</f>
        <v/>
      </c>
      <c r="I252" t="str">
        <f t="array" ref="I252">_xlfn.IFNA(INDEX($A$4:$A$499&amp;$E$4:$E$499, MATCH(0, COUNTIF(I$3:I251, $A$4:$A$499&amp;$E$4:$E$499), 0)),"")</f>
        <v/>
      </c>
      <c r="J252" t="str">
        <f t="array" ref="J252">_xlfn.IFNA( MATCH(0, COUNTIF(I$3:I251, $A$4:$A$499&amp;$E$4:$E$499), 0),"")</f>
        <v/>
      </c>
      <c r="K252" s="2" t="str">
        <f t="array" ref="K252">IFERROR(INDEX($A$4:$A$499, J252),"")</f>
        <v/>
      </c>
      <c r="L252" t="str">
        <f t="array" ref="L252">IFERROR(INDEX($G$4:$G$499, J252),"")</f>
        <v/>
      </c>
      <c r="M252" t="str">
        <f t="array" ref="M252">IF(AND(J253&gt;99999,J252&lt;99999),O252- (SUM(--(NOT(ISBLANK(INDEX(Colony!$H$26:$H$499, J252):INDEX(Colony!$H$26:$H$499, COUNT($A$4:$A$499))))))), IFERROR(O252-(SUM(--(NOT(ISBLANK(INDEX(Colony!$H$26:$H$499, J252):INDEX(Colony!$H$26:$H$499, J253-1)))))),""))</f>
        <v/>
      </c>
      <c r="N252" t="str">
        <f t="array" ref="N252">IFERROR(INDEX($E$4:$E$499,J252),"")</f>
        <v/>
      </c>
      <c r="O252" t="str">
        <f t="array" ref="O252">IFERROR(IF(NOT(J252+100&gt;J253),COUNT($A$4:$A$499)+1-J252,IFERROR(J253-J252,"")),"")</f>
        <v/>
      </c>
      <c r="W252" s="2"/>
      <c r="Y252" s="2"/>
      <c r="AA252" s="2"/>
      <c r="AC252" s="2"/>
      <c r="AE252" s="2"/>
      <c r="AG252" s="2"/>
      <c r="AI252" s="2"/>
    </row>
    <row r="253" spans="1:35" x14ac:dyDescent="0.25">
      <c r="A253" s="2" t="str">
        <f>IF(ISBLANK(Colony!B275),"",Colony!B275)</f>
        <v/>
      </c>
      <c r="B253" t="str">
        <f>IF(ISBLANK(Colony!C275),"",Colony!C275)</f>
        <v/>
      </c>
      <c r="C253" t="str">
        <f>IF(ISBLANK(Colony!D275),"",Colony!D275)</f>
        <v/>
      </c>
      <c r="D253" s="1" t="str">
        <f>IF(ISBLANK(Colony!E275),"",Colony!E275)</f>
        <v/>
      </c>
      <c r="E253" s="1" t="str">
        <f>IF(ISBLANK(Colony!F275),"",Colony!F275)</f>
        <v/>
      </c>
      <c r="F253" s="1" t="str">
        <f>IF(ISBLANK(Colony!G275),"",Colony!G275)</f>
        <v/>
      </c>
      <c r="G253" s="1" t="str">
        <f>IF(ISBLANK(Colony!H275),"",Colony!H275)</f>
        <v/>
      </c>
      <c r="H253" s="1" t="str">
        <f>IF(ISBLANK(Colony!I275),"",Colony!I275)</f>
        <v/>
      </c>
      <c r="I253" t="str">
        <f t="array" ref="I253">_xlfn.IFNA(INDEX($A$4:$A$499&amp;$E$4:$E$499, MATCH(0, COUNTIF(I$3:I252, $A$4:$A$499&amp;$E$4:$E$499), 0)),"")</f>
        <v/>
      </c>
      <c r="J253" t="str">
        <f t="array" ref="J253">_xlfn.IFNA( MATCH(0, COUNTIF(I$3:I252, $A$4:$A$499&amp;$E$4:$E$499), 0),"")</f>
        <v/>
      </c>
      <c r="K253" s="2" t="str">
        <f t="array" ref="K253">IFERROR(INDEX($A$4:$A$499, J253),"")</f>
        <v/>
      </c>
      <c r="L253" t="str">
        <f t="array" ref="L253">IFERROR(INDEX($G$4:$G$499, J253),"")</f>
        <v/>
      </c>
      <c r="M253" t="str">
        <f t="array" ref="M253">IF(AND(J254&gt;99999,J253&lt;99999),O253- (SUM(--(NOT(ISBLANK(INDEX(Colony!$H$26:$H$499, J253):INDEX(Colony!$H$26:$H$499, COUNT($A$4:$A$499))))))), IFERROR(O253-(SUM(--(NOT(ISBLANK(INDEX(Colony!$H$26:$H$499, J253):INDEX(Colony!$H$26:$H$499, J254-1)))))),""))</f>
        <v/>
      </c>
      <c r="N253" t="str">
        <f t="array" ref="N253">IFERROR(INDEX($E$4:$E$499,J253),"")</f>
        <v/>
      </c>
      <c r="O253" t="str">
        <f t="array" ref="O253">IFERROR(IF(NOT(J253+100&gt;J254),COUNT($A$4:$A$499)+1-J253,IFERROR(J254-J253,"")),"")</f>
        <v/>
      </c>
      <c r="W253" s="2"/>
      <c r="Y253" s="2"/>
      <c r="AA253" s="2"/>
      <c r="AC253" s="2"/>
      <c r="AE253" s="2"/>
      <c r="AG253" s="2"/>
      <c r="AI253" s="2"/>
    </row>
    <row r="254" spans="1:35" x14ac:dyDescent="0.25">
      <c r="A254" s="2" t="str">
        <f>IF(ISBLANK(Colony!B276),"",Colony!B276)</f>
        <v/>
      </c>
      <c r="B254" t="str">
        <f>IF(ISBLANK(Colony!C276),"",Colony!C276)</f>
        <v/>
      </c>
      <c r="C254" t="str">
        <f>IF(ISBLANK(Colony!D276),"",Colony!D276)</f>
        <v/>
      </c>
      <c r="D254" s="1" t="str">
        <f>IF(ISBLANK(Colony!E276),"",Colony!E276)</f>
        <v/>
      </c>
      <c r="E254" s="1" t="str">
        <f>IF(ISBLANK(Colony!F276),"",Colony!F276)</f>
        <v/>
      </c>
      <c r="F254" s="1" t="str">
        <f>IF(ISBLANK(Colony!G276),"",Colony!G276)</f>
        <v/>
      </c>
      <c r="G254" s="1" t="str">
        <f>IF(ISBLANK(Colony!H276),"",Colony!H276)</f>
        <v/>
      </c>
      <c r="H254" s="1" t="str">
        <f>IF(ISBLANK(Colony!I276),"",Colony!I276)</f>
        <v/>
      </c>
      <c r="I254" t="str">
        <f t="array" ref="I254">_xlfn.IFNA(INDEX($A$4:$A$499&amp;$E$4:$E$499, MATCH(0, COUNTIF(I$3:I253, $A$4:$A$499&amp;$E$4:$E$499), 0)),"")</f>
        <v/>
      </c>
      <c r="J254" t="str">
        <f t="array" ref="J254">_xlfn.IFNA( MATCH(0, COUNTIF(I$3:I253, $A$4:$A$499&amp;$E$4:$E$499), 0),"")</f>
        <v/>
      </c>
      <c r="K254" s="2" t="str">
        <f t="array" ref="K254">IFERROR(INDEX($A$4:$A$499, J254),"")</f>
        <v/>
      </c>
      <c r="L254" t="str">
        <f t="array" ref="L254">IFERROR(INDEX($G$4:$G$499, J254),"")</f>
        <v/>
      </c>
      <c r="M254" t="str">
        <f t="array" ref="M254">IF(AND(J255&gt;99999,J254&lt;99999),O254- (SUM(--(NOT(ISBLANK(INDEX(Colony!$H$26:$H$499, J254):INDEX(Colony!$H$26:$H$499, COUNT($A$4:$A$499))))))), IFERROR(O254-(SUM(--(NOT(ISBLANK(INDEX(Colony!$H$26:$H$499, J254):INDEX(Colony!$H$26:$H$499, J255-1)))))),""))</f>
        <v/>
      </c>
      <c r="N254" t="str">
        <f t="array" ref="N254">IFERROR(INDEX($E$4:$E$499,J254),"")</f>
        <v/>
      </c>
      <c r="O254" t="str">
        <f t="array" ref="O254">IFERROR(IF(NOT(J254+100&gt;J255),COUNT($A$4:$A$499)+1-J254,IFERROR(J255-J254,"")),"")</f>
        <v/>
      </c>
      <c r="W254" s="2"/>
      <c r="Y254" s="2"/>
      <c r="AA254" s="2"/>
      <c r="AC254" s="2"/>
      <c r="AE254" s="2"/>
      <c r="AG254" s="2"/>
      <c r="AI254" s="2"/>
    </row>
    <row r="255" spans="1:35" x14ac:dyDescent="0.25">
      <c r="A255" s="2" t="str">
        <f>IF(ISBLANK(Colony!B277),"",Colony!B277)</f>
        <v/>
      </c>
      <c r="B255" t="str">
        <f>IF(ISBLANK(Colony!C277),"",Colony!C277)</f>
        <v/>
      </c>
      <c r="C255" t="str">
        <f>IF(ISBLANK(Colony!D277),"",Colony!D277)</f>
        <v/>
      </c>
      <c r="D255" s="1" t="str">
        <f>IF(ISBLANK(Colony!E277),"",Colony!E277)</f>
        <v/>
      </c>
      <c r="E255" s="1" t="str">
        <f>IF(ISBLANK(Colony!F277),"",Colony!F277)</f>
        <v/>
      </c>
      <c r="F255" s="1" t="str">
        <f>IF(ISBLANK(Colony!G277),"",Colony!G277)</f>
        <v/>
      </c>
      <c r="G255" s="1" t="str">
        <f>IF(ISBLANK(Colony!H277),"",Colony!H277)</f>
        <v/>
      </c>
      <c r="H255" s="1" t="str">
        <f>IF(ISBLANK(Colony!I277),"",Colony!I277)</f>
        <v/>
      </c>
      <c r="I255" t="str">
        <f t="array" ref="I255">_xlfn.IFNA(INDEX($A$4:$A$499&amp;$E$4:$E$499, MATCH(0, COUNTIF(I$3:I254, $A$4:$A$499&amp;$E$4:$E$499), 0)),"")</f>
        <v/>
      </c>
      <c r="J255" t="str">
        <f t="array" ref="J255">_xlfn.IFNA( MATCH(0, COUNTIF(I$3:I254, $A$4:$A$499&amp;$E$4:$E$499), 0),"")</f>
        <v/>
      </c>
      <c r="K255" s="2" t="str">
        <f t="array" ref="K255">IFERROR(INDEX($A$4:$A$499, J255),"")</f>
        <v/>
      </c>
      <c r="L255" t="str">
        <f t="array" ref="L255">IFERROR(INDEX($G$4:$G$499, J255),"")</f>
        <v/>
      </c>
      <c r="M255" t="str">
        <f t="array" ref="M255">IF(AND(J256&gt;99999,J255&lt;99999),O255- (SUM(--(NOT(ISBLANK(INDEX(Colony!$H$26:$H$499, J255):INDEX(Colony!$H$26:$H$499, COUNT($A$4:$A$499))))))), IFERROR(O255-(SUM(--(NOT(ISBLANK(INDEX(Colony!$H$26:$H$499, J255):INDEX(Colony!$H$26:$H$499, J256-1)))))),""))</f>
        <v/>
      </c>
      <c r="N255" t="str">
        <f t="array" ref="N255">IFERROR(INDEX($E$4:$E$499,J255),"")</f>
        <v/>
      </c>
      <c r="O255" t="str">
        <f t="array" ref="O255">IFERROR(IF(NOT(J255+100&gt;J256),COUNT($A$4:$A$499)+1-J255,IFERROR(J256-J255,"")),"")</f>
        <v/>
      </c>
      <c r="W255" s="2"/>
      <c r="Y255" s="2"/>
      <c r="AA255" s="2"/>
      <c r="AC255" s="2"/>
      <c r="AE255" s="2"/>
      <c r="AG255" s="2"/>
      <c r="AI255" s="2"/>
    </row>
    <row r="256" spans="1:35" x14ac:dyDescent="0.25">
      <c r="A256" s="2" t="str">
        <f>IF(ISBLANK(Colony!B278),"",Colony!B278)</f>
        <v/>
      </c>
      <c r="B256" t="str">
        <f>IF(ISBLANK(Colony!C278),"",Colony!C278)</f>
        <v/>
      </c>
      <c r="C256" t="str">
        <f>IF(ISBLANK(Colony!D278),"",Colony!D278)</f>
        <v/>
      </c>
      <c r="D256" s="1" t="str">
        <f>IF(ISBLANK(Colony!E278),"",Colony!E278)</f>
        <v/>
      </c>
      <c r="E256" s="1" t="str">
        <f>IF(ISBLANK(Colony!F278),"",Colony!F278)</f>
        <v/>
      </c>
      <c r="F256" s="1" t="str">
        <f>IF(ISBLANK(Colony!G278),"",Colony!G278)</f>
        <v/>
      </c>
      <c r="G256" s="1" t="str">
        <f>IF(ISBLANK(Colony!H278),"",Colony!H278)</f>
        <v/>
      </c>
      <c r="H256" s="1" t="str">
        <f>IF(ISBLANK(Colony!I278),"",Colony!I278)</f>
        <v/>
      </c>
      <c r="I256" t="str">
        <f t="array" ref="I256">_xlfn.IFNA(INDEX($A$4:$A$499&amp;$E$4:$E$499, MATCH(0, COUNTIF(I$3:I255, $A$4:$A$499&amp;$E$4:$E$499), 0)),"")</f>
        <v/>
      </c>
      <c r="J256" t="str">
        <f t="array" ref="J256">_xlfn.IFNA( MATCH(0, COUNTIF(I$3:I255, $A$4:$A$499&amp;$E$4:$E$499), 0),"")</f>
        <v/>
      </c>
      <c r="K256" s="2" t="str">
        <f t="array" ref="K256">IFERROR(INDEX($A$4:$A$499, J256),"")</f>
        <v/>
      </c>
      <c r="L256" t="str">
        <f t="array" ref="L256">IFERROR(INDEX($G$4:$G$499, J256),"")</f>
        <v/>
      </c>
      <c r="M256" t="str">
        <f t="array" ref="M256">IF(AND(J257&gt;99999,J256&lt;99999),O256- (SUM(--(NOT(ISBLANK(INDEX(Colony!$H$26:$H$499, J256):INDEX(Colony!$H$26:$H$499, COUNT($A$4:$A$499))))))), IFERROR(O256-(SUM(--(NOT(ISBLANK(INDEX(Colony!$H$26:$H$499, J256):INDEX(Colony!$H$26:$H$499, J257-1)))))),""))</f>
        <v/>
      </c>
      <c r="N256" t="str">
        <f t="array" ref="N256">IFERROR(INDEX($E$4:$E$499,J256),"")</f>
        <v/>
      </c>
      <c r="O256" t="str">
        <f t="array" ref="O256">IFERROR(IF(NOT(J256+100&gt;J257),COUNT($A$4:$A$499)+1-J256,IFERROR(J257-J256,"")),"")</f>
        <v/>
      </c>
      <c r="W256" s="2"/>
      <c r="Y256" s="2"/>
      <c r="AA256" s="2"/>
      <c r="AC256" s="2"/>
      <c r="AE256" s="2"/>
      <c r="AG256" s="2"/>
      <c r="AI256" s="2"/>
    </row>
    <row r="257" spans="1:35" x14ac:dyDescent="0.25">
      <c r="A257" s="2" t="str">
        <f>IF(ISBLANK(Colony!B279),"",Colony!B279)</f>
        <v/>
      </c>
      <c r="B257" t="str">
        <f>IF(ISBLANK(Colony!C279),"",Colony!C279)</f>
        <v/>
      </c>
      <c r="C257" t="str">
        <f>IF(ISBLANK(Colony!D279),"",Colony!D279)</f>
        <v/>
      </c>
      <c r="D257" s="1" t="str">
        <f>IF(ISBLANK(Colony!E279),"",Colony!E279)</f>
        <v/>
      </c>
      <c r="E257" s="1" t="str">
        <f>IF(ISBLANK(Colony!F279),"",Colony!F279)</f>
        <v/>
      </c>
      <c r="F257" s="1" t="str">
        <f>IF(ISBLANK(Colony!G279),"",Colony!G279)</f>
        <v/>
      </c>
      <c r="G257" s="1" t="str">
        <f>IF(ISBLANK(Colony!H279),"",Colony!H279)</f>
        <v/>
      </c>
      <c r="H257" s="1" t="str">
        <f>IF(ISBLANK(Colony!I279),"",Colony!I279)</f>
        <v/>
      </c>
      <c r="I257" t="str">
        <f t="array" ref="I257">_xlfn.IFNA(INDEX($A$4:$A$499&amp;$E$4:$E$499, MATCH(0, COUNTIF(I$3:I256, $A$4:$A$499&amp;$E$4:$E$499), 0)),"")</f>
        <v/>
      </c>
      <c r="J257" t="str">
        <f t="array" ref="J257">_xlfn.IFNA( MATCH(0, COUNTIF(I$3:I256, $A$4:$A$499&amp;$E$4:$E$499), 0),"")</f>
        <v/>
      </c>
      <c r="K257" s="2" t="str">
        <f t="array" ref="K257">IFERROR(INDEX($A$4:$A$499, J257),"")</f>
        <v/>
      </c>
      <c r="L257" t="str">
        <f t="array" ref="L257">IFERROR(INDEX($G$4:$G$499, J257),"")</f>
        <v/>
      </c>
      <c r="M257" t="str">
        <f t="array" ref="M257">IF(AND(J258&gt;99999,J257&lt;99999),O257- (SUM(--(NOT(ISBLANK(INDEX(Colony!$H$26:$H$499, J257):INDEX(Colony!$H$26:$H$499, COUNT($A$4:$A$499))))))), IFERROR(O257-(SUM(--(NOT(ISBLANK(INDEX(Colony!$H$26:$H$499, J257):INDEX(Colony!$H$26:$H$499, J258-1)))))),""))</f>
        <v/>
      </c>
      <c r="N257" t="str">
        <f t="array" ref="N257">IFERROR(INDEX($E$4:$E$499,J257),"")</f>
        <v/>
      </c>
      <c r="O257" t="str">
        <f t="array" ref="O257">IFERROR(IF(NOT(J257+100&gt;J258),COUNT($A$4:$A$499)+1-J257,IFERROR(J258-J257,"")),"")</f>
        <v/>
      </c>
      <c r="W257" s="2"/>
      <c r="Y257" s="2"/>
      <c r="AA257" s="2"/>
      <c r="AC257" s="2"/>
      <c r="AE257" s="2"/>
      <c r="AG257" s="2"/>
      <c r="AI257" s="2"/>
    </row>
    <row r="258" spans="1:35" x14ac:dyDescent="0.25">
      <c r="A258" s="2" t="str">
        <f>IF(ISBLANK(Colony!B280),"",Colony!B280)</f>
        <v/>
      </c>
      <c r="B258" t="str">
        <f>IF(ISBLANK(Colony!C280),"",Colony!C280)</f>
        <v/>
      </c>
      <c r="C258" t="str">
        <f>IF(ISBLANK(Colony!D280),"",Colony!D280)</f>
        <v/>
      </c>
      <c r="D258" s="1" t="str">
        <f>IF(ISBLANK(Colony!E280),"",Colony!E280)</f>
        <v/>
      </c>
      <c r="E258" s="1" t="str">
        <f>IF(ISBLANK(Colony!F280),"",Colony!F280)</f>
        <v/>
      </c>
      <c r="F258" s="1" t="str">
        <f>IF(ISBLANK(Colony!G280),"",Colony!G280)</f>
        <v/>
      </c>
      <c r="G258" s="1" t="str">
        <f>IF(ISBLANK(Colony!H280),"",Colony!H280)</f>
        <v/>
      </c>
      <c r="H258" s="1" t="str">
        <f>IF(ISBLANK(Colony!I280),"",Colony!I280)</f>
        <v/>
      </c>
      <c r="I258" t="str">
        <f t="array" ref="I258">_xlfn.IFNA(INDEX($A$4:$A$499&amp;$E$4:$E$499, MATCH(0, COUNTIF(I$3:I257, $A$4:$A$499&amp;$E$4:$E$499), 0)),"")</f>
        <v/>
      </c>
      <c r="J258" t="str">
        <f t="array" ref="J258">_xlfn.IFNA( MATCH(0, COUNTIF(I$3:I257, $A$4:$A$499&amp;$E$4:$E$499), 0),"")</f>
        <v/>
      </c>
      <c r="K258" s="2" t="str">
        <f t="array" ref="K258">IFERROR(INDEX($A$4:$A$499, J258),"")</f>
        <v/>
      </c>
      <c r="L258" t="str">
        <f t="array" ref="L258">IFERROR(INDEX($G$4:$G$499, J258),"")</f>
        <v/>
      </c>
      <c r="M258" t="str">
        <f t="array" ref="M258">IF(AND(J259&gt;99999,J258&lt;99999),O258- (SUM(--(NOT(ISBLANK(INDEX(Colony!$H$26:$H$499, J258):INDEX(Colony!$H$26:$H$499, COUNT($A$4:$A$499))))))), IFERROR(O258-(SUM(--(NOT(ISBLANK(INDEX(Colony!$H$26:$H$499, J258):INDEX(Colony!$H$26:$H$499, J259-1)))))),""))</f>
        <v/>
      </c>
      <c r="N258" t="str">
        <f t="array" ref="N258">IFERROR(INDEX($E$4:$E$499,J258),"")</f>
        <v/>
      </c>
      <c r="O258" t="str">
        <f t="array" ref="O258">IFERROR(IF(NOT(J258+100&gt;J259),COUNT($A$4:$A$499)+1-J258,IFERROR(J259-J258,"")),"")</f>
        <v/>
      </c>
      <c r="W258" s="2"/>
      <c r="Y258" s="2"/>
      <c r="AA258" s="2"/>
      <c r="AC258" s="2"/>
      <c r="AE258" s="2"/>
      <c r="AG258" s="2"/>
      <c r="AI258" s="2"/>
    </row>
    <row r="259" spans="1:35" x14ac:dyDescent="0.25">
      <c r="A259" s="2" t="str">
        <f>IF(ISBLANK(Colony!B281),"",Colony!B281)</f>
        <v/>
      </c>
      <c r="B259" t="str">
        <f>IF(ISBLANK(Colony!C281),"",Colony!C281)</f>
        <v/>
      </c>
      <c r="C259" t="str">
        <f>IF(ISBLANK(Colony!D281),"",Colony!D281)</f>
        <v/>
      </c>
      <c r="D259" s="1" t="str">
        <f>IF(ISBLANK(Colony!E281),"",Colony!E281)</f>
        <v/>
      </c>
      <c r="E259" s="1" t="str">
        <f>IF(ISBLANK(Colony!F281),"",Colony!F281)</f>
        <v/>
      </c>
      <c r="F259" s="1" t="str">
        <f>IF(ISBLANK(Colony!G281),"",Colony!G281)</f>
        <v/>
      </c>
      <c r="G259" s="1" t="str">
        <f>IF(ISBLANK(Colony!H281),"",Colony!H281)</f>
        <v/>
      </c>
      <c r="H259" s="1" t="str">
        <f>IF(ISBLANK(Colony!I281),"",Colony!I281)</f>
        <v/>
      </c>
      <c r="I259" t="str">
        <f t="array" ref="I259">_xlfn.IFNA(INDEX($A$4:$A$499&amp;$E$4:$E$499, MATCH(0, COUNTIF(I$3:I258, $A$4:$A$499&amp;$E$4:$E$499), 0)),"")</f>
        <v/>
      </c>
      <c r="J259" t="str">
        <f t="array" ref="J259">_xlfn.IFNA( MATCH(0, COUNTIF(I$3:I258, $A$4:$A$499&amp;$E$4:$E$499), 0),"")</f>
        <v/>
      </c>
      <c r="K259" s="2" t="str">
        <f t="array" ref="K259">IFERROR(INDEX($A$4:$A$499, J259),"")</f>
        <v/>
      </c>
      <c r="L259" t="str">
        <f t="array" ref="L259">IFERROR(INDEX($G$4:$G$499, J259),"")</f>
        <v/>
      </c>
      <c r="M259" t="str">
        <f t="array" ref="M259">IF(AND(J260&gt;99999,J259&lt;99999),O259- (SUM(--(NOT(ISBLANK(INDEX(Colony!$H$26:$H$499, J259):INDEX(Colony!$H$26:$H$499, COUNT($A$4:$A$499))))))), IFERROR(O259-(SUM(--(NOT(ISBLANK(INDEX(Colony!$H$26:$H$499, J259):INDEX(Colony!$H$26:$H$499, J260-1)))))),""))</f>
        <v/>
      </c>
      <c r="N259" t="str">
        <f t="array" ref="N259">IFERROR(INDEX($E$4:$E$499,J259),"")</f>
        <v/>
      </c>
      <c r="O259" t="str">
        <f t="array" ref="O259">IFERROR(IF(NOT(J259+100&gt;J260),COUNT($A$4:$A$499)+1-J259,IFERROR(J260-J259,"")),"")</f>
        <v/>
      </c>
      <c r="W259" s="2"/>
      <c r="Y259" s="2"/>
      <c r="AA259" s="2"/>
      <c r="AC259" s="2"/>
      <c r="AE259" s="2"/>
      <c r="AG259" s="2"/>
      <c r="AI259" s="2"/>
    </row>
    <row r="260" spans="1:35" x14ac:dyDescent="0.25">
      <c r="A260" s="2" t="str">
        <f>IF(ISBLANK(Colony!B282),"",Colony!B282)</f>
        <v/>
      </c>
      <c r="B260" t="str">
        <f>IF(ISBLANK(Colony!C282),"",Colony!C282)</f>
        <v/>
      </c>
      <c r="C260" t="str">
        <f>IF(ISBLANK(Colony!D282),"",Colony!D282)</f>
        <v/>
      </c>
      <c r="D260" s="1" t="str">
        <f>IF(ISBLANK(Colony!E282),"",Colony!E282)</f>
        <v/>
      </c>
      <c r="E260" s="1" t="str">
        <f>IF(ISBLANK(Colony!F282),"",Colony!F282)</f>
        <v/>
      </c>
      <c r="F260" s="1" t="str">
        <f>IF(ISBLANK(Colony!G282),"",Colony!G282)</f>
        <v/>
      </c>
      <c r="G260" s="1" t="str">
        <f>IF(ISBLANK(Colony!H282),"",Colony!H282)</f>
        <v/>
      </c>
      <c r="H260" s="1" t="str">
        <f>IF(ISBLANK(Colony!I282),"",Colony!I282)</f>
        <v/>
      </c>
      <c r="I260" t="str">
        <f t="array" ref="I260">_xlfn.IFNA(INDEX($A$4:$A$499&amp;$E$4:$E$499, MATCH(0, COUNTIF(I$3:I259, $A$4:$A$499&amp;$E$4:$E$499), 0)),"")</f>
        <v/>
      </c>
      <c r="J260" t="str">
        <f t="array" ref="J260">_xlfn.IFNA( MATCH(0, COUNTIF(I$3:I259, $A$4:$A$499&amp;$E$4:$E$499), 0),"")</f>
        <v/>
      </c>
      <c r="K260" s="2" t="str">
        <f t="array" ref="K260">IFERROR(INDEX($A$4:$A$499, J260),"")</f>
        <v/>
      </c>
      <c r="L260" t="str">
        <f t="array" ref="L260">IFERROR(INDEX($G$4:$G$499, J260),"")</f>
        <v/>
      </c>
      <c r="M260" t="str">
        <f t="array" ref="M260">IF(AND(J261&gt;99999,J260&lt;99999),O260- (SUM(--(NOT(ISBLANK(INDEX(Colony!$H$26:$H$499, J260):INDEX(Colony!$H$26:$H$499, COUNT($A$4:$A$499))))))), IFERROR(O260-(SUM(--(NOT(ISBLANK(INDEX(Colony!$H$26:$H$499, J260):INDEX(Colony!$H$26:$H$499, J261-1)))))),""))</f>
        <v/>
      </c>
      <c r="N260" t="str">
        <f t="array" ref="N260">IFERROR(INDEX($E$4:$E$499,J260),"")</f>
        <v/>
      </c>
      <c r="O260" t="str">
        <f t="array" ref="O260">IFERROR(IF(NOT(J260+100&gt;J261),COUNT($A$4:$A$499)+1-J260,IFERROR(J261-J260,"")),"")</f>
        <v/>
      </c>
      <c r="W260" s="2"/>
      <c r="Y260" s="2"/>
      <c r="AA260" s="2"/>
      <c r="AC260" s="2"/>
      <c r="AE260" s="2"/>
      <c r="AG260" s="2"/>
      <c r="AI260" s="2"/>
    </row>
    <row r="261" spans="1:35" x14ac:dyDescent="0.25">
      <c r="A261" s="2" t="str">
        <f>IF(ISBLANK(Colony!B283),"",Colony!B283)</f>
        <v/>
      </c>
      <c r="B261" t="str">
        <f>IF(ISBLANK(Colony!C283),"",Colony!C283)</f>
        <v/>
      </c>
      <c r="C261" t="str">
        <f>IF(ISBLANK(Colony!D283),"",Colony!D283)</f>
        <v/>
      </c>
      <c r="D261" s="1" t="str">
        <f>IF(ISBLANK(Colony!E283),"",Colony!E283)</f>
        <v/>
      </c>
      <c r="E261" s="1" t="str">
        <f>IF(ISBLANK(Colony!F283),"",Colony!F283)</f>
        <v/>
      </c>
      <c r="F261" s="1" t="str">
        <f>IF(ISBLANK(Colony!G283),"",Colony!G283)</f>
        <v/>
      </c>
      <c r="G261" s="1" t="str">
        <f>IF(ISBLANK(Colony!H283),"",Colony!H283)</f>
        <v/>
      </c>
      <c r="H261" s="1" t="str">
        <f>IF(ISBLANK(Colony!I283),"",Colony!I283)</f>
        <v/>
      </c>
      <c r="I261" t="str">
        <f t="array" ref="I261">_xlfn.IFNA(INDEX($A$4:$A$499&amp;$E$4:$E$499, MATCH(0, COUNTIF(I$3:I260, $A$4:$A$499&amp;$E$4:$E$499), 0)),"")</f>
        <v/>
      </c>
      <c r="J261" t="str">
        <f t="array" ref="J261">_xlfn.IFNA( MATCH(0, COUNTIF(I$3:I260, $A$4:$A$499&amp;$E$4:$E$499), 0),"")</f>
        <v/>
      </c>
      <c r="K261" s="2" t="str">
        <f t="array" ref="K261">IFERROR(INDEX($A$4:$A$499, J261),"")</f>
        <v/>
      </c>
      <c r="L261" t="str">
        <f t="array" ref="L261">IFERROR(INDEX($G$4:$G$499, J261),"")</f>
        <v/>
      </c>
      <c r="M261" t="str">
        <f t="array" ref="M261">IF(AND(J262&gt;99999,J261&lt;99999),O261- (SUM(--(NOT(ISBLANK(INDEX(Colony!$H$26:$H$499, J261):INDEX(Colony!$H$26:$H$499, COUNT($A$4:$A$499))))))), IFERROR(O261-(SUM(--(NOT(ISBLANK(INDEX(Colony!$H$26:$H$499, J261):INDEX(Colony!$H$26:$H$499, J262-1)))))),""))</f>
        <v/>
      </c>
      <c r="N261" t="str">
        <f t="array" ref="N261">IFERROR(INDEX($E$4:$E$499,J261),"")</f>
        <v/>
      </c>
      <c r="O261" t="str">
        <f t="array" ref="O261">IFERROR(IF(NOT(J261+100&gt;J262),COUNT($A$4:$A$499)+1-J261,IFERROR(J262-J261,"")),"")</f>
        <v/>
      </c>
      <c r="W261" s="2"/>
      <c r="Y261" s="2"/>
      <c r="AA261" s="2"/>
      <c r="AC261" s="2"/>
      <c r="AE261" s="2"/>
      <c r="AG261" s="2"/>
      <c r="AI261" s="2"/>
    </row>
    <row r="262" spans="1:35" x14ac:dyDescent="0.25">
      <c r="A262" s="2" t="str">
        <f>IF(ISBLANK(Colony!B284),"",Colony!B284)</f>
        <v/>
      </c>
      <c r="B262" t="str">
        <f>IF(ISBLANK(Colony!C284),"",Colony!C284)</f>
        <v/>
      </c>
      <c r="C262" t="str">
        <f>IF(ISBLANK(Colony!D284),"",Colony!D284)</f>
        <v/>
      </c>
      <c r="D262" s="1" t="str">
        <f>IF(ISBLANK(Colony!E284),"",Colony!E284)</f>
        <v/>
      </c>
      <c r="E262" s="1" t="str">
        <f>IF(ISBLANK(Colony!F284),"",Colony!F284)</f>
        <v/>
      </c>
      <c r="F262" s="1" t="str">
        <f>IF(ISBLANK(Colony!G284),"",Colony!G284)</f>
        <v/>
      </c>
      <c r="G262" s="1" t="str">
        <f>IF(ISBLANK(Colony!H284),"",Colony!H284)</f>
        <v/>
      </c>
      <c r="H262" s="1" t="str">
        <f>IF(ISBLANK(Colony!I284),"",Colony!I284)</f>
        <v/>
      </c>
      <c r="I262" t="str">
        <f t="array" ref="I262">_xlfn.IFNA(INDEX($A$4:$A$499&amp;$E$4:$E$499, MATCH(0, COUNTIF(I$3:I261, $A$4:$A$499&amp;$E$4:$E$499), 0)),"")</f>
        <v/>
      </c>
      <c r="J262" t="str">
        <f t="array" ref="J262">_xlfn.IFNA( MATCH(0, COUNTIF(I$3:I261, $A$4:$A$499&amp;$E$4:$E$499), 0),"")</f>
        <v/>
      </c>
      <c r="K262" s="2" t="str">
        <f t="array" ref="K262">IFERROR(INDEX($A$4:$A$499, J262),"")</f>
        <v/>
      </c>
      <c r="L262" t="str">
        <f t="array" ref="L262">IFERROR(INDEX($G$4:$G$499, J262),"")</f>
        <v/>
      </c>
      <c r="M262" t="str">
        <f t="array" ref="M262">IF(AND(J263&gt;99999,J262&lt;99999),O262- (SUM(--(NOT(ISBLANK(INDEX(Colony!$H$26:$H$499, J262):INDEX(Colony!$H$26:$H$499, COUNT($A$4:$A$499))))))), IFERROR(O262-(SUM(--(NOT(ISBLANK(INDEX(Colony!$H$26:$H$499, J262):INDEX(Colony!$H$26:$H$499, J263-1)))))),""))</f>
        <v/>
      </c>
      <c r="N262" t="str">
        <f t="array" ref="N262">IFERROR(INDEX($E$4:$E$499,J262),"")</f>
        <v/>
      </c>
      <c r="O262" t="str">
        <f t="array" ref="O262">IFERROR(IF(NOT(J262+100&gt;J263),COUNT($A$4:$A$499)+1-J262,IFERROR(J263-J262,"")),"")</f>
        <v/>
      </c>
      <c r="W262" s="2"/>
      <c r="Y262" s="2"/>
      <c r="AA262" s="2"/>
      <c r="AC262" s="2"/>
      <c r="AE262" s="2"/>
      <c r="AG262" s="2"/>
      <c r="AI262" s="2"/>
    </row>
    <row r="263" spans="1:35" x14ac:dyDescent="0.25">
      <c r="A263" s="2" t="str">
        <f>IF(ISBLANK(Colony!B285),"",Colony!B285)</f>
        <v/>
      </c>
      <c r="B263" t="str">
        <f>IF(ISBLANK(Colony!C285),"",Colony!C285)</f>
        <v/>
      </c>
      <c r="C263" t="str">
        <f>IF(ISBLANK(Colony!D285),"",Colony!D285)</f>
        <v/>
      </c>
      <c r="D263" s="1" t="str">
        <f>IF(ISBLANK(Colony!E285),"",Colony!E285)</f>
        <v/>
      </c>
      <c r="E263" s="1" t="str">
        <f>IF(ISBLANK(Colony!F285),"",Colony!F285)</f>
        <v/>
      </c>
      <c r="F263" s="1" t="str">
        <f>IF(ISBLANK(Colony!G285),"",Colony!G285)</f>
        <v/>
      </c>
      <c r="G263" s="1" t="str">
        <f>IF(ISBLANK(Colony!H285),"",Colony!H285)</f>
        <v/>
      </c>
      <c r="H263" s="1" t="str">
        <f>IF(ISBLANK(Colony!I285),"",Colony!I285)</f>
        <v/>
      </c>
      <c r="I263" t="str">
        <f t="array" ref="I263">_xlfn.IFNA(INDEX($A$4:$A$499&amp;$E$4:$E$499, MATCH(0, COUNTIF(I$3:I262, $A$4:$A$499&amp;$E$4:$E$499), 0)),"")</f>
        <v/>
      </c>
      <c r="J263" t="str">
        <f t="array" ref="J263">_xlfn.IFNA( MATCH(0, COUNTIF(I$3:I262, $A$4:$A$499&amp;$E$4:$E$499), 0),"")</f>
        <v/>
      </c>
      <c r="K263" s="2" t="str">
        <f t="array" ref="K263">IFERROR(INDEX($A$4:$A$499, J263),"")</f>
        <v/>
      </c>
      <c r="L263" t="str">
        <f t="array" ref="L263">IFERROR(INDEX($G$4:$G$499, J263),"")</f>
        <v/>
      </c>
      <c r="M263" t="str">
        <f t="array" ref="M263">IF(AND(J264&gt;99999,J263&lt;99999),O263- (SUM(--(NOT(ISBLANK(INDEX(Colony!$H$26:$H$499, J263):INDEX(Colony!$H$26:$H$499, COUNT($A$4:$A$499))))))), IFERROR(O263-(SUM(--(NOT(ISBLANK(INDEX(Colony!$H$26:$H$499, J263):INDEX(Colony!$H$26:$H$499, J264-1)))))),""))</f>
        <v/>
      </c>
      <c r="N263" t="str">
        <f t="array" ref="N263">IFERROR(INDEX($E$4:$E$499,J263),"")</f>
        <v/>
      </c>
      <c r="O263" t="str">
        <f t="array" ref="O263">IFERROR(IF(NOT(J263+100&gt;J264),COUNT($A$4:$A$499)+1-J263,IFERROR(J264-J263,"")),"")</f>
        <v/>
      </c>
      <c r="W263" s="2"/>
      <c r="Y263" s="2"/>
      <c r="AA263" s="2"/>
      <c r="AC263" s="2"/>
      <c r="AE263" s="2"/>
      <c r="AG263" s="2"/>
      <c r="AI263" s="2"/>
    </row>
    <row r="264" spans="1:35" x14ac:dyDescent="0.25">
      <c r="A264" s="2" t="str">
        <f>IF(ISBLANK(Colony!B286),"",Colony!B286)</f>
        <v/>
      </c>
      <c r="B264" t="str">
        <f>IF(ISBLANK(Colony!C286),"",Colony!C286)</f>
        <v/>
      </c>
      <c r="C264" t="str">
        <f>IF(ISBLANK(Colony!D286),"",Colony!D286)</f>
        <v/>
      </c>
      <c r="D264" s="1" t="str">
        <f>IF(ISBLANK(Colony!E286),"",Colony!E286)</f>
        <v/>
      </c>
      <c r="E264" s="1" t="str">
        <f>IF(ISBLANK(Colony!F286),"",Colony!F286)</f>
        <v/>
      </c>
      <c r="F264" s="1" t="str">
        <f>IF(ISBLANK(Colony!G286),"",Colony!G286)</f>
        <v/>
      </c>
      <c r="G264" s="1" t="str">
        <f>IF(ISBLANK(Colony!H286),"",Colony!H286)</f>
        <v/>
      </c>
      <c r="H264" s="1" t="str">
        <f>IF(ISBLANK(Colony!I286),"",Colony!I286)</f>
        <v/>
      </c>
      <c r="I264" t="str">
        <f t="array" ref="I264">_xlfn.IFNA(INDEX($A$4:$A$499&amp;$E$4:$E$499, MATCH(0, COUNTIF(I$3:I263, $A$4:$A$499&amp;$E$4:$E$499), 0)),"")</f>
        <v/>
      </c>
      <c r="J264" t="str">
        <f t="array" ref="J264">_xlfn.IFNA( MATCH(0, COUNTIF(I$3:I263, $A$4:$A$499&amp;$E$4:$E$499), 0),"")</f>
        <v/>
      </c>
      <c r="K264" s="2" t="str">
        <f t="array" ref="K264">IFERROR(INDEX($A$4:$A$499, J264),"")</f>
        <v/>
      </c>
      <c r="L264" t="str">
        <f t="array" ref="L264">IFERROR(INDEX($G$4:$G$499, J264),"")</f>
        <v/>
      </c>
      <c r="M264" t="str">
        <f t="array" ref="M264">IF(AND(J265&gt;99999,J264&lt;99999),O264- (SUM(--(NOT(ISBLANK(INDEX(Colony!$H$26:$H$499, J264):INDEX(Colony!$H$26:$H$499, COUNT($A$4:$A$499))))))), IFERROR(O264-(SUM(--(NOT(ISBLANK(INDEX(Colony!$H$26:$H$499, J264):INDEX(Colony!$H$26:$H$499, J265-1)))))),""))</f>
        <v/>
      </c>
      <c r="N264" t="str">
        <f t="array" ref="N264">IFERROR(INDEX($E$4:$E$499,J264),"")</f>
        <v/>
      </c>
      <c r="O264" t="str">
        <f t="array" ref="O264">IFERROR(IF(NOT(J264+100&gt;J265),COUNT($A$4:$A$499)+1-J264,IFERROR(J265-J264,"")),"")</f>
        <v/>
      </c>
      <c r="W264" s="2"/>
      <c r="Y264" s="2"/>
      <c r="AA264" s="2"/>
      <c r="AC264" s="2"/>
      <c r="AE264" s="2"/>
      <c r="AG264" s="2"/>
      <c r="AI264" s="2"/>
    </row>
    <row r="265" spans="1:35" x14ac:dyDescent="0.25">
      <c r="A265" s="2" t="str">
        <f>IF(ISBLANK(Colony!B287),"",Colony!B287)</f>
        <v/>
      </c>
      <c r="B265" t="str">
        <f>IF(ISBLANK(Colony!C287),"",Colony!C287)</f>
        <v/>
      </c>
      <c r="C265" t="str">
        <f>IF(ISBLANK(Colony!D287),"",Colony!D287)</f>
        <v/>
      </c>
      <c r="D265" s="1" t="str">
        <f>IF(ISBLANK(Colony!E287),"",Colony!E287)</f>
        <v/>
      </c>
      <c r="E265" s="1" t="str">
        <f>IF(ISBLANK(Colony!F287),"",Colony!F287)</f>
        <v/>
      </c>
      <c r="F265" s="1" t="str">
        <f>IF(ISBLANK(Colony!G287),"",Colony!G287)</f>
        <v/>
      </c>
      <c r="G265" s="1" t="str">
        <f>IF(ISBLANK(Colony!H287),"",Colony!H287)</f>
        <v/>
      </c>
      <c r="H265" s="1" t="str">
        <f>IF(ISBLANK(Colony!I287),"",Colony!I287)</f>
        <v/>
      </c>
      <c r="I265" t="str">
        <f t="array" ref="I265">_xlfn.IFNA(INDEX($A$4:$A$499&amp;$E$4:$E$499, MATCH(0, COUNTIF(I$3:I264, $A$4:$A$499&amp;$E$4:$E$499), 0)),"")</f>
        <v/>
      </c>
      <c r="J265" t="str">
        <f t="array" ref="J265">_xlfn.IFNA( MATCH(0, COUNTIF(I$3:I264, $A$4:$A$499&amp;$E$4:$E$499), 0),"")</f>
        <v/>
      </c>
      <c r="K265" s="2" t="str">
        <f t="array" ref="K265">IFERROR(INDEX($A$4:$A$499, J265),"")</f>
        <v/>
      </c>
      <c r="L265" t="str">
        <f t="array" ref="L265">IFERROR(INDEX($G$4:$G$499, J265),"")</f>
        <v/>
      </c>
      <c r="M265" t="str">
        <f t="array" ref="M265">IF(AND(J266&gt;99999,J265&lt;99999),O265- (SUM(--(NOT(ISBLANK(INDEX(Colony!$H$26:$H$499, J265):INDEX(Colony!$H$26:$H$499, COUNT($A$4:$A$499))))))), IFERROR(O265-(SUM(--(NOT(ISBLANK(INDEX(Colony!$H$26:$H$499, J265):INDEX(Colony!$H$26:$H$499, J266-1)))))),""))</f>
        <v/>
      </c>
      <c r="N265" t="str">
        <f t="array" ref="N265">IFERROR(INDEX($E$4:$E$499,J265),"")</f>
        <v/>
      </c>
      <c r="O265" t="str">
        <f t="array" ref="O265">IFERROR(IF(NOT(J265+100&gt;J266),COUNT($A$4:$A$499)+1-J265,IFERROR(J266-J265,"")),"")</f>
        <v/>
      </c>
      <c r="W265" s="2"/>
      <c r="Y265" s="2"/>
      <c r="AA265" s="2"/>
      <c r="AC265" s="2"/>
      <c r="AE265" s="2"/>
      <c r="AG265" s="2"/>
      <c r="AI265" s="2"/>
    </row>
    <row r="266" spans="1:35" x14ac:dyDescent="0.25">
      <c r="A266" s="2" t="str">
        <f>IF(ISBLANK(Colony!B288),"",Colony!B288)</f>
        <v/>
      </c>
      <c r="B266" t="str">
        <f>IF(ISBLANK(Colony!C288),"",Colony!C288)</f>
        <v/>
      </c>
      <c r="C266" t="str">
        <f>IF(ISBLANK(Colony!D288),"",Colony!D288)</f>
        <v/>
      </c>
      <c r="D266" s="1" t="str">
        <f>IF(ISBLANK(Colony!E288),"",Colony!E288)</f>
        <v/>
      </c>
      <c r="E266" s="1" t="str">
        <f>IF(ISBLANK(Colony!F288),"",Colony!F288)</f>
        <v/>
      </c>
      <c r="F266" s="1" t="str">
        <f>IF(ISBLANK(Colony!G288),"",Colony!G288)</f>
        <v/>
      </c>
      <c r="G266" s="1" t="str">
        <f>IF(ISBLANK(Colony!H288),"",Colony!H288)</f>
        <v/>
      </c>
      <c r="H266" s="1" t="str">
        <f>IF(ISBLANK(Colony!I288),"",Colony!I288)</f>
        <v/>
      </c>
      <c r="I266" t="str">
        <f t="array" ref="I266">_xlfn.IFNA(INDEX($A$4:$A$499&amp;$E$4:$E$499, MATCH(0, COUNTIF(I$3:I265, $A$4:$A$499&amp;$E$4:$E$499), 0)),"")</f>
        <v/>
      </c>
      <c r="J266" t="str">
        <f t="array" ref="J266">_xlfn.IFNA( MATCH(0, COUNTIF(I$3:I265, $A$4:$A$499&amp;$E$4:$E$499), 0),"")</f>
        <v/>
      </c>
      <c r="K266" s="2" t="str">
        <f t="array" ref="K266">IFERROR(INDEX($A$4:$A$499, J266),"")</f>
        <v/>
      </c>
      <c r="L266" t="str">
        <f t="array" ref="L266">IFERROR(INDEX($G$4:$G$499, J266),"")</f>
        <v/>
      </c>
      <c r="M266" t="str">
        <f t="array" ref="M266">IF(AND(J267&gt;99999,J266&lt;99999),O266- (SUM(--(NOT(ISBLANK(INDEX(Colony!$H$26:$H$499, J266):INDEX(Colony!$H$26:$H$499, COUNT($A$4:$A$499))))))), IFERROR(O266-(SUM(--(NOT(ISBLANK(INDEX(Colony!$H$26:$H$499, J266):INDEX(Colony!$H$26:$H$499, J267-1)))))),""))</f>
        <v/>
      </c>
      <c r="N266" t="str">
        <f t="array" ref="N266">IFERROR(INDEX($E$4:$E$499,J266),"")</f>
        <v/>
      </c>
      <c r="O266" t="str">
        <f t="array" ref="O266">IFERROR(IF(NOT(J266+100&gt;J267),COUNT($A$4:$A$499)+1-J266,IFERROR(J267-J266,"")),"")</f>
        <v/>
      </c>
      <c r="W266" s="2"/>
      <c r="Y266" s="2"/>
      <c r="AA266" s="2"/>
      <c r="AC266" s="2"/>
      <c r="AE266" s="2"/>
      <c r="AG266" s="2"/>
      <c r="AI266" s="2"/>
    </row>
    <row r="267" spans="1:35" x14ac:dyDescent="0.25">
      <c r="A267" s="2" t="str">
        <f>IF(ISBLANK(Colony!B289),"",Colony!B289)</f>
        <v/>
      </c>
      <c r="B267" t="str">
        <f>IF(ISBLANK(Colony!C289),"",Colony!C289)</f>
        <v/>
      </c>
      <c r="C267" t="str">
        <f>IF(ISBLANK(Colony!D289),"",Colony!D289)</f>
        <v/>
      </c>
      <c r="D267" s="1" t="str">
        <f>IF(ISBLANK(Colony!E289),"",Colony!E289)</f>
        <v/>
      </c>
      <c r="E267" s="1" t="str">
        <f>IF(ISBLANK(Colony!F289),"",Colony!F289)</f>
        <v/>
      </c>
      <c r="F267" s="1" t="str">
        <f>IF(ISBLANK(Colony!G289),"",Colony!G289)</f>
        <v/>
      </c>
      <c r="G267" s="1" t="str">
        <f>IF(ISBLANK(Colony!H289),"",Colony!H289)</f>
        <v/>
      </c>
      <c r="H267" s="1" t="str">
        <f>IF(ISBLANK(Colony!I289),"",Colony!I289)</f>
        <v/>
      </c>
      <c r="I267" t="str">
        <f t="array" ref="I267">_xlfn.IFNA(INDEX($A$4:$A$499&amp;$E$4:$E$499, MATCH(0, COUNTIF(I$3:I266, $A$4:$A$499&amp;$E$4:$E$499), 0)),"")</f>
        <v/>
      </c>
      <c r="J267" t="str">
        <f t="array" ref="J267">_xlfn.IFNA( MATCH(0, COUNTIF(I$3:I266, $A$4:$A$499&amp;$E$4:$E$499), 0),"")</f>
        <v/>
      </c>
      <c r="K267" s="2" t="str">
        <f t="array" ref="K267">IFERROR(INDEX($A$4:$A$499, J267),"")</f>
        <v/>
      </c>
      <c r="L267" t="str">
        <f t="array" ref="L267">IFERROR(INDEX($G$4:$G$499, J267),"")</f>
        <v/>
      </c>
      <c r="M267" t="str">
        <f t="array" ref="M267">IF(AND(J268&gt;99999,J267&lt;99999),O267- (SUM(--(NOT(ISBLANK(INDEX(Colony!$H$26:$H$499, J267):INDEX(Colony!$H$26:$H$499, COUNT($A$4:$A$499))))))), IFERROR(O267-(SUM(--(NOT(ISBLANK(INDEX(Colony!$H$26:$H$499, J267):INDEX(Colony!$H$26:$H$499, J268-1)))))),""))</f>
        <v/>
      </c>
      <c r="N267" t="str">
        <f t="array" ref="N267">IFERROR(INDEX($E$4:$E$499,J267),"")</f>
        <v/>
      </c>
      <c r="O267" t="str">
        <f t="array" ref="O267">IFERROR(IF(NOT(J267+100&gt;J268),COUNT($A$4:$A$499)+1-J267,IFERROR(J268-J267,"")),"")</f>
        <v/>
      </c>
      <c r="W267" s="2"/>
      <c r="Y267" s="2"/>
      <c r="AA267" s="2"/>
      <c r="AC267" s="2"/>
      <c r="AE267" s="2"/>
      <c r="AG267" s="2"/>
      <c r="AI267" s="2"/>
    </row>
    <row r="268" spans="1:35" x14ac:dyDescent="0.25">
      <c r="A268" s="2" t="str">
        <f>IF(ISBLANK(Colony!B290),"",Colony!B290)</f>
        <v/>
      </c>
      <c r="B268" t="str">
        <f>IF(ISBLANK(Colony!C290),"",Colony!C290)</f>
        <v/>
      </c>
      <c r="C268" t="str">
        <f>IF(ISBLANK(Colony!D290),"",Colony!D290)</f>
        <v/>
      </c>
      <c r="D268" s="1" t="str">
        <f>IF(ISBLANK(Colony!E290),"",Colony!E290)</f>
        <v/>
      </c>
      <c r="E268" s="1" t="str">
        <f>IF(ISBLANK(Colony!F290),"",Colony!F290)</f>
        <v/>
      </c>
      <c r="F268" s="1" t="str">
        <f>IF(ISBLANK(Colony!G290),"",Colony!G290)</f>
        <v/>
      </c>
      <c r="G268" s="1" t="str">
        <f>IF(ISBLANK(Colony!H290),"",Colony!H290)</f>
        <v/>
      </c>
      <c r="H268" s="1" t="str">
        <f>IF(ISBLANK(Colony!I290),"",Colony!I290)</f>
        <v/>
      </c>
      <c r="I268" t="str">
        <f t="array" ref="I268">_xlfn.IFNA(INDEX($A$4:$A$499&amp;$E$4:$E$499, MATCH(0, COUNTIF(I$3:I267, $A$4:$A$499&amp;$E$4:$E$499), 0)),"")</f>
        <v/>
      </c>
      <c r="J268" t="str">
        <f t="array" ref="J268">_xlfn.IFNA( MATCH(0, COUNTIF(I$3:I267, $A$4:$A$499&amp;$E$4:$E$499), 0),"")</f>
        <v/>
      </c>
      <c r="K268" s="2" t="str">
        <f t="array" ref="K268">IFERROR(INDEX($A$4:$A$499, J268),"")</f>
        <v/>
      </c>
      <c r="L268" t="str">
        <f t="array" ref="L268">IFERROR(INDEX($G$4:$G$499, J268),"")</f>
        <v/>
      </c>
      <c r="M268" t="str">
        <f t="array" ref="M268">IF(AND(J269&gt;99999,J268&lt;99999),O268- (SUM(--(NOT(ISBLANK(INDEX(Colony!$H$26:$H$499, J268):INDEX(Colony!$H$26:$H$499, COUNT($A$4:$A$499))))))), IFERROR(O268-(SUM(--(NOT(ISBLANK(INDEX(Colony!$H$26:$H$499, J268):INDEX(Colony!$H$26:$H$499, J269-1)))))),""))</f>
        <v/>
      </c>
      <c r="N268" t="str">
        <f t="array" ref="N268">IFERROR(INDEX($E$4:$E$499,J268),"")</f>
        <v/>
      </c>
      <c r="O268" t="str">
        <f t="array" ref="O268">IFERROR(IF(NOT(J268+100&gt;J269),COUNT($A$4:$A$499)+1-J268,IFERROR(J269-J268,"")),"")</f>
        <v/>
      </c>
      <c r="W268" s="2"/>
      <c r="Y268" s="2"/>
      <c r="AA268" s="2"/>
      <c r="AC268" s="2"/>
      <c r="AE268" s="2"/>
      <c r="AG268" s="2"/>
      <c r="AI268" s="2"/>
    </row>
    <row r="269" spans="1:35" x14ac:dyDescent="0.25">
      <c r="A269" s="2" t="str">
        <f>IF(ISBLANK(Colony!B291),"",Colony!B291)</f>
        <v/>
      </c>
      <c r="B269" t="str">
        <f>IF(ISBLANK(Colony!C291),"",Colony!C291)</f>
        <v/>
      </c>
      <c r="C269" t="str">
        <f>IF(ISBLANK(Colony!D291),"",Colony!D291)</f>
        <v/>
      </c>
      <c r="D269" s="1" t="str">
        <f>IF(ISBLANK(Colony!E291),"",Colony!E291)</f>
        <v/>
      </c>
      <c r="E269" s="1" t="str">
        <f>IF(ISBLANK(Colony!F291),"",Colony!F291)</f>
        <v/>
      </c>
      <c r="F269" s="1" t="str">
        <f>IF(ISBLANK(Colony!G291),"",Colony!G291)</f>
        <v/>
      </c>
      <c r="G269" s="1" t="str">
        <f>IF(ISBLANK(Colony!H291),"",Colony!H291)</f>
        <v/>
      </c>
      <c r="H269" s="1" t="str">
        <f>IF(ISBLANK(Colony!I291),"",Colony!I291)</f>
        <v/>
      </c>
      <c r="I269" t="str">
        <f t="array" ref="I269">_xlfn.IFNA(INDEX($A$4:$A$499&amp;$E$4:$E$499, MATCH(0, COUNTIF(I$3:I268, $A$4:$A$499&amp;$E$4:$E$499), 0)),"")</f>
        <v/>
      </c>
      <c r="J269" t="str">
        <f t="array" ref="J269">_xlfn.IFNA( MATCH(0, COUNTIF(I$3:I268, $A$4:$A$499&amp;$E$4:$E$499), 0),"")</f>
        <v/>
      </c>
      <c r="K269" s="2" t="str">
        <f t="array" ref="K269">IFERROR(INDEX($A$4:$A$499, J269),"")</f>
        <v/>
      </c>
      <c r="L269" t="str">
        <f t="array" ref="L269">IFERROR(INDEX($G$4:$G$499, J269),"")</f>
        <v/>
      </c>
      <c r="M269" t="str">
        <f t="array" ref="M269">IF(AND(J270&gt;99999,J269&lt;99999),O269- (SUM(--(NOT(ISBLANK(INDEX(Colony!$H$26:$H$499, J269):INDEX(Colony!$H$26:$H$499, COUNT($A$4:$A$499))))))), IFERROR(O269-(SUM(--(NOT(ISBLANK(INDEX(Colony!$H$26:$H$499, J269):INDEX(Colony!$H$26:$H$499, J270-1)))))),""))</f>
        <v/>
      </c>
      <c r="N269" t="str">
        <f t="array" ref="N269">IFERROR(INDEX($E$4:$E$499,J269),"")</f>
        <v/>
      </c>
      <c r="O269" t="str">
        <f t="array" ref="O269">IFERROR(IF(NOT(J269+100&gt;J270),COUNT($A$4:$A$499)+1-J269,IFERROR(J270-J269,"")),"")</f>
        <v/>
      </c>
      <c r="W269" s="2"/>
      <c r="Y269" s="2"/>
      <c r="AA269" s="2"/>
      <c r="AC269" s="2"/>
      <c r="AE269" s="2"/>
      <c r="AG269" s="2"/>
      <c r="AI269" s="2"/>
    </row>
    <row r="270" spans="1:35" x14ac:dyDescent="0.25">
      <c r="A270" s="2" t="str">
        <f>IF(ISBLANK(Colony!B292),"",Colony!B292)</f>
        <v/>
      </c>
      <c r="B270" t="str">
        <f>IF(ISBLANK(Colony!C292),"",Colony!C292)</f>
        <v/>
      </c>
      <c r="C270" t="str">
        <f>IF(ISBLANK(Colony!D292),"",Colony!D292)</f>
        <v/>
      </c>
      <c r="D270" s="1" t="str">
        <f>IF(ISBLANK(Colony!E292),"",Colony!E292)</f>
        <v/>
      </c>
      <c r="E270" s="1" t="str">
        <f>IF(ISBLANK(Colony!F292),"",Colony!F292)</f>
        <v/>
      </c>
      <c r="F270" s="1" t="str">
        <f>IF(ISBLANK(Colony!G292),"",Colony!G292)</f>
        <v/>
      </c>
      <c r="G270" s="1" t="str">
        <f>IF(ISBLANK(Colony!H292),"",Colony!H292)</f>
        <v/>
      </c>
      <c r="H270" s="1" t="str">
        <f>IF(ISBLANK(Colony!I292),"",Colony!I292)</f>
        <v/>
      </c>
      <c r="I270" t="str">
        <f t="array" ref="I270">_xlfn.IFNA(INDEX($A$4:$A$499&amp;$E$4:$E$499, MATCH(0, COUNTIF(I$3:I269, $A$4:$A$499&amp;$E$4:$E$499), 0)),"")</f>
        <v/>
      </c>
      <c r="J270" t="str">
        <f t="array" ref="J270">_xlfn.IFNA( MATCH(0, COUNTIF(I$3:I269, $A$4:$A$499&amp;$E$4:$E$499), 0),"")</f>
        <v/>
      </c>
      <c r="K270" s="2" t="str">
        <f t="array" ref="K270">IFERROR(INDEX($A$4:$A$499, J270),"")</f>
        <v/>
      </c>
      <c r="L270" t="str">
        <f t="array" ref="L270">IFERROR(INDEX($G$4:$G$499, J270),"")</f>
        <v/>
      </c>
      <c r="M270" t="str">
        <f t="array" ref="M270">IF(AND(J271&gt;99999,J270&lt;99999),O270- (SUM(--(NOT(ISBLANK(INDEX(Colony!$H$26:$H$499, J270):INDEX(Colony!$H$26:$H$499, COUNT($A$4:$A$499))))))), IFERROR(O270-(SUM(--(NOT(ISBLANK(INDEX(Colony!$H$26:$H$499, J270):INDEX(Colony!$H$26:$H$499, J271-1)))))),""))</f>
        <v/>
      </c>
      <c r="N270" t="str">
        <f t="array" ref="N270">IFERROR(INDEX($E$4:$E$499,J270),"")</f>
        <v/>
      </c>
      <c r="O270" t="str">
        <f t="array" ref="O270">IFERROR(IF(NOT(J270+100&gt;J271),COUNT($A$4:$A$499)+1-J270,IFERROR(J271-J270,"")),"")</f>
        <v/>
      </c>
      <c r="W270" s="2"/>
      <c r="Y270" s="2"/>
      <c r="AA270" s="2"/>
      <c r="AC270" s="2"/>
      <c r="AE270" s="2"/>
      <c r="AG270" s="2"/>
      <c r="AI270" s="2"/>
    </row>
    <row r="271" spans="1:35" x14ac:dyDescent="0.25">
      <c r="A271" s="2" t="str">
        <f>IF(ISBLANK(Colony!B293),"",Colony!B293)</f>
        <v/>
      </c>
      <c r="B271" t="str">
        <f>IF(ISBLANK(Colony!C293),"",Colony!C293)</f>
        <v/>
      </c>
      <c r="C271" t="str">
        <f>IF(ISBLANK(Colony!D293),"",Colony!D293)</f>
        <v/>
      </c>
      <c r="D271" s="1" t="str">
        <f>IF(ISBLANK(Colony!E293),"",Colony!E293)</f>
        <v/>
      </c>
      <c r="E271" s="1" t="str">
        <f>IF(ISBLANK(Colony!F293),"",Colony!F293)</f>
        <v/>
      </c>
      <c r="F271" s="1" t="str">
        <f>IF(ISBLANK(Colony!G293),"",Colony!G293)</f>
        <v/>
      </c>
      <c r="G271" s="1" t="str">
        <f>IF(ISBLANK(Colony!H293),"",Colony!H293)</f>
        <v/>
      </c>
      <c r="H271" s="1" t="str">
        <f>IF(ISBLANK(Colony!I293),"",Colony!I293)</f>
        <v/>
      </c>
      <c r="I271" t="str">
        <f t="array" ref="I271">_xlfn.IFNA(INDEX($A$4:$A$499&amp;$E$4:$E$499, MATCH(0, COUNTIF(I$3:I270, $A$4:$A$499&amp;$E$4:$E$499), 0)),"")</f>
        <v/>
      </c>
      <c r="J271" t="str">
        <f t="array" ref="J271">_xlfn.IFNA( MATCH(0, COUNTIF(I$3:I270, $A$4:$A$499&amp;$E$4:$E$499), 0),"")</f>
        <v/>
      </c>
      <c r="K271" s="2" t="str">
        <f t="array" ref="K271">IFERROR(INDEX($A$4:$A$499, J271),"")</f>
        <v/>
      </c>
      <c r="L271" t="str">
        <f t="array" ref="L271">IFERROR(INDEX($G$4:$G$499, J271),"")</f>
        <v/>
      </c>
      <c r="M271" t="str">
        <f t="array" ref="M271">IF(AND(J272&gt;99999,J271&lt;99999),O271- (SUM(--(NOT(ISBLANK(INDEX(Colony!$H$26:$H$499, J271):INDEX(Colony!$H$26:$H$499, COUNT($A$4:$A$499))))))), IFERROR(O271-(SUM(--(NOT(ISBLANK(INDEX(Colony!$H$26:$H$499, J271):INDEX(Colony!$H$26:$H$499, J272-1)))))),""))</f>
        <v/>
      </c>
      <c r="N271" t="str">
        <f t="array" ref="N271">IFERROR(INDEX($E$4:$E$499,J271),"")</f>
        <v/>
      </c>
      <c r="O271" t="str">
        <f t="array" ref="O271">IFERROR(IF(NOT(J271+100&gt;J272),COUNT($A$4:$A$499)+1-J271,IFERROR(J272-J271,"")),"")</f>
        <v/>
      </c>
      <c r="W271" s="2"/>
      <c r="Y271" s="2"/>
      <c r="AA271" s="2"/>
      <c r="AC271" s="2"/>
      <c r="AE271" s="2"/>
      <c r="AG271" s="2"/>
      <c r="AI271" s="2"/>
    </row>
    <row r="272" spans="1:35" x14ac:dyDescent="0.25">
      <c r="A272" s="2" t="str">
        <f>IF(ISBLANK(Colony!B294),"",Colony!B294)</f>
        <v/>
      </c>
      <c r="B272" t="str">
        <f>IF(ISBLANK(Colony!C294),"",Colony!C294)</f>
        <v/>
      </c>
      <c r="C272" t="str">
        <f>IF(ISBLANK(Colony!D294),"",Colony!D294)</f>
        <v/>
      </c>
      <c r="D272" s="1" t="str">
        <f>IF(ISBLANK(Colony!E294),"",Colony!E294)</f>
        <v/>
      </c>
      <c r="E272" s="1" t="str">
        <f>IF(ISBLANK(Colony!F294),"",Colony!F294)</f>
        <v/>
      </c>
      <c r="F272" s="1" t="str">
        <f>IF(ISBLANK(Colony!G294),"",Colony!G294)</f>
        <v/>
      </c>
      <c r="G272" s="1" t="str">
        <f>IF(ISBLANK(Colony!H294),"",Colony!H294)</f>
        <v/>
      </c>
      <c r="H272" s="1" t="str">
        <f>IF(ISBLANK(Colony!I294),"",Colony!I294)</f>
        <v/>
      </c>
      <c r="I272" t="str">
        <f t="array" ref="I272">_xlfn.IFNA(INDEX($A$4:$A$499&amp;$E$4:$E$499, MATCH(0, COUNTIF(I$3:I271, $A$4:$A$499&amp;$E$4:$E$499), 0)),"")</f>
        <v/>
      </c>
      <c r="J272" t="str">
        <f t="array" ref="J272">_xlfn.IFNA( MATCH(0, COUNTIF(I$3:I271, $A$4:$A$499&amp;$E$4:$E$499), 0),"")</f>
        <v/>
      </c>
      <c r="K272" s="2" t="str">
        <f t="array" ref="K272">IFERROR(INDEX($A$4:$A$499, J272),"")</f>
        <v/>
      </c>
      <c r="L272" t="str">
        <f t="array" ref="L272">IFERROR(INDEX($G$4:$G$499, J272),"")</f>
        <v/>
      </c>
      <c r="M272" t="str">
        <f t="array" ref="M272">IF(AND(J273&gt;99999,J272&lt;99999),O272- (SUM(--(NOT(ISBLANK(INDEX(Colony!$H$26:$H$499, J272):INDEX(Colony!$H$26:$H$499, COUNT($A$4:$A$499))))))), IFERROR(O272-(SUM(--(NOT(ISBLANK(INDEX(Colony!$H$26:$H$499, J272):INDEX(Colony!$H$26:$H$499, J273-1)))))),""))</f>
        <v/>
      </c>
      <c r="N272" t="str">
        <f t="array" ref="N272">IFERROR(INDEX($E$4:$E$499,J272),"")</f>
        <v/>
      </c>
      <c r="O272" t="str">
        <f t="array" ref="O272">IFERROR(IF(NOT(J272+100&gt;J273),COUNT($A$4:$A$499)+1-J272,IFERROR(J273-J272,"")),"")</f>
        <v/>
      </c>
      <c r="W272" s="2"/>
      <c r="Y272" s="2"/>
      <c r="AA272" s="2"/>
      <c r="AC272" s="2"/>
      <c r="AE272" s="2"/>
      <c r="AG272" s="2"/>
      <c r="AI272" s="2"/>
    </row>
    <row r="273" spans="1:35" x14ac:dyDescent="0.25">
      <c r="A273" s="2" t="str">
        <f>IF(ISBLANK(Colony!B295),"",Colony!B295)</f>
        <v/>
      </c>
      <c r="B273" t="str">
        <f>IF(ISBLANK(Colony!C295),"",Colony!C295)</f>
        <v/>
      </c>
      <c r="C273" t="str">
        <f>IF(ISBLANK(Colony!D295),"",Colony!D295)</f>
        <v/>
      </c>
      <c r="D273" s="1" t="str">
        <f>IF(ISBLANK(Colony!E295),"",Colony!E295)</f>
        <v/>
      </c>
      <c r="E273" s="1" t="str">
        <f>IF(ISBLANK(Colony!F295),"",Colony!F295)</f>
        <v/>
      </c>
      <c r="F273" s="1" t="str">
        <f>IF(ISBLANK(Colony!G295),"",Colony!G295)</f>
        <v/>
      </c>
      <c r="G273" s="1" t="str">
        <f>IF(ISBLANK(Colony!H295),"",Colony!H295)</f>
        <v/>
      </c>
      <c r="H273" s="1" t="str">
        <f>IF(ISBLANK(Colony!I295),"",Colony!I295)</f>
        <v/>
      </c>
      <c r="I273" t="str">
        <f t="array" ref="I273">_xlfn.IFNA(INDEX($A$4:$A$499&amp;$E$4:$E$499, MATCH(0, COUNTIF(I$3:I272, $A$4:$A$499&amp;$E$4:$E$499), 0)),"")</f>
        <v/>
      </c>
      <c r="J273" t="str">
        <f t="array" ref="J273">_xlfn.IFNA( MATCH(0, COUNTIF(I$3:I272, $A$4:$A$499&amp;$E$4:$E$499), 0),"")</f>
        <v/>
      </c>
      <c r="K273" s="2" t="str">
        <f t="array" ref="K273">IFERROR(INDEX($A$4:$A$499, J273),"")</f>
        <v/>
      </c>
      <c r="L273" t="str">
        <f t="array" ref="L273">IFERROR(INDEX($G$4:$G$499, J273),"")</f>
        <v/>
      </c>
      <c r="M273" t="str">
        <f t="array" ref="M273">IF(AND(J274&gt;99999,J273&lt;99999),O273- (SUM(--(NOT(ISBLANK(INDEX(Colony!$H$26:$H$499, J273):INDEX(Colony!$H$26:$H$499, COUNT($A$4:$A$499))))))), IFERROR(O273-(SUM(--(NOT(ISBLANK(INDEX(Colony!$H$26:$H$499, J273):INDEX(Colony!$H$26:$H$499, J274-1)))))),""))</f>
        <v/>
      </c>
      <c r="N273" t="str">
        <f t="array" ref="N273">IFERROR(INDEX($E$4:$E$499,J273),"")</f>
        <v/>
      </c>
      <c r="O273" t="str">
        <f t="array" ref="O273">IFERROR(IF(NOT(J273+100&gt;J274),COUNT($A$4:$A$499)+1-J273,IFERROR(J274-J273,"")),"")</f>
        <v/>
      </c>
      <c r="W273" s="2"/>
      <c r="Y273" s="2"/>
      <c r="AA273" s="2"/>
      <c r="AC273" s="2"/>
      <c r="AE273" s="2"/>
      <c r="AG273" s="2"/>
      <c r="AI273" s="2"/>
    </row>
    <row r="274" spans="1:35" x14ac:dyDescent="0.25">
      <c r="A274" s="2" t="str">
        <f>IF(ISBLANK(Colony!B296),"",Colony!B296)</f>
        <v/>
      </c>
      <c r="B274" t="str">
        <f>IF(ISBLANK(Colony!C296),"",Colony!C296)</f>
        <v/>
      </c>
      <c r="C274" t="str">
        <f>IF(ISBLANK(Colony!D296),"",Colony!D296)</f>
        <v/>
      </c>
      <c r="D274" s="1" t="str">
        <f>IF(ISBLANK(Colony!E296),"",Colony!E296)</f>
        <v/>
      </c>
      <c r="E274" s="1" t="str">
        <f>IF(ISBLANK(Colony!F296),"",Colony!F296)</f>
        <v/>
      </c>
      <c r="F274" s="1" t="str">
        <f>IF(ISBLANK(Colony!G296),"",Colony!G296)</f>
        <v/>
      </c>
      <c r="G274" s="1" t="str">
        <f>IF(ISBLANK(Colony!H296),"",Colony!H296)</f>
        <v/>
      </c>
      <c r="H274" s="1" t="str">
        <f>IF(ISBLANK(Colony!I296),"",Colony!I296)</f>
        <v/>
      </c>
      <c r="I274" t="str">
        <f t="array" ref="I274">_xlfn.IFNA(INDEX($A$4:$A$499&amp;$E$4:$E$499, MATCH(0, COUNTIF(I$3:I273, $A$4:$A$499&amp;$E$4:$E$499), 0)),"")</f>
        <v/>
      </c>
      <c r="J274" t="str">
        <f t="array" ref="J274">_xlfn.IFNA( MATCH(0, COUNTIF(I$3:I273, $A$4:$A$499&amp;$E$4:$E$499), 0),"")</f>
        <v/>
      </c>
      <c r="K274" s="2" t="str">
        <f t="array" ref="K274">IFERROR(INDEX($A$4:$A$499, J274),"")</f>
        <v/>
      </c>
      <c r="L274" t="str">
        <f t="array" ref="L274">IFERROR(INDEX($G$4:$G$499, J274),"")</f>
        <v/>
      </c>
      <c r="M274" t="str">
        <f t="array" ref="M274">IF(AND(J275&gt;99999,J274&lt;99999),O274- (SUM(--(NOT(ISBLANK(INDEX(Colony!$H$26:$H$499, J274):INDEX(Colony!$H$26:$H$499, COUNT($A$4:$A$499))))))), IFERROR(O274-(SUM(--(NOT(ISBLANK(INDEX(Colony!$H$26:$H$499, J274):INDEX(Colony!$H$26:$H$499, J275-1)))))),""))</f>
        <v/>
      </c>
      <c r="N274" t="str">
        <f t="array" ref="N274">IFERROR(INDEX($E$4:$E$499,J274),"")</f>
        <v/>
      </c>
      <c r="O274" t="str">
        <f t="array" ref="O274">IFERROR(IF(NOT(J274+100&gt;J275),COUNT($A$4:$A$499)+1-J274,IFERROR(J275-J274,"")),"")</f>
        <v/>
      </c>
      <c r="W274" s="2"/>
      <c r="Y274" s="2"/>
      <c r="AA274" s="2"/>
      <c r="AC274" s="2"/>
      <c r="AE274" s="2"/>
      <c r="AG274" s="2"/>
      <c r="AI274" s="2"/>
    </row>
    <row r="275" spans="1:35" x14ac:dyDescent="0.25">
      <c r="A275" s="2" t="str">
        <f>IF(ISBLANK(Colony!B297),"",Colony!B297)</f>
        <v/>
      </c>
      <c r="B275" t="str">
        <f>IF(ISBLANK(Colony!C297),"",Colony!C297)</f>
        <v/>
      </c>
      <c r="C275" t="str">
        <f>IF(ISBLANK(Colony!D297),"",Colony!D297)</f>
        <v/>
      </c>
      <c r="D275" s="1" t="str">
        <f>IF(ISBLANK(Colony!E297),"",Colony!E297)</f>
        <v/>
      </c>
      <c r="E275" s="1" t="str">
        <f>IF(ISBLANK(Colony!F297),"",Colony!F297)</f>
        <v/>
      </c>
      <c r="F275" s="1" t="str">
        <f>IF(ISBLANK(Colony!G297),"",Colony!G297)</f>
        <v/>
      </c>
      <c r="G275" s="1" t="str">
        <f>IF(ISBLANK(Colony!H297),"",Colony!H297)</f>
        <v/>
      </c>
      <c r="H275" s="1" t="str">
        <f>IF(ISBLANK(Colony!I297),"",Colony!I297)</f>
        <v/>
      </c>
      <c r="I275" t="str">
        <f t="array" ref="I275">_xlfn.IFNA(INDEX($A$4:$A$499&amp;$E$4:$E$499, MATCH(0, COUNTIF(I$3:I274, $A$4:$A$499&amp;$E$4:$E$499), 0)),"")</f>
        <v/>
      </c>
      <c r="J275" t="str">
        <f t="array" ref="J275">_xlfn.IFNA( MATCH(0, COUNTIF(I$3:I274, $A$4:$A$499&amp;$E$4:$E$499), 0),"")</f>
        <v/>
      </c>
      <c r="K275" s="2" t="str">
        <f t="array" ref="K275">IFERROR(INDEX($A$4:$A$499, J275),"")</f>
        <v/>
      </c>
      <c r="L275" t="str">
        <f t="array" ref="L275">IFERROR(INDEX($G$4:$G$499, J275),"")</f>
        <v/>
      </c>
      <c r="M275" t="str">
        <f t="array" ref="M275">IF(AND(J276&gt;99999,J275&lt;99999),O275- (SUM(--(NOT(ISBLANK(INDEX(Colony!$H$26:$H$499, J275):INDEX(Colony!$H$26:$H$499, COUNT($A$4:$A$499))))))), IFERROR(O275-(SUM(--(NOT(ISBLANK(INDEX(Colony!$H$26:$H$499, J275):INDEX(Colony!$H$26:$H$499, J276-1)))))),""))</f>
        <v/>
      </c>
      <c r="N275" t="str">
        <f t="array" ref="N275">IFERROR(INDEX($E$4:$E$499,J275),"")</f>
        <v/>
      </c>
      <c r="O275" t="str">
        <f t="array" ref="O275">IFERROR(IF(NOT(J275+100&gt;J276),COUNT($A$4:$A$499)+1-J275,IFERROR(J276-J275,"")),"")</f>
        <v/>
      </c>
      <c r="W275" s="2"/>
      <c r="Y275" s="2"/>
      <c r="AA275" s="2"/>
      <c r="AC275" s="2"/>
      <c r="AE275" s="2"/>
      <c r="AG275" s="2"/>
      <c r="AI275" s="2"/>
    </row>
    <row r="276" spans="1:35" x14ac:dyDescent="0.25">
      <c r="A276" s="2" t="str">
        <f>IF(ISBLANK(Colony!B298),"",Colony!B298)</f>
        <v/>
      </c>
      <c r="B276" t="str">
        <f>IF(ISBLANK(Colony!C298),"",Colony!C298)</f>
        <v/>
      </c>
      <c r="C276" t="str">
        <f>IF(ISBLANK(Colony!D298),"",Colony!D298)</f>
        <v/>
      </c>
      <c r="D276" s="1" t="str">
        <f>IF(ISBLANK(Colony!E298),"",Colony!E298)</f>
        <v/>
      </c>
      <c r="E276" s="1" t="str">
        <f>IF(ISBLANK(Colony!F298),"",Colony!F298)</f>
        <v/>
      </c>
      <c r="F276" s="1" t="str">
        <f>IF(ISBLANK(Colony!G298),"",Colony!G298)</f>
        <v/>
      </c>
      <c r="G276" s="1" t="str">
        <f>IF(ISBLANK(Colony!H298),"",Colony!H298)</f>
        <v/>
      </c>
      <c r="H276" s="1" t="str">
        <f>IF(ISBLANK(Colony!I298),"",Colony!I298)</f>
        <v/>
      </c>
      <c r="I276" t="str">
        <f t="array" ref="I276">_xlfn.IFNA(INDEX($A$4:$A$499&amp;$E$4:$E$499, MATCH(0, COUNTIF(I$3:I275, $A$4:$A$499&amp;$E$4:$E$499), 0)),"")</f>
        <v/>
      </c>
      <c r="J276" t="str">
        <f t="array" ref="J276">_xlfn.IFNA( MATCH(0, COUNTIF(I$3:I275, $A$4:$A$499&amp;$E$4:$E$499), 0),"")</f>
        <v/>
      </c>
      <c r="K276" s="2" t="str">
        <f t="array" ref="K276">IFERROR(INDEX($A$4:$A$499, J276),"")</f>
        <v/>
      </c>
      <c r="L276" t="str">
        <f t="array" ref="L276">IFERROR(INDEX($G$4:$G$499, J276),"")</f>
        <v/>
      </c>
      <c r="M276" t="str">
        <f t="array" ref="M276">IF(AND(J277&gt;99999,J276&lt;99999),O276- (SUM(--(NOT(ISBLANK(INDEX(Colony!$H$26:$H$499, J276):INDEX(Colony!$H$26:$H$499, COUNT($A$4:$A$499))))))), IFERROR(O276-(SUM(--(NOT(ISBLANK(INDEX(Colony!$H$26:$H$499, J276):INDEX(Colony!$H$26:$H$499, J277-1)))))),""))</f>
        <v/>
      </c>
      <c r="N276" t="str">
        <f t="array" ref="N276">IFERROR(INDEX($E$4:$E$499,J276),"")</f>
        <v/>
      </c>
      <c r="O276" t="str">
        <f t="array" ref="O276">IFERROR(IF(NOT(J276+100&gt;J277),COUNT($A$4:$A$499)+1-J276,IFERROR(J277-J276,"")),"")</f>
        <v/>
      </c>
      <c r="W276" s="2"/>
      <c r="Y276" s="2"/>
      <c r="AA276" s="2"/>
      <c r="AC276" s="2"/>
      <c r="AE276" s="2"/>
      <c r="AG276" s="2"/>
      <c r="AI276" s="2"/>
    </row>
    <row r="277" spans="1:35" x14ac:dyDescent="0.25">
      <c r="A277" s="2" t="str">
        <f>IF(ISBLANK(Colony!B299),"",Colony!B299)</f>
        <v/>
      </c>
      <c r="B277" t="str">
        <f>IF(ISBLANK(Colony!C299),"",Colony!C299)</f>
        <v/>
      </c>
      <c r="C277" t="str">
        <f>IF(ISBLANK(Colony!D299),"",Colony!D299)</f>
        <v/>
      </c>
      <c r="D277" s="1" t="str">
        <f>IF(ISBLANK(Colony!E299),"",Colony!E299)</f>
        <v/>
      </c>
      <c r="E277" s="1" t="str">
        <f>IF(ISBLANK(Colony!F299),"",Colony!F299)</f>
        <v/>
      </c>
      <c r="F277" s="1" t="str">
        <f>IF(ISBLANK(Colony!G299),"",Colony!G299)</f>
        <v/>
      </c>
      <c r="G277" s="1" t="str">
        <f>IF(ISBLANK(Colony!H299),"",Colony!H299)</f>
        <v/>
      </c>
      <c r="H277" s="1" t="str">
        <f>IF(ISBLANK(Colony!I299),"",Colony!I299)</f>
        <v/>
      </c>
      <c r="I277" t="str">
        <f t="array" ref="I277">_xlfn.IFNA(INDEX($A$4:$A$499&amp;$E$4:$E$499, MATCH(0, COUNTIF(I$3:I276, $A$4:$A$499&amp;$E$4:$E$499), 0)),"")</f>
        <v/>
      </c>
      <c r="J277" t="str">
        <f t="array" ref="J277">_xlfn.IFNA( MATCH(0, COUNTIF(I$3:I276, $A$4:$A$499&amp;$E$4:$E$499), 0),"")</f>
        <v/>
      </c>
      <c r="K277" s="2" t="str">
        <f t="array" ref="K277">IFERROR(INDEX($A$4:$A$499, J277),"")</f>
        <v/>
      </c>
      <c r="L277" t="str">
        <f t="array" ref="L277">IFERROR(INDEX($G$4:$G$499, J277),"")</f>
        <v/>
      </c>
      <c r="M277" t="str">
        <f t="array" ref="M277">IF(AND(J278&gt;99999,J277&lt;99999),O277- (SUM(--(NOT(ISBLANK(INDEX(Colony!$H$26:$H$499, J277):INDEX(Colony!$H$26:$H$499, COUNT($A$4:$A$499))))))), IFERROR(O277-(SUM(--(NOT(ISBLANK(INDEX(Colony!$H$26:$H$499, J277):INDEX(Colony!$H$26:$H$499, J278-1)))))),""))</f>
        <v/>
      </c>
      <c r="N277" t="str">
        <f t="array" ref="N277">IFERROR(INDEX($E$4:$E$499,J277),"")</f>
        <v/>
      </c>
      <c r="O277" t="str">
        <f t="array" ref="O277">IFERROR(IF(NOT(J277+100&gt;J278),COUNT($A$4:$A$499)+1-J277,IFERROR(J278-J277,"")),"")</f>
        <v/>
      </c>
      <c r="W277" s="2"/>
      <c r="Y277" s="2"/>
      <c r="AA277" s="2"/>
      <c r="AC277" s="2"/>
      <c r="AE277" s="2"/>
      <c r="AG277" s="2"/>
      <c r="AI277" s="2"/>
    </row>
    <row r="278" spans="1:35" x14ac:dyDescent="0.25">
      <c r="A278" s="2" t="str">
        <f>IF(ISBLANK(Colony!B300),"",Colony!B300)</f>
        <v/>
      </c>
      <c r="B278" t="str">
        <f>IF(ISBLANK(Colony!C300),"",Colony!C300)</f>
        <v/>
      </c>
      <c r="C278" t="str">
        <f>IF(ISBLANK(Colony!D300),"",Colony!D300)</f>
        <v/>
      </c>
      <c r="D278" s="1" t="str">
        <f>IF(ISBLANK(Colony!E300),"",Colony!E300)</f>
        <v/>
      </c>
      <c r="E278" s="1" t="str">
        <f>IF(ISBLANK(Colony!F300),"",Colony!F300)</f>
        <v/>
      </c>
      <c r="F278" s="1" t="str">
        <f>IF(ISBLANK(Colony!G300),"",Colony!G300)</f>
        <v/>
      </c>
      <c r="G278" s="1" t="str">
        <f>IF(ISBLANK(Colony!H300),"",Colony!H300)</f>
        <v/>
      </c>
      <c r="H278" s="1" t="str">
        <f>IF(ISBLANK(Colony!I300),"",Colony!I300)</f>
        <v/>
      </c>
      <c r="I278" t="str">
        <f t="array" ref="I278">_xlfn.IFNA(INDEX($A$4:$A$499&amp;$E$4:$E$499, MATCH(0, COUNTIF(I$3:I277, $A$4:$A$499&amp;$E$4:$E$499), 0)),"")</f>
        <v/>
      </c>
      <c r="J278" t="str">
        <f t="array" ref="J278">_xlfn.IFNA( MATCH(0, COUNTIF(I$3:I277, $A$4:$A$499&amp;$E$4:$E$499), 0),"")</f>
        <v/>
      </c>
      <c r="K278" s="2" t="str">
        <f t="array" ref="K278">IFERROR(INDEX($A$4:$A$499, J278),"")</f>
        <v/>
      </c>
      <c r="L278" t="str">
        <f t="array" ref="L278">IFERROR(INDEX($G$4:$G$499, J278),"")</f>
        <v/>
      </c>
      <c r="M278" t="str">
        <f t="array" ref="M278">IF(AND(J279&gt;99999,J278&lt;99999),O278- (SUM(--(NOT(ISBLANK(INDEX(Colony!$H$26:$H$499, J278):INDEX(Colony!$H$26:$H$499, COUNT($A$4:$A$499))))))), IFERROR(O278-(SUM(--(NOT(ISBLANK(INDEX(Colony!$H$26:$H$499, J278):INDEX(Colony!$H$26:$H$499, J279-1)))))),""))</f>
        <v/>
      </c>
      <c r="N278" t="str">
        <f t="array" ref="N278">IFERROR(INDEX($E$4:$E$499,J278),"")</f>
        <v/>
      </c>
      <c r="O278" t="str">
        <f t="array" ref="O278">IFERROR(IF(NOT(J278+100&gt;J279),COUNT($A$4:$A$499)+1-J278,IFERROR(J279-J278,"")),"")</f>
        <v/>
      </c>
      <c r="W278" s="2"/>
      <c r="Y278" s="2"/>
      <c r="AA278" s="2"/>
      <c r="AC278" s="2"/>
      <c r="AE278" s="2"/>
      <c r="AG278" s="2"/>
      <c r="AI278" s="2"/>
    </row>
    <row r="279" spans="1:35" x14ac:dyDescent="0.25">
      <c r="A279" s="2" t="str">
        <f>IF(ISBLANK(Colony!B301),"",Colony!B301)</f>
        <v/>
      </c>
      <c r="B279" t="str">
        <f>IF(ISBLANK(Colony!C301),"",Colony!C301)</f>
        <v/>
      </c>
      <c r="C279" t="str">
        <f>IF(ISBLANK(Colony!D301),"",Colony!D301)</f>
        <v/>
      </c>
      <c r="D279" s="1" t="str">
        <f>IF(ISBLANK(Colony!E301),"",Colony!E301)</f>
        <v/>
      </c>
      <c r="E279" s="1" t="str">
        <f>IF(ISBLANK(Colony!F301),"",Colony!F301)</f>
        <v/>
      </c>
      <c r="F279" s="1" t="str">
        <f>IF(ISBLANK(Colony!G301),"",Colony!G301)</f>
        <v/>
      </c>
      <c r="G279" s="1" t="str">
        <f>IF(ISBLANK(Colony!H301),"",Colony!H301)</f>
        <v/>
      </c>
      <c r="H279" s="1" t="str">
        <f>IF(ISBLANK(Colony!I301),"",Colony!I301)</f>
        <v/>
      </c>
      <c r="I279" t="str">
        <f t="array" ref="I279">_xlfn.IFNA(INDEX($A$4:$A$499&amp;$E$4:$E$499, MATCH(0, COUNTIF(I$3:I278, $A$4:$A$499&amp;$E$4:$E$499), 0)),"")</f>
        <v/>
      </c>
      <c r="J279" t="str">
        <f t="array" ref="J279">_xlfn.IFNA( MATCH(0, COUNTIF(I$3:I278, $A$4:$A$499&amp;$E$4:$E$499), 0),"")</f>
        <v/>
      </c>
      <c r="K279" s="2" t="str">
        <f t="array" ref="K279">IFERROR(INDEX($A$4:$A$499, J279),"")</f>
        <v/>
      </c>
      <c r="L279" t="str">
        <f t="array" ref="L279">IFERROR(INDEX($G$4:$G$499, J279),"")</f>
        <v/>
      </c>
      <c r="M279" t="str">
        <f t="array" ref="M279">IF(AND(J280&gt;99999,J279&lt;99999),O279- (SUM(--(NOT(ISBLANK(INDEX(Colony!$H$26:$H$499, J279):INDEX(Colony!$H$26:$H$499, COUNT($A$4:$A$499))))))), IFERROR(O279-(SUM(--(NOT(ISBLANK(INDEX(Colony!$H$26:$H$499, J279):INDEX(Colony!$H$26:$H$499, J280-1)))))),""))</f>
        <v/>
      </c>
      <c r="N279" t="str">
        <f t="array" ref="N279">IFERROR(INDEX($E$4:$E$499,J279),"")</f>
        <v/>
      </c>
      <c r="O279" t="str">
        <f t="array" ref="O279">IFERROR(IF(NOT(J279+100&gt;J280),COUNT($A$4:$A$499)+1-J279,IFERROR(J280-J279,"")),"")</f>
        <v/>
      </c>
      <c r="W279" s="2"/>
      <c r="Y279" s="2"/>
      <c r="AA279" s="2"/>
      <c r="AC279" s="2"/>
      <c r="AE279" s="2"/>
      <c r="AG279" s="2"/>
      <c r="AI279" s="2"/>
    </row>
    <row r="280" spans="1:35" x14ac:dyDescent="0.25">
      <c r="A280" s="2" t="str">
        <f>IF(ISBLANK(Colony!B302),"",Colony!B302)</f>
        <v/>
      </c>
      <c r="B280" t="str">
        <f>IF(ISBLANK(Colony!C302),"",Colony!C302)</f>
        <v/>
      </c>
      <c r="C280" t="str">
        <f>IF(ISBLANK(Colony!D302),"",Colony!D302)</f>
        <v/>
      </c>
      <c r="D280" s="1" t="str">
        <f>IF(ISBLANK(Colony!E302),"",Colony!E302)</f>
        <v/>
      </c>
      <c r="E280" s="1" t="str">
        <f>IF(ISBLANK(Colony!F302),"",Colony!F302)</f>
        <v/>
      </c>
      <c r="F280" s="1" t="str">
        <f>IF(ISBLANK(Colony!G302),"",Colony!G302)</f>
        <v/>
      </c>
      <c r="G280" s="1" t="str">
        <f>IF(ISBLANK(Colony!H302),"",Colony!H302)</f>
        <v/>
      </c>
      <c r="H280" s="1" t="str">
        <f>IF(ISBLANK(Colony!I302),"",Colony!I302)</f>
        <v/>
      </c>
      <c r="I280" t="str">
        <f t="array" ref="I280">_xlfn.IFNA(INDEX($A$4:$A$499&amp;$E$4:$E$499, MATCH(0, COUNTIF(I$3:I279, $A$4:$A$499&amp;$E$4:$E$499), 0)),"")</f>
        <v/>
      </c>
      <c r="J280" t="str">
        <f t="array" ref="J280">_xlfn.IFNA( MATCH(0, COUNTIF(I$3:I279, $A$4:$A$499&amp;$E$4:$E$499), 0),"")</f>
        <v/>
      </c>
      <c r="K280" s="2" t="str">
        <f t="array" ref="K280">IFERROR(INDEX($A$4:$A$499, J280),"")</f>
        <v/>
      </c>
      <c r="L280" t="str">
        <f t="array" ref="L280">IFERROR(INDEX($G$4:$G$499, J280),"")</f>
        <v/>
      </c>
      <c r="M280" t="str">
        <f t="array" ref="M280">IF(AND(J281&gt;99999,J280&lt;99999),O280- (SUM(--(NOT(ISBLANK(INDEX(Colony!$H$26:$H$499, J280):INDEX(Colony!$H$26:$H$499, COUNT($A$4:$A$499))))))), IFERROR(O280-(SUM(--(NOT(ISBLANK(INDEX(Colony!$H$26:$H$499, J280):INDEX(Colony!$H$26:$H$499, J281-1)))))),""))</f>
        <v/>
      </c>
      <c r="N280" t="str">
        <f t="array" ref="N280">IFERROR(INDEX($E$4:$E$499,J280),"")</f>
        <v/>
      </c>
      <c r="O280" t="str">
        <f t="array" ref="O280">IFERROR(IF(NOT(J280+100&gt;J281),COUNT($A$4:$A$499)+1-J280,IFERROR(J281-J280,"")),"")</f>
        <v/>
      </c>
      <c r="W280" s="2"/>
      <c r="Y280" s="2"/>
      <c r="AA280" s="2"/>
      <c r="AC280" s="2"/>
      <c r="AE280" s="2"/>
      <c r="AG280" s="2"/>
      <c r="AI280" s="2"/>
    </row>
    <row r="281" spans="1:35" x14ac:dyDescent="0.25">
      <c r="A281" s="2" t="str">
        <f>IF(ISBLANK(Colony!B303),"",Colony!B303)</f>
        <v/>
      </c>
      <c r="B281" t="str">
        <f>IF(ISBLANK(Colony!C303),"",Colony!C303)</f>
        <v/>
      </c>
      <c r="C281" t="str">
        <f>IF(ISBLANK(Colony!D303),"",Colony!D303)</f>
        <v/>
      </c>
      <c r="D281" s="1" t="str">
        <f>IF(ISBLANK(Colony!E303),"",Colony!E303)</f>
        <v/>
      </c>
      <c r="E281" s="1" t="str">
        <f>IF(ISBLANK(Colony!F303),"",Colony!F303)</f>
        <v/>
      </c>
      <c r="F281" s="1" t="str">
        <f>IF(ISBLANK(Colony!G303),"",Colony!G303)</f>
        <v/>
      </c>
      <c r="G281" s="1" t="str">
        <f>IF(ISBLANK(Colony!H303),"",Colony!H303)</f>
        <v/>
      </c>
      <c r="H281" s="1" t="str">
        <f>IF(ISBLANK(Colony!I303),"",Colony!I303)</f>
        <v/>
      </c>
      <c r="I281" t="str">
        <f t="array" ref="I281">_xlfn.IFNA(INDEX($A$4:$A$499&amp;$E$4:$E$499, MATCH(0, COUNTIF(I$3:I280, $A$4:$A$499&amp;$E$4:$E$499), 0)),"")</f>
        <v/>
      </c>
      <c r="J281" t="str">
        <f t="array" ref="J281">_xlfn.IFNA( MATCH(0, COUNTIF(I$3:I280, $A$4:$A$499&amp;$E$4:$E$499), 0),"")</f>
        <v/>
      </c>
      <c r="K281" s="2" t="str">
        <f t="array" ref="K281">IFERROR(INDEX($A$4:$A$499, J281),"")</f>
        <v/>
      </c>
      <c r="L281" t="str">
        <f t="array" ref="L281">IFERROR(INDEX($G$4:$G$499, J281),"")</f>
        <v/>
      </c>
      <c r="M281" t="str">
        <f t="array" ref="M281">IF(AND(J282&gt;99999,J281&lt;99999),O281- (SUM(--(NOT(ISBLANK(INDEX(Colony!$H$26:$H$499, J281):INDEX(Colony!$H$26:$H$499, COUNT($A$4:$A$499))))))), IFERROR(O281-(SUM(--(NOT(ISBLANK(INDEX(Colony!$H$26:$H$499, J281):INDEX(Colony!$H$26:$H$499, J282-1)))))),""))</f>
        <v/>
      </c>
      <c r="N281" t="str">
        <f t="array" ref="N281">IFERROR(INDEX($E$4:$E$499,J281),"")</f>
        <v/>
      </c>
      <c r="O281" t="str">
        <f t="array" ref="O281">IFERROR(IF(NOT(J281+100&gt;J282),COUNT($A$4:$A$499)+1-J281,IFERROR(J282-J281,"")),"")</f>
        <v/>
      </c>
      <c r="W281" s="2"/>
      <c r="Y281" s="2"/>
      <c r="AA281" s="2"/>
      <c r="AC281" s="2"/>
      <c r="AE281" s="2"/>
      <c r="AG281" s="2"/>
      <c r="AI281" s="2"/>
    </row>
    <row r="282" spans="1:35" x14ac:dyDescent="0.25">
      <c r="A282" s="2" t="str">
        <f>IF(ISBLANK(Colony!B304),"",Colony!B304)</f>
        <v/>
      </c>
      <c r="B282" t="str">
        <f>IF(ISBLANK(Colony!C304),"",Colony!C304)</f>
        <v/>
      </c>
      <c r="C282" t="str">
        <f>IF(ISBLANK(Colony!D304),"",Colony!D304)</f>
        <v/>
      </c>
      <c r="D282" s="1" t="str">
        <f>IF(ISBLANK(Colony!E304),"",Colony!E304)</f>
        <v/>
      </c>
      <c r="E282" s="1" t="str">
        <f>IF(ISBLANK(Colony!F304),"",Colony!F304)</f>
        <v/>
      </c>
      <c r="F282" s="1" t="str">
        <f>IF(ISBLANK(Colony!G304),"",Colony!G304)</f>
        <v/>
      </c>
      <c r="G282" s="1" t="str">
        <f>IF(ISBLANK(Colony!H304),"",Colony!H304)</f>
        <v/>
      </c>
      <c r="H282" s="1" t="str">
        <f>IF(ISBLANK(Colony!I304),"",Colony!I304)</f>
        <v/>
      </c>
      <c r="I282" t="str">
        <f t="array" ref="I282">_xlfn.IFNA(INDEX($A$4:$A$499&amp;$E$4:$E$499, MATCH(0, COUNTIF(I$3:I281, $A$4:$A$499&amp;$E$4:$E$499), 0)),"")</f>
        <v/>
      </c>
      <c r="J282" t="str">
        <f t="array" ref="J282">_xlfn.IFNA( MATCH(0, COUNTIF(I$3:I281, $A$4:$A$499&amp;$E$4:$E$499), 0),"")</f>
        <v/>
      </c>
      <c r="K282" s="2" t="str">
        <f t="array" ref="K282">IFERROR(INDEX($A$4:$A$499, J282),"")</f>
        <v/>
      </c>
      <c r="L282" t="str">
        <f t="array" ref="L282">IFERROR(INDEX($G$4:$G$499, J282),"")</f>
        <v/>
      </c>
      <c r="M282" t="str">
        <f t="array" ref="M282">IF(AND(J283&gt;99999,J282&lt;99999),O282- (SUM(--(NOT(ISBLANK(INDEX(Colony!$H$26:$H$499, J282):INDEX(Colony!$H$26:$H$499, COUNT($A$4:$A$499))))))), IFERROR(O282-(SUM(--(NOT(ISBLANK(INDEX(Colony!$H$26:$H$499, J282):INDEX(Colony!$H$26:$H$499, J283-1)))))),""))</f>
        <v/>
      </c>
      <c r="N282" t="str">
        <f t="array" ref="N282">IFERROR(INDEX($E$4:$E$499,J282),"")</f>
        <v/>
      </c>
      <c r="O282" t="str">
        <f t="array" ref="O282">IFERROR(IF(NOT(J282+100&gt;J283),COUNT($A$4:$A$499)+1-J282,IFERROR(J283-J282,"")),"")</f>
        <v/>
      </c>
      <c r="W282" s="2"/>
      <c r="Y282" s="2"/>
      <c r="AA282" s="2"/>
      <c r="AC282" s="2"/>
      <c r="AE282" s="2"/>
      <c r="AG282" s="2"/>
      <c r="AI282" s="2"/>
    </row>
    <row r="283" spans="1:35" x14ac:dyDescent="0.25">
      <c r="A283" s="2" t="str">
        <f>IF(ISBLANK(Colony!B305),"",Colony!B305)</f>
        <v/>
      </c>
      <c r="B283" t="str">
        <f>IF(ISBLANK(Colony!C305),"",Colony!C305)</f>
        <v/>
      </c>
      <c r="C283" t="str">
        <f>IF(ISBLANK(Colony!D305),"",Colony!D305)</f>
        <v/>
      </c>
      <c r="D283" s="1" t="str">
        <f>IF(ISBLANK(Colony!E305),"",Colony!E305)</f>
        <v/>
      </c>
      <c r="E283" s="1" t="str">
        <f>IF(ISBLANK(Colony!F305),"",Colony!F305)</f>
        <v/>
      </c>
      <c r="F283" s="1" t="str">
        <f>IF(ISBLANK(Colony!G305),"",Colony!G305)</f>
        <v/>
      </c>
      <c r="G283" s="1" t="str">
        <f>IF(ISBLANK(Colony!H305),"",Colony!H305)</f>
        <v/>
      </c>
      <c r="H283" s="1" t="str">
        <f>IF(ISBLANK(Colony!I305),"",Colony!I305)</f>
        <v/>
      </c>
      <c r="I283" t="str">
        <f t="array" ref="I283">_xlfn.IFNA(INDEX($A$4:$A$499&amp;$E$4:$E$499, MATCH(0, COUNTIF(I$3:I282, $A$4:$A$499&amp;$E$4:$E$499), 0)),"")</f>
        <v/>
      </c>
      <c r="J283" t="str">
        <f t="array" ref="J283">_xlfn.IFNA( MATCH(0, COUNTIF(I$3:I282, $A$4:$A$499&amp;$E$4:$E$499), 0),"")</f>
        <v/>
      </c>
      <c r="K283" s="2" t="str">
        <f t="array" ref="K283">IFERROR(INDEX($A$4:$A$499, J283),"")</f>
        <v/>
      </c>
      <c r="L283" t="str">
        <f t="array" ref="L283">IFERROR(INDEX($G$4:$G$499, J283),"")</f>
        <v/>
      </c>
      <c r="M283" t="str">
        <f t="array" ref="M283">IF(AND(J284&gt;99999,J283&lt;99999),O283- (SUM(--(NOT(ISBLANK(INDEX(Colony!$H$26:$H$499, J283):INDEX(Colony!$H$26:$H$499, COUNT($A$4:$A$499))))))), IFERROR(O283-(SUM(--(NOT(ISBLANK(INDEX(Colony!$H$26:$H$499, J283):INDEX(Colony!$H$26:$H$499, J284-1)))))),""))</f>
        <v/>
      </c>
      <c r="N283" t="str">
        <f t="array" ref="N283">IFERROR(INDEX($E$4:$E$499,J283),"")</f>
        <v/>
      </c>
      <c r="O283" t="str">
        <f t="array" ref="O283">IFERROR(IF(NOT(J283+100&gt;J284),COUNT($A$4:$A$499)+1-J283,IFERROR(J284-J283,"")),"")</f>
        <v/>
      </c>
      <c r="W283" s="2"/>
      <c r="Y283" s="2"/>
      <c r="AA283" s="2"/>
      <c r="AC283" s="2"/>
      <c r="AE283" s="2"/>
      <c r="AG283" s="2"/>
      <c r="AI283" s="2"/>
    </row>
    <row r="284" spans="1:35" x14ac:dyDescent="0.25">
      <c r="A284" s="2" t="str">
        <f>IF(ISBLANK(Colony!B306),"",Colony!B306)</f>
        <v/>
      </c>
      <c r="B284" t="str">
        <f>IF(ISBLANK(Colony!C306),"",Colony!C306)</f>
        <v/>
      </c>
      <c r="C284" t="str">
        <f>IF(ISBLANK(Colony!D306),"",Colony!D306)</f>
        <v/>
      </c>
      <c r="D284" s="1" t="str">
        <f>IF(ISBLANK(Colony!E306),"",Colony!E306)</f>
        <v/>
      </c>
      <c r="E284" s="1" t="str">
        <f>IF(ISBLANK(Colony!F306),"",Colony!F306)</f>
        <v/>
      </c>
      <c r="F284" s="1" t="str">
        <f>IF(ISBLANK(Colony!G306),"",Colony!G306)</f>
        <v/>
      </c>
      <c r="G284" s="1" t="str">
        <f>IF(ISBLANK(Colony!H306),"",Colony!H306)</f>
        <v/>
      </c>
      <c r="H284" s="1" t="str">
        <f>IF(ISBLANK(Colony!I306),"",Colony!I306)</f>
        <v/>
      </c>
      <c r="I284" t="str">
        <f t="array" ref="I284">_xlfn.IFNA(INDEX($A$4:$A$499&amp;$E$4:$E$499, MATCH(0, COUNTIF(I$3:I283, $A$4:$A$499&amp;$E$4:$E$499), 0)),"")</f>
        <v/>
      </c>
      <c r="J284" t="str">
        <f t="array" ref="J284">_xlfn.IFNA( MATCH(0, COUNTIF(I$3:I283, $A$4:$A$499&amp;$E$4:$E$499), 0),"")</f>
        <v/>
      </c>
      <c r="K284" s="2" t="str">
        <f t="array" ref="K284">IFERROR(INDEX($A$4:$A$499, J284),"")</f>
        <v/>
      </c>
      <c r="L284" t="str">
        <f t="array" ref="L284">IFERROR(INDEX($G$4:$G$499, J284),"")</f>
        <v/>
      </c>
      <c r="M284" t="str">
        <f t="array" ref="M284">IF(AND(J285&gt;99999,J284&lt;99999),O284- (SUM(--(NOT(ISBLANK(INDEX(Colony!$H$26:$H$499, J284):INDEX(Colony!$H$26:$H$499, COUNT($A$4:$A$499))))))), IFERROR(O284-(SUM(--(NOT(ISBLANK(INDEX(Colony!$H$26:$H$499, J284):INDEX(Colony!$H$26:$H$499, J285-1)))))),""))</f>
        <v/>
      </c>
      <c r="N284" t="str">
        <f t="array" ref="N284">IFERROR(INDEX($E$4:$E$499,J284),"")</f>
        <v/>
      </c>
      <c r="O284" t="str">
        <f t="array" ref="O284">IFERROR(IF(NOT(J284+100&gt;J285),COUNT($A$4:$A$499)+1-J284,IFERROR(J285-J284,"")),"")</f>
        <v/>
      </c>
      <c r="W284" s="2"/>
      <c r="Y284" s="2"/>
      <c r="AA284" s="2"/>
      <c r="AC284" s="2"/>
      <c r="AE284" s="2"/>
      <c r="AG284" s="2"/>
      <c r="AI284" s="2"/>
    </row>
    <row r="285" spans="1:35" x14ac:dyDescent="0.25">
      <c r="A285" s="2" t="str">
        <f>IF(ISBLANK(Colony!B307),"",Colony!B307)</f>
        <v/>
      </c>
      <c r="B285" t="str">
        <f>IF(ISBLANK(Colony!C307),"",Colony!C307)</f>
        <v/>
      </c>
      <c r="C285" t="str">
        <f>IF(ISBLANK(Colony!D307),"",Colony!D307)</f>
        <v/>
      </c>
      <c r="D285" s="1" t="str">
        <f>IF(ISBLANK(Colony!E307),"",Colony!E307)</f>
        <v/>
      </c>
      <c r="E285" s="1" t="str">
        <f>IF(ISBLANK(Colony!F307),"",Colony!F307)</f>
        <v/>
      </c>
      <c r="F285" s="1" t="str">
        <f>IF(ISBLANK(Colony!G307),"",Colony!G307)</f>
        <v/>
      </c>
      <c r="G285" s="1" t="str">
        <f>IF(ISBLANK(Colony!H307),"",Colony!H307)</f>
        <v/>
      </c>
      <c r="H285" s="1" t="str">
        <f>IF(ISBLANK(Colony!I307),"",Colony!I307)</f>
        <v/>
      </c>
      <c r="I285" t="str">
        <f t="array" ref="I285">_xlfn.IFNA(INDEX($A$4:$A$499&amp;$E$4:$E$499, MATCH(0, COUNTIF(I$3:I284, $A$4:$A$499&amp;$E$4:$E$499), 0)),"")</f>
        <v/>
      </c>
      <c r="J285" t="str">
        <f t="array" ref="J285">_xlfn.IFNA( MATCH(0, COUNTIF(I$3:I284, $A$4:$A$499&amp;$E$4:$E$499), 0),"")</f>
        <v/>
      </c>
      <c r="K285" s="2" t="str">
        <f t="array" ref="K285">IFERROR(INDEX($A$4:$A$499, J285),"")</f>
        <v/>
      </c>
      <c r="L285" t="str">
        <f t="array" ref="L285">IFERROR(INDEX($G$4:$G$499, J285),"")</f>
        <v/>
      </c>
      <c r="M285" t="str">
        <f t="array" ref="M285">IF(AND(J286&gt;99999,J285&lt;99999),O285- (SUM(--(NOT(ISBLANK(INDEX(Colony!$H$26:$H$499, J285):INDEX(Colony!$H$26:$H$499, COUNT($A$4:$A$499))))))), IFERROR(O285-(SUM(--(NOT(ISBLANK(INDEX(Colony!$H$26:$H$499, J285):INDEX(Colony!$H$26:$H$499, J286-1)))))),""))</f>
        <v/>
      </c>
      <c r="N285" t="str">
        <f t="array" ref="N285">IFERROR(INDEX($E$4:$E$499,J285),"")</f>
        <v/>
      </c>
      <c r="O285" t="str">
        <f t="array" ref="O285">IFERROR(IF(NOT(J285+100&gt;J286),COUNT($A$4:$A$499)+1-J285,IFERROR(J286-J285,"")),"")</f>
        <v/>
      </c>
      <c r="W285" s="2"/>
      <c r="Y285" s="2"/>
      <c r="AA285" s="2"/>
      <c r="AC285" s="2"/>
      <c r="AE285" s="2"/>
      <c r="AG285" s="2"/>
      <c r="AI285" s="2"/>
    </row>
    <row r="286" spans="1:35" x14ac:dyDescent="0.25">
      <c r="A286" s="2" t="str">
        <f>IF(ISBLANK(Colony!B308),"",Colony!B308)</f>
        <v/>
      </c>
      <c r="B286" t="str">
        <f>IF(ISBLANK(Colony!C308),"",Colony!C308)</f>
        <v/>
      </c>
      <c r="C286" t="str">
        <f>IF(ISBLANK(Colony!D308),"",Colony!D308)</f>
        <v/>
      </c>
      <c r="D286" s="1" t="str">
        <f>IF(ISBLANK(Colony!E308),"",Colony!E308)</f>
        <v/>
      </c>
      <c r="E286" s="1" t="str">
        <f>IF(ISBLANK(Colony!F308),"",Colony!F308)</f>
        <v/>
      </c>
      <c r="F286" s="1" t="str">
        <f>IF(ISBLANK(Colony!G308),"",Colony!G308)</f>
        <v/>
      </c>
      <c r="G286" s="1" t="str">
        <f>IF(ISBLANK(Colony!H308),"",Colony!H308)</f>
        <v/>
      </c>
      <c r="H286" s="1" t="str">
        <f>IF(ISBLANK(Colony!I308),"",Colony!I308)</f>
        <v/>
      </c>
      <c r="I286" t="str">
        <f t="array" ref="I286">_xlfn.IFNA(INDEX($A$4:$A$499&amp;$E$4:$E$499, MATCH(0, COUNTIF(I$3:I285, $A$4:$A$499&amp;$E$4:$E$499), 0)),"")</f>
        <v/>
      </c>
      <c r="J286" t="str">
        <f t="array" ref="J286">_xlfn.IFNA( MATCH(0, COUNTIF(I$3:I285, $A$4:$A$499&amp;$E$4:$E$499), 0),"")</f>
        <v/>
      </c>
      <c r="K286" s="2" t="str">
        <f t="array" ref="K286">IFERROR(INDEX($A$4:$A$499, J286),"")</f>
        <v/>
      </c>
      <c r="L286" t="str">
        <f t="array" ref="L286">IFERROR(INDEX($G$4:$G$499, J286),"")</f>
        <v/>
      </c>
      <c r="M286" t="str">
        <f t="array" ref="M286">IF(AND(J287&gt;99999,J286&lt;99999),O286- (SUM(--(NOT(ISBLANK(INDEX(Colony!$H$26:$H$499, J286):INDEX(Colony!$H$26:$H$499, COUNT($A$4:$A$499))))))), IFERROR(O286-(SUM(--(NOT(ISBLANK(INDEX(Colony!$H$26:$H$499, J286):INDEX(Colony!$H$26:$H$499, J287-1)))))),""))</f>
        <v/>
      </c>
      <c r="N286" t="str">
        <f t="array" ref="N286">IFERROR(INDEX($E$4:$E$499,J286),"")</f>
        <v/>
      </c>
      <c r="O286" t="str">
        <f t="array" ref="O286">IFERROR(IF(NOT(J286+100&gt;J287),COUNT($A$4:$A$499)+1-J286,IFERROR(J287-J286,"")),"")</f>
        <v/>
      </c>
      <c r="W286" s="2"/>
      <c r="Y286" s="2"/>
      <c r="AA286" s="2"/>
      <c r="AC286" s="2"/>
      <c r="AE286" s="2"/>
      <c r="AG286" s="2"/>
      <c r="AI286" s="2"/>
    </row>
    <row r="287" spans="1:35" x14ac:dyDescent="0.25">
      <c r="A287" s="2" t="str">
        <f>IF(ISBLANK(Colony!B309),"",Colony!B309)</f>
        <v/>
      </c>
      <c r="B287" t="str">
        <f>IF(ISBLANK(Colony!C309),"",Colony!C309)</f>
        <v/>
      </c>
      <c r="C287" t="str">
        <f>IF(ISBLANK(Colony!D309),"",Colony!D309)</f>
        <v/>
      </c>
      <c r="D287" s="1" t="str">
        <f>IF(ISBLANK(Colony!E309),"",Colony!E309)</f>
        <v/>
      </c>
      <c r="E287" s="1" t="str">
        <f>IF(ISBLANK(Colony!F309),"",Colony!F309)</f>
        <v/>
      </c>
      <c r="F287" s="1" t="str">
        <f>IF(ISBLANK(Colony!G309),"",Colony!G309)</f>
        <v/>
      </c>
      <c r="G287" s="1" t="str">
        <f>IF(ISBLANK(Colony!H309),"",Colony!H309)</f>
        <v/>
      </c>
      <c r="H287" s="1" t="str">
        <f>IF(ISBLANK(Colony!I309),"",Colony!I309)</f>
        <v/>
      </c>
      <c r="I287" t="str">
        <f t="array" ref="I287">_xlfn.IFNA(INDEX($A$4:$A$499&amp;$E$4:$E$499, MATCH(0, COUNTIF(I$3:I286, $A$4:$A$499&amp;$E$4:$E$499), 0)),"")</f>
        <v/>
      </c>
      <c r="J287" t="str">
        <f t="array" ref="J287">_xlfn.IFNA( MATCH(0, COUNTIF(I$3:I286, $A$4:$A$499&amp;$E$4:$E$499), 0),"")</f>
        <v/>
      </c>
      <c r="K287" s="2" t="str">
        <f t="array" ref="K287">IFERROR(INDEX($A$4:$A$499, J287),"")</f>
        <v/>
      </c>
      <c r="L287" t="str">
        <f t="array" ref="L287">IFERROR(INDEX($G$4:$G$499, J287),"")</f>
        <v/>
      </c>
      <c r="M287" t="str">
        <f t="array" ref="M287">IF(AND(J288&gt;99999,J287&lt;99999),O287- (SUM(--(NOT(ISBLANK(INDEX(Colony!$H$26:$H$499, J287):INDEX(Colony!$H$26:$H$499, COUNT($A$4:$A$499))))))), IFERROR(O287-(SUM(--(NOT(ISBLANK(INDEX(Colony!$H$26:$H$499, J287):INDEX(Colony!$H$26:$H$499, J288-1)))))),""))</f>
        <v/>
      </c>
      <c r="N287" t="str">
        <f t="array" ref="N287">IFERROR(INDEX($E$4:$E$499,J287),"")</f>
        <v/>
      </c>
      <c r="O287" t="str">
        <f t="array" ref="O287">IFERROR(IF(NOT(J287+100&gt;J288),COUNT($A$4:$A$499)+1-J287,IFERROR(J288-J287,"")),"")</f>
        <v/>
      </c>
      <c r="W287" s="2"/>
      <c r="Y287" s="2"/>
      <c r="AA287" s="2"/>
      <c r="AC287" s="2"/>
      <c r="AE287" s="2"/>
      <c r="AG287" s="2"/>
      <c r="AI287" s="2"/>
    </row>
    <row r="288" spans="1:35" x14ac:dyDescent="0.25">
      <c r="A288" s="2" t="str">
        <f>IF(ISBLANK(Colony!B310),"",Colony!B310)</f>
        <v/>
      </c>
      <c r="B288" t="str">
        <f>IF(ISBLANK(Colony!C310),"",Colony!C310)</f>
        <v/>
      </c>
      <c r="C288" t="str">
        <f>IF(ISBLANK(Colony!D310),"",Colony!D310)</f>
        <v/>
      </c>
      <c r="D288" s="1" t="str">
        <f>IF(ISBLANK(Colony!E310),"",Colony!E310)</f>
        <v/>
      </c>
      <c r="E288" s="1" t="str">
        <f>IF(ISBLANK(Colony!F310),"",Colony!F310)</f>
        <v/>
      </c>
      <c r="F288" s="1" t="str">
        <f>IF(ISBLANK(Colony!G310),"",Colony!G310)</f>
        <v/>
      </c>
      <c r="G288" s="1" t="str">
        <f>IF(ISBLANK(Colony!H310),"",Colony!H310)</f>
        <v/>
      </c>
      <c r="H288" s="1" t="str">
        <f>IF(ISBLANK(Colony!I310),"",Colony!I310)</f>
        <v/>
      </c>
      <c r="I288" t="str">
        <f t="array" ref="I288">_xlfn.IFNA(INDEX($A$4:$A$499&amp;$E$4:$E$499, MATCH(0, COUNTIF(I$3:I287, $A$4:$A$499&amp;$E$4:$E$499), 0)),"")</f>
        <v/>
      </c>
      <c r="J288" t="str">
        <f t="array" ref="J288">_xlfn.IFNA( MATCH(0, COUNTIF(I$3:I287, $A$4:$A$499&amp;$E$4:$E$499), 0),"")</f>
        <v/>
      </c>
      <c r="K288" s="2" t="str">
        <f t="array" ref="K288">IFERROR(INDEX($A$4:$A$499, J288),"")</f>
        <v/>
      </c>
      <c r="L288" t="str">
        <f t="array" ref="L288">IFERROR(INDEX($G$4:$G$499, J288),"")</f>
        <v/>
      </c>
      <c r="M288" t="str">
        <f t="array" ref="M288">IF(AND(J289&gt;99999,J288&lt;99999),O288- (SUM(--(NOT(ISBLANK(INDEX(Colony!$H$26:$H$499, J288):INDEX(Colony!$H$26:$H$499, COUNT($A$4:$A$499))))))), IFERROR(O288-(SUM(--(NOT(ISBLANK(INDEX(Colony!$H$26:$H$499, J288):INDEX(Colony!$H$26:$H$499, J289-1)))))),""))</f>
        <v/>
      </c>
      <c r="N288" t="str">
        <f t="array" ref="N288">IFERROR(INDEX($E$4:$E$499,J288),"")</f>
        <v/>
      </c>
      <c r="O288" t="str">
        <f t="array" ref="O288">IFERROR(IF(NOT(J288+100&gt;J289),COUNT($A$4:$A$499)+1-J288,IFERROR(J289-J288,"")),"")</f>
        <v/>
      </c>
      <c r="W288" s="2"/>
      <c r="Y288" s="2"/>
      <c r="AA288" s="2"/>
      <c r="AC288" s="2"/>
      <c r="AE288" s="2"/>
      <c r="AG288" s="2"/>
      <c r="AI288" s="2"/>
    </row>
    <row r="289" spans="1:35" x14ac:dyDescent="0.25">
      <c r="A289" s="2" t="str">
        <f>IF(ISBLANK(Colony!B311),"",Colony!B311)</f>
        <v/>
      </c>
      <c r="B289" t="str">
        <f>IF(ISBLANK(Colony!C311),"",Colony!C311)</f>
        <v/>
      </c>
      <c r="C289" t="str">
        <f>IF(ISBLANK(Colony!D311),"",Colony!D311)</f>
        <v/>
      </c>
      <c r="D289" s="1" t="str">
        <f>IF(ISBLANK(Colony!E311),"",Colony!E311)</f>
        <v/>
      </c>
      <c r="E289" s="1" t="str">
        <f>IF(ISBLANK(Colony!F311),"",Colony!F311)</f>
        <v/>
      </c>
      <c r="F289" s="1" t="str">
        <f>IF(ISBLANK(Colony!G311),"",Colony!G311)</f>
        <v/>
      </c>
      <c r="G289" s="1" t="str">
        <f>IF(ISBLANK(Colony!H311),"",Colony!H311)</f>
        <v/>
      </c>
      <c r="H289" s="1" t="str">
        <f>IF(ISBLANK(Colony!I311),"",Colony!I311)</f>
        <v/>
      </c>
      <c r="I289" t="str">
        <f t="array" ref="I289">_xlfn.IFNA(INDEX($A$4:$A$499&amp;$E$4:$E$499, MATCH(0, COUNTIF(I$3:I288, $A$4:$A$499&amp;$E$4:$E$499), 0)),"")</f>
        <v/>
      </c>
      <c r="J289" t="str">
        <f t="array" ref="J289">_xlfn.IFNA( MATCH(0, COUNTIF(I$3:I288, $A$4:$A$499&amp;$E$4:$E$499), 0),"")</f>
        <v/>
      </c>
      <c r="K289" s="2" t="str">
        <f t="array" ref="K289">IFERROR(INDEX($A$4:$A$499, J289),"")</f>
        <v/>
      </c>
      <c r="L289" t="str">
        <f t="array" ref="L289">IFERROR(INDEX($G$4:$G$499, J289),"")</f>
        <v/>
      </c>
      <c r="M289" t="str">
        <f t="array" ref="M289">IF(AND(J290&gt;99999,J289&lt;99999),O289- (SUM(--(NOT(ISBLANK(INDEX(Colony!$H$26:$H$499, J289):INDEX(Colony!$H$26:$H$499, COUNT($A$4:$A$499))))))), IFERROR(O289-(SUM(--(NOT(ISBLANK(INDEX(Colony!$H$26:$H$499, J289):INDEX(Colony!$H$26:$H$499, J290-1)))))),""))</f>
        <v/>
      </c>
      <c r="N289" t="str">
        <f t="array" ref="N289">IFERROR(INDEX($E$4:$E$499,J289),"")</f>
        <v/>
      </c>
      <c r="O289" t="str">
        <f t="array" ref="O289">IFERROR(IF(NOT(J289+100&gt;J290),COUNT($A$4:$A$499)+1-J289,IFERROR(J290-J289,"")),"")</f>
        <v/>
      </c>
      <c r="W289" s="2"/>
      <c r="Y289" s="2"/>
      <c r="AA289" s="2"/>
      <c r="AC289" s="2"/>
      <c r="AE289" s="2"/>
      <c r="AG289" s="2"/>
      <c r="AI289" s="2"/>
    </row>
    <row r="290" spans="1:35" x14ac:dyDescent="0.25">
      <c r="A290" s="2" t="str">
        <f>IF(ISBLANK(Colony!B312),"",Colony!B312)</f>
        <v/>
      </c>
      <c r="B290" t="str">
        <f>IF(ISBLANK(Colony!C312),"",Colony!C312)</f>
        <v/>
      </c>
      <c r="C290" t="str">
        <f>IF(ISBLANK(Colony!D312),"",Colony!D312)</f>
        <v/>
      </c>
      <c r="D290" s="1" t="str">
        <f>IF(ISBLANK(Colony!E312),"",Colony!E312)</f>
        <v/>
      </c>
      <c r="E290" s="1" t="str">
        <f>IF(ISBLANK(Colony!F312),"",Colony!F312)</f>
        <v/>
      </c>
      <c r="F290" s="1" t="str">
        <f>IF(ISBLANK(Colony!G312),"",Colony!G312)</f>
        <v/>
      </c>
      <c r="G290" s="1" t="str">
        <f>IF(ISBLANK(Colony!H312),"",Colony!H312)</f>
        <v/>
      </c>
      <c r="H290" s="1" t="str">
        <f>IF(ISBLANK(Colony!I312),"",Colony!I312)</f>
        <v/>
      </c>
      <c r="I290" t="str">
        <f t="array" ref="I290">_xlfn.IFNA(INDEX($A$4:$A$499&amp;$E$4:$E$499, MATCH(0, COUNTIF(I$3:I289, $A$4:$A$499&amp;$E$4:$E$499), 0)),"")</f>
        <v/>
      </c>
      <c r="J290" t="str">
        <f t="array" ref="J290">_xlfn.IFNA( MATCH(0, COUNTIF(I$3:I289, $A$4:$A$499&amp;$E$4:$E$499), 0),"")</f>
        <v/>
      </c>
      <c r="K290" s="2" t="str">
        <f t="array" ref="K290">IFERROR(INDEX($A$4:$A$499, J290),"")</f>
        <v/>
      </c>
      <c r="L290" t="str">
        <f t="array" ref="L290">IFERROR(INDEX($G$4:$G$499, J290),"")</f>
        <v/>
      </c>
      <c r="M290" t="str">
        <f t="array" ref="M290">IF(AND(J291&gt;99999,J290&lt;99999),O290- (SUM(--(NOT(ISBLANK(INDEX(Colony!$H$26:$H$499, J290):INDEX(Colony!$H$26:$H$499, COUNT($A$4:$A$499))))))), IFERROR(O290-(SUM(--(NOT(ISBLANK(INDEX(Colony!$H$26:$H$499, J290):INDEX(Colony!$H$26:$H$499, J291-1)))))),""))</f>
        <v/>
      </c>
      <c r="N290" t="str">
        <f t="array" ref="N290">IFERROR(INDEX($E$4:$E$499,J290),"")</f>
        <v/>
      </c>
      <c r="O290" t="str">
        <f t="array" ref="O290">IFERROR(IF(NOT(J290+100&gt;J291),COUNT($A$4:$A$499)+1-J290,IFERROR(J291-J290,"")),"")</f>
        <v/>
      </c>
      <c r="W290" s="2"/>
      <c r="Y290" s="2"/>
      <c r="AA290" s="2"/>
      <c r="AC290" s="2"/>
      <c r="AE290" s="2"/>
      <c r="AG290" s="2"/>
      <c r="AI290" s="2"/>
    </row>
    <row r="291" spans="1:35" x14ac:dyDescent="0.25">
      <c r="A291" s="2" t="str">
        <f>IF(ISBLANK(Colony!B313),"",Colony!B313)</f>
        <v/>
      </c>
      <c r="B291" t="str">
        <f>IF(ISBLANK(Colony!C313),"",Colony!C313)</f>
        <v/>
      </c>
      <c r="C291" t="str">
        <f>IF(ISBLANK(Colony!D313),"",Colony!D313)</f>
        <v/>
      </c>
      <c r="D291" s="1" t="str">
        <f>IF(ISBLANK(Colony!E313),"",Colony!E313)</f>
        <v/>
      </c>
      <c r="E291" s="1" t="str">
        <f>IF(ISBLANK(Colony!F313),"",Colony!F313)</f>
        <v/>
      </c>
      <c r="F291" s="1" t="str">
        <f>IF(ISBLANK(Colony!G313),"",Colony!G313)</f>
        <v/>
      </c>
      <c r="G291" s="1" t="str">
        <f>IF(ISBLANK(Colony!H313),"",Colony!H313)</f>
        <v/>
      </c>
      <c r="H291" s="1" t="str">
        <f>IF(ISBLANK(Colony!I313),"",Colony!I313)</f>
        <v/>
      </c>
      <c r="I291" t="str">
        <f t="array" ref="I291">_xlfn.IFNA(INDEX($A$4:$A$499&amp;$E$4:$E$499, MATCH(0, COUNTIF(I$3:I290, $A$4:$A$499&amp;$E$4:$E$499), 0)),"")</f>
        <v/>
      </c>
      <c r="J291" t="str">
        <f t="array" ref="J291">_xlfn.IFNA( MATCH(0, COUNTIF(I$3:I290, $A$4:$A$499&amp;$E$4:$E$499), 0),"")</f>
        <v/>
      </c>
      <c r="K291" s="2" t="str">
        <f t="array" ref="K291">IFERROR(INDEX($A$4:$A$499, J291),"")</f>
        <v/>
      </c>
      <c r="L291" t="str">
        <f t="array" ref="L291">IFERROR(INDEX($G$4:$G$499, J291),"")</f>
        <v/>
      </c>
      <c r="M291" t="str">
        <f t="array" ref="M291">IF(AND(J292&gt;99999,J291&lt;99999),O291- (SUM(--(NOT(ISBLANK(INDEX(Colony!$H$26:$H$499, J291):INDEX(Colony!$H$26:$H$499, COUNT($A$4:$A$499))))))), IFERROR(O291-(SUM(--(NOT(ISBLANK(INDEX(Colony!$H$26:$H$499, J291):INDEX(Colony!$H$26:$H$499, J292-1)))))),""))</f>
        <v/>
      </c>
      <c r="N291" t="str">
        <f t="array" ref="N291">IFERROR(INDEX($E$4:$E$499,J291),"")</f>
        <v/>
      </c>
      <c r="O291" t="str">
        <f t="array" ref="O291">IFERROR(IF(NOT(J291+100&gt;J292),COUNT($A$4:$A$499)+1-J291,IFERROR(J292-J291,"")),"")</f>
        <v/>
      </c>
      <c r="W291" s="2"/>
      <c r="Y291" s="2"/>
      <c r="AA291" s="2"/>
      <c r="AC291" s="2"/>
      <c r="AE291" s="2"/>
      <c r="AG291" s="2"/>
      <c r="AI291" s="2"/>
    </row>
    <row r="292" spans="1:35" x14ac:dyDescent="0.25">
      <c r="A292" s="2" t="str">
        <f>IF(ISBLANK(Colony!B314),"",Colony!B314)</f>
        <v/>
      </c>
      <c r="B292" t="str">
        <f>IF(ISBLANK(Colony!C314),"",Colony!C314)</f>
        <v/>
      </c>
      <c r="C292" t="str">
        <f>IF(ISBLANK(Colony!D314),"",Colony!D314)</f>
        <v/>
      </c>
      <c r="D292" s="1" t="str">
        <f>IF(ISBLANK(Colony!E314),"",Colony!E314)</f>
        <v/>
      </c>
      <c r="E292" s="1" t="str">
        <f>IF(ISBLANK(Colony!F314),"",Colony!F314)</f>
        <v/>
      </c>
      <c r="F292" s="1" t="str">
        <f>IF(ISBLANK(Colony!G314),"",Colony!G314)</f>
        <v/>
      </c>
      <c r="G292" s="1" t="str">
        <f>IF(ISBLANK(Colony!H314),"",Colony!H314)</f>
        <v/>
      </c>
      <c r="H292" s="1" t="str">
        <f>IF(ISBLANK(Colony!I314),"",Colony!I314)</f>
        <v/>
      </c>
      <c r="I292" t="str">
        <f t="array" ref="I292">_xlfn.IFNA(INDEX($A$4:$A$499&amp;$E$4:$E$499, MATCH(0, COUNTIF(I$3:I291, $A$4:$A$499&amp;$E$4:$E$499), 0)),"")</f>
        <v/>
      </c>
      <c r="J292" t="str">
        <f t="array" ref="J292">_xlfn.IFNA( MATCH(0, COUNTIF(I$3:I291, $A$4:$A$499&amp;$E$4:$E$499), 0),"")</f>
        <v/>
      </c>
      <c r="K292" s="2" t="str">
        <f t="array" ref="K292">IFERROR(INDEX($A$4:$A$499, J292),"")</f>
        <v/>
      </c>
      <c r="L292" t="str">
        <f t="array" ref="L292">IFERROR(INDEX($G$4:$G$499, J292),"")</f>
        <v/>
      </c>
      <c r="M292" t="str">
        <f t="array" ref="M292">IF(AND(J293&gt;99999,J292&lt;99999),O292- (SUM(--(NOT(ISBLANK(INDEX(Colony!$H$26:$H$499, J292):INDEX(Colony!$H$26:$H$499, COUNT($A$4:$A$499))))))), IFERROR(O292-(SUM(--(NOT(ISBLANK(INDEX(Colony!$H$26:$H$499, J292):INDEX(Colony!$H$26:$H$499, J293-1)))))),""))</f>
        <v/>
      </c>
      <c r="N292" t="str">
        <f t="array" ref="N292">IFERROR(INDEX($E$4:$E$499,J292),"")</f>
        <v/>
      </c>
      <c r="O292" t="str">
        <f t="array" ref="O292">IFERROR(IF(NOT(J292+100&gt;J293),COUNT($A$4:$A$499)+1-J292,IFERROR(J293-J292,"")),"")</f>
        <v/>
      </c>
      <c r="W292" s="2"/>
      <c r="Y292" s="2"/>
      <c r="AA292" s="2"/>
      <c r="AC292" s="2"/>
      <c r="AE292" s="2"/>
      <c r="AG292" s="2"/>
      <c r="AI292" s="2"/>
    </row>
    <row r="293" spans="1:35" x14ac:dyDescent="0.25">
      <c r="A293" s="2" t="str">
        <f>IF(ISBLANK(Colony!B315),"",Colony!B315)</f>
        <v/>
      </c>
      <c r="B293" t="str">
        <f>IF(ISBLANK(Colony!C315),"",Colony!C315)</f>
        <v/>
      </c>
      <c r="C293" t="str">
        <f>IF(ISBLANK(Colony!D315),"",Colony!D315)</f>
        <v/>
      </c>
      <c r="D293" s="1" t="str">
        <f>IF(ISBLANK(Colony!E315),"",Colony!E315)</f>
        <v/>
      </c>
      <c r="E293" s="1" t="str">
        <f>IF(ISBLANK(Colony!F315),"",Colony!F315)</f>
        <v/>
      </c>
      <c r="F293" s="1" t="str">
        <f>IF(ISBLANK(Colony!G315),"",Colony!G315)</f>
        <v/>
      </c>
      <c r="G293" s="1" t="str">
        <f>IF(ISBLANK(Colony!H315),"",Colony!H315)</f>
        <v/>
      </c>
      <c r="H293" s="1" t="str">
        <f>IF(ISBLANK(Colony!I315),"",Colony!I315)</f>
        <v/>
      </c>
      <c r="I293" t="str">
        <f t="array" ref="I293">_xlfn.IFNA(INDEX($A$4:$A$499&amp;$E$4:$E$499, MATCH(0, COUNTIF(I$3:I292, $A$4:$A$499&amp;$E$4:$E$499), 0)),"")</f>
        <v/>
      </c>
      <c r="J293" t="str">
        <f t="array" ref="J293">_xlfn.IFNA( MATCH(0, COUNTIF(I$3:I292, $A$4:$A$499&amp;$E$4:$E$499), 0),"")</f>
        <v/>
      </c>
      <c r="K293" s="2" t="str">
        <f t="array" ref="K293">IFERROR(INDEX($A$4:$A$499, J293),"")</f>
        <v/>
      </c>
      <c r="L293" t="str">
        <f t="array" ref="L293">IFERROR(INDEX($G$4:$G$499, J293),"")</f>
        <v/>
      </c>
      <c r="M293" t="str">
        <f t="array" ref="M293">IF(AND(J294&gt;99999,J293&lt;99999),O293- (SUM(--(NOT(ISBLANK(INDEX(Colony!$H$26:$H$499, J293):INDEX(Colony!$H$26:$H$499, COUNT($A$4:$A$499))))))), IFERROR(O293-(SUM(--(NOT(ISBLANK(INDEX(Colony!$H$26:$H$499, J293):INDEX(Colony!$H$26:$H$499, J294-1)))))),""))</f>
        <v/>
      </c>
      <c r="N293" t="str">
        <f t="array" ref="N293">IFERROR(INDEX($E$4:$E$499,J293),"")</f>
        <v/>
      </c>
      <c r="O293" t="str">
        <f t="array" ref="O293">IFERROR(IF(NOT(J293+100&gt;J294),COUNT($A$4:$A$499)+1-J293,IFERROR(J294-J293,"")),"")</f>
        <v/>
      </c>
      <c r="W293" s="2"/>
      <c r="Y293" s="2"/>
      <c r="AA293" s="2"/>
      <c r="AC293" s="2"/>
      <c r="AE293" s="2"/>
      <c r="AG293" s="2"/>
      <c r="AI293" s="2"/>
    </row>
    <row r="294" spans="1:35" x14ac:dyDescent="0.25">
      <c r="A294" s="2" t="str">
        <f>IF(ISBLANK(Colony!B316),"",Colony!B316)</f>
        <v/>
      </c>
      <c r="B294" t="str">
        <f>IF(ISBLANK(Colony!C316),"",Colony!C316)</f>
        <v/>
      </c>
      <c r="C294" t="str">
        <f>IF(ISBLANK(Colony!D316),"",Colony!D316)</f>
        <v/>
      </c>
      <c r="D294" s="1" t="str">
        <f>IF(ISBLANK(Colony!E316),"",Colony!E316)</f>
        <v/>
      </c>
      <c r="E294" s="1" t="str">
        <f>IF(ISBLANK(Colony!F316),"",Colony!F316)</f>
        <v/>
      </c>
      <c r="F294" s="1" t="str">
        <f>IF(ISBLANK(Colony!G316),"",Colony!G316)</f>
        <v/>
      </c>
      <c r="G294" s="1" t="str">
        <f>IF(ISBLANK(Colony!H316),"",Colony!H316)</f>
        <v/>
      </c>
      <c r="H294" s="1" t="str">
        <f>IF(ISBLANK(Colony!I316),"",Colony!I316)</f>
        <v/>
      </c>
      <c r="I294" t="str">
        <f t="array" ref="I294">_xlfn.IFNA(INDEX($A$4:$A$499&amp;$E$4:$E$499, MATCH(0, COUNTIF(I$3:I293, $A$4:$A$499&amp;$E$4:$E$499), 0)),"")</f>
        <v/>
      </c>
      <c r="J294" t="str">
        <f t="array" ref="J294">_xlfn.IFNA( MATCH(0, COUNTIF(I$3:I293, $A$4:$A$499&amp;$E$4:$E$499), 0),"")</f>
        <v/>
      </c>
      <c r="K294" s="2" t="str">
        <f t="array" ref="K294">IFERROR(INDEX($A$4:$A$499, J294),"")</f>
        <v/>
      </c>
      <c r="L294" t="str">
        <f t="array" ref="L294">IFERROR(INDEX($G$4:$G$499, J294),"")</f>
        <v/>
      </c>
      <c r="M294" t="str">
        <f t="array" ref="M294">IF(AND(J295&gt;99999,J294&lt;99999),O294- (SUM(--(NOT(ISBLANK(INDEX(Colony!$H$26:$H$499, J294):INDEX(Colony!$H$26:$H$499, COUNT($A$4:$A$499))))))), IFERROR(O294-(SUM(--(NOT(ISBLANK(INDEX(Colony!$H$26:$H$499, J294):INDEX(Colony!$H$26:$H$499, J295-1)))))),""))</f>
        <v/>
      </c>
      <c r="N294" t="str">
        <f t="array" ref="N294">IFERROR(INDEX($E$4:$E$499,J294),"")</f>
        <v/>
      </c>
      <c r="O294" t="str">
        <f t="array" ref="O294">IFERROR(IF(NOT(J294+100&gt;J295),COUNT($A$4:$A$499)+1-J294,IFERROR(J295-J294,"")),"")</f>
        <v/>
      </c>
      <c r="W294" s="2"/>
      <c r="Y294" s="2"/>
      <c r="AA294" s="2"/>
      <c r="AC294" s="2"/>
      <c r="AE294" s="2"/>
      <c r="AG294" s="2"/>
      <c r="AI294" s="2"/>
    </row>
    <row r="295" spans="1:35" x14ac:dyDescent="0.25">
      <c r="A295" s="2" t="str">
        <f>IF(ISBLANK(Colony!B317),"",Colony!B317)</f>
        <v/>
      </c>
      <c r="B295" t="str">
        <f>IF(ISBLANK(Colony!C317),"",Colony!C317)</f>
        <v/>
      </c>
      <c r="C295" t="str">
        <f>IF(ISBLANK(Colony!D317),"",Colony!D317)</f>
        <v/>
      </c>
      <c r="D295" s="1" t="str">
        <f>IF(ISBLANK(Colony!E317),"",Colony!E317)</f>
        <v/>
      </c>
      <c r="E295" s="1" t="str">
        <f>IF(ISBLANK(Colony!F317),"",Colony!F317)</f>
        <v/>
      </c>
      <c r="F295" s="1" t="str">
        <f>IF(ISBLANK(Colony!G317),"",Colony!G317)</f>
        <v/>
      </c>
      <c r="G295" s="1" t="str">
        <f>IF(ISBLANK(Colony!H317),"",Colony!H317)</f>
        <v/>
      </c>
      <c r="H295" s="1" t="str">
        <f>IF(ISBLANK(Colony!I317),"",Colony!I317)</f>
        <v/>
      </c>
      <c r="I295" t="str">
        <f t="array" ref="I295">_xlfn.IFNA(INDEX($A$4:$A$499&amp;$E$4:$E$499, MATCH(0, COUNTIF(I$3:I294, $A$4:$A$499&amp;$E$4:$E$499), 0)),"")</f>
        <v/>
      </c>
      <c r="J295" t="str">
        <f t="array" ref="J295">_xlfn.IFNA( MATCH(0, COUNTIF(I$3:I294, $A$4:$A$499&amp;$E$4:$E$499), 0),"")</f>
        <v/>
      </c>
      <c r="K295" s="2" t="str">
        <f t="array" ref="K295">IFERROR(INDEX($A$4:$A$499, J295),"")</f>
        <v/>
      </c>
      <c r="L295" t="str">
        <f t="array" ref="L295">IFERROR(INDEX($G$4:$G$499, J295),"")</f>
        <v/>
      </c>
      <c r="M295" t="str">
        <f t="array" ref="M295">IF(AND(J296&gt;99999,J295&lt;99999),O295- (SUM(--(NOT(ISBLANK(INDEX(Colony!$H$26:$H$499, J295):INDEX(Colony!$H$26:$H$499, COUNT($A$4:$A$499))))))), IFERROR(O295-(SUM(--(NOT(ISBLANK(INDEX(Colony!$H$26:$H$499, J295):INDEX(Colony!$H$26:$H$499, J296-1)))))),""))</f>
        <v/>
      </c>
      <c r="N295" t="str">
        <f t="array" ref="N295">IFERROR(INDEX($E$4:$E$499,J295),"")</f>
        <v/>
      </c>
      <c r="O295" t="str">
        <f t="array" ref="O295">IFERROR(IF(NOT(J295+100&gt;J296),COUNT($A$4:$A$499)+1-J295,IFERROR(J296-J295,"")),"")</f>
        <v/>
      </c>
      <c r="W295" s="2"/>
      <c r="Y295" s="2"/>
      <c r="AA295" s="2"/>
      <c r="AC295" s="2"/>
      <c r="AE295" s="2"/>
      <c r="AG295" s="2"/>
      <c r="AI295" s="2"/>
    </row>
    <row r="296" spans="1:35" x14ac:dyDescent="0.25">
      <c r="A296" s="2" t="str">
        <f>IF(ISBLANK(Colony!B318),"",Colony!B318)</f>
        <v/>
      </c>
      <c r="B296" t="str">
        <f>IF(ISBLANK(Colony!C318),"",Colony!C318)</f>
        <v/>
      </c>
      <c r="C296" t="str">
        <f>IF(ISBLANK(Colony!D318),"",Colony!D318)</f>
        <v/>
      </c>
      <c r="D296" s="1" t="str">
        <f>IF(ISBLANK(Colony!E318),"",Colony!E318)</f>
        <v/>
      </c>
      <c r="E296" s="1" t="str">
        <f>IF(ISBLANK(Colony!F318),"",Colony!F318)</f>
        <v/>
      </c>
      <c r="F296" s="1" t="str">
        <f>IF(ISBLANK(Colony!G318),"",Colony!G318)</f>
        <v/>
      </c>
      <c r="G296" s="1" t="str">
        <f>IF(ISBLANK(Colony!H318),"",Colony!H318)</f>
        <v/>
      </c>
      <c r="H296" s="1" t="str">
        <f>IF(ISBLANK(Colony!I318),"",Colony!I318)</f>
        <v/>
      </c>
      <c r="I296" t="str">
        <f t="array" ref="I296">_xlfn.IFNA(INDEX($A$4:$A$499&amp;$E$4:$E$499, MATCH(0, COUNTIF(I$3:I295, $A$4:$A$499&amp;$E$4:$E$499), 0)),"")</f>
        <v/>
      </c>
      <c r="J296" t="str">
        <f t="array" ref="J296">_xlfn.IFNA( MATCH(0, COUNTIF(I$3:I295, $A$4:$A$499&amp;$E$4:$E$499), 0),"")</f>
        <v/>
      </c>
      <c r="K296" s="2" t="str">
        <f t="array" ref="K296">IFERROR(INDEX($A$4:$A$499, J296),"")</f>
        <v/>
      </c>
      <c r="L296" t="str">
        <f t="array" ref="L296">IFERROR(INDEX($G$4:$G$499, J296),"")</f>
        <v/>
      </c>
      <c r="M296" t="str">
        <f t="array" ref="M296">IF(AND(J297&gt;99999,J296&lt;99999),O296- (SUM(--(NOT(ISBLANK(INDEX(Colony!$H$26:$H$499, J296):INDEX(Colony!$H$26:$H$499, COUNT($A$4:$A$499))))))), IFERROR(O296-(SUM(--(NOT(ISBLANK(INDEX(Colony!$H$26:$H$499, J296):INDEX(Colony!$H$26:$H$499, J297-1)))))),""))</f>
        <v/>
      </c>
      <c r="N296" t="str">
        <f t="array" ref="N296">IFERROR(INDEX($E$4:$E$499,J296),"")</f>
        <v/>
      </c>
      <c r="O296" t="str">
        <f t="array" ref="O296">IFERROR(IF(NOT(J296+100&gt;J297),COUNT($A$4:$A$499)+1-J296,IFERROR(J297-J296,"")),"")</f>
        <v/>
      </c>
      <c r="W296" s="2"/>
      <c r="Y296" s="2"/>
      <c r="AA296" s="2"/>
      <c r="AC296" s="2"/>
      <c r="AE296" s="2"/>
      <c r="AG296" s="2"/>
      <c r="AI296" s="2"/>
    </row>
    <row r="297" spans="1:35" x14ac:dyDescent="0.25">
      <c r="A297" s="2" t="str">
        <f>IF(ISBLANK(Colony!B319),"",Colony!B319)</f>
        <v/>
      </c>
      <c r="B297" t="str">
        <f>IF(ISBLANK(Colony!C319),"",Colony!C319)</f>
        <v/>
      </c>
      <c r="C297" t="str">
        <f>IF(ISBLANK(Colony!D319),"",Colony!D319)</f>
        <v/>
      </c>
      <c r="D297" s="1" t="str">
        <f>IF(ISBLANK(Colony!E319),"",Colony!E319)</f>
        <v/>
      </c>
      <c r="E297" s="1" t="str">
        <f>IF(ISBLANK(Colony!F319),"",Colony!F319)</f>
        <v/>
      </c>
      <c r="F297" s="1" t="str">
        <f>IF(ISBLANK(Colony!G319),"",Colony!G319)</f>
        <v/>
      </c>
      <c r="G297" s="1" t="str">
        <f>IF(ISBLANK(Colony!H319),"",Colony!H319)</f>
        <v/>
      </c>
      <c r="H297" s="1" t="str">
        <f>IF(ISBLANK(Colony!I319),"",Colony!I319)</f>
        <v/>
      </c>
      <c r="I297" t="str">
        <f t="array" ref="I297">_xlfn.IFNA(INDEX($A$4:$A$499&amp;$E$4:$E$499, MATCH(0, COUNTIF(I$3:I296, $A$4:$A$499&amp;$E$4:$E$499), 0)),"")</f>
        <v/>
      </c>
      <c r="J297" t="str">
        <f t="array" ref="J297">_xlfn.IFNA( MATCH(0, COUNTIF(I$3:I296, $A$4:$A$499&amp;$E$4:$E$499), 0),"")</f>
        <v/>
      </c>
      <c r="K297" s="2" t="str">
        <f t="array" ref="K297">IFERROR(INDEX($A$4:$A$499, J297),"")</f>
        <v/>
      </c>
      <c r="L297" t="str">
        <f t="array" ref="L297">IFERROR(INDEX($G$4:$G$499, J297),"")</f>
        <v/>
      </c>
      <c r="M297" t="str">
        <f t="array" ref="M297">IF(AND(J298&gt;99999,J297&lt;99999),O297- (SUM(--(NOT(ISBLANK(INDEX(Colony!$H$26:$H$499, J297):INDEX(Colony!$H$26:$H$499, COUNT($A$4:$A$499))))))), IFERROR(O297-(SUM(--(NOT(ISBLANK(INDEX(Colony!$H$26:$H$499, J297):INDEX(Colony!$H$26:$H$499, J298-1)))))),""))</f>
        <v/>
      </c>
      <c r="N297" t="str">
        <f t="array" ref="N297">IFERROR(INDEX($E$4:$E$499,J297),"")</f>
        <v/>
      </c>
      <c r="O297" t="str">
        <f t="array" ref="O297">IFERROR(IF(NOT(J297+100&gt;J298),COUNT($A$4:$A$499)+1-J297,IFERROR(J298-J297,"")),"")</f>
        <v/>
      </c>
      <c r="W297" s="2"/>
      <c r="Y297" s="2"/>
      <c r="AA297" s="2"/>
      <c r="AC297" s="2"/>
      <c r="AE297" s="2"/>
      <c r="AG297" s="2"/>
      <c r="AI297" s="2"/>
    </row>
    <row r="298" spans="1:35" x14ac:dyDescent="0.25">
      <c r="A298" s="2" t="str">
        <f>IF(ISBLANK(Colony!B320),"",Colony!B320)</f>
        <v/>
      </c>
      <c r="B298" t="str">
        <f>IF(ISBLANK(Colony!C320),"",Colony!C320)</f>
        <v/>
      </c>
      <c r="C298" t="str">
        <f>IF(ISBLANK(Colony!D320),"",Colony!D320)</f>
        <v/>
      </c>
      <c r="D298" s="1" t="str">
        <f>IF(ISBLANK(Colony!E320),"",Colony!E320)</f>
        <v/>
      </c>
      <c r="E298" s="1" t="str">
        <f>IF(ISBLANK(Colony!F320),"",Colony!F320)</f>
        <v/>
      </c>
      <c r="F298" s="1" t="str">
        <f>IF(ISBLANK(Colony!G320),"",Colony!G320)</f>
        <v/>
      </c>
      <c r="G298" s="1" t="str">
        <f>IF(ISBLANK(Colony!H320),"",Colony!H320)</f>
        <v/>
      </c>
      <c r="H298" s="1" t="str">
        <f>IF(ISBLANK(Colony!I320),"",Colony!I320)</f>
        <v/>
      </c>
      <c r="I298" t="str">
        <f t="array" ref="I298">_xlfn.IFNA(INDEX($A$4:$A$499&amp;$E$4:$E$499, MATCH(0, COUNTIF(I$3:I297, $A$4:$A$499&amp;$E$4:$E$499), 0)),"")</f>
        <v/>
      </c>
      <c r="J298" t="str">
        <f t="array" ref="J298">_xlfn.IFNA( MATCH(0, COUNTIF(I$3:I297, $A$4:$A$499&amp;$E$4:$E$499), 0),"")</f>
        <v/>
      </c>
      <c r="K298" s="2" t="str">
        <f t="array" ref="K298">IFERROR(INDEX($A$4:$A$499, J298),"")</f>
        <v/>
      </c>
      <c r="L298" t="str">
        <f t="array" ref="L298">IFERROR(INDEX($G$4:$G$499, J298),"")</f>
        <v/>
      </c>
      <c r="M298" t="str">
        <f t="array" ref="M298">IF(AND(J299&gt;99999,J298&lt;99999),O298- (SUM(--(NOT(ISBLANK(INDEX(Colony!$H$26:$H$499, J298):INDEX(Colony!$H$26:$H$499, COUNT($A$4:$A$499))))))), IFERROR(O298-(SUM(--(NOT(ISBLANK(INDEX(Colony!$H$26:$H$499, J298):INDEX(Colony!$H$26:$H$499, J299-1)))))),""))</f>
        <v/>
      </c>
      <c r="N298" t="str">
        <f t="array" ref="N298">IFERROR(INDEX($E$4:$E$499,J298),"")</f>
        <v/>
      </c>
      <c r="O298" t="str">
        <f t="array" ref="O298">IFERROR(IF(NOT(J298+100&gt;J299),COUNT($A$4:$A$499)+1-J298,IFERROR(J299-J298,"")),"")</f>
        <v/>
      </c>
      <c r="W298" s="2"/>
      <c r="Y298" s="2"/>
      <c r="AA298" s="2"/>
      <c r="AC298" s="2"/>
      <c r="AE298" s="2"/>
      <c r="AG298" s="2"/>
      <c r="AI298" s="2"/>
    </row>
    <row r="299" spans="1:35" x14ac:dyDescent="0.25">
      <c r="A299" s="2" t="str">
        <f>IF(ISBLANK(Colony!B321),"",Colony!B321)</f>
        <v/>
      </c>
      <c r="B299" t="str">
        <f>IF(ISBLANK(Colony!C321),"",Colony!C321)</f>
        <v/>
      </c>
      <c r="C299" t="str">
        <f>IF(ISBLANK(Colony!D321),"",Colony!D321)</f>
        <v/>
      </c>
      <c r="D299" s="1" t="str">
        <f>IF(ISBLANK(Colony!E321),"",Colony!E321)</f>
        <v/>
      </c>
      <c r="E299" s="1" t="str">
        <f>IF(ISBLANK(Colony!F321),"",Colony!F321)</f>
        <v/>
      </c>
      <c r="F299" s="1" t="str">
        <f>IF(ISBLANK(Colony!G321),"",Colony!G321)</f>
        <v/>
      </c>
      <c r="G299" s="1" t="str">
        <f>IF(ISBLANK(Colony!H321),"",Colony!H321)</f>
        <v/>
      </c>
      <c r="H299" s="1" t="str">
        <f>IF(ISBLANK(Colony!I321),"",Colony!I321)</f>
        <v/>
      </c>
      <c r="I299" t="str">
        <f t="array" ref="I299">_xlfn.IFNA(INDEX($A$4:$A$499&amp;$E$4:$E$499, MATCH(0, COUNTIF(I$3:I298, $A$4:$A$499&amp;$E$4:$E$499), 0)),"")</f>
        <v/>
      </c>
      <c r="J299" t="str">
        <f t="array" ref="J299">_xlfn.IFNA( MATCH(0, COUNTIF(I$3:I298, $A$4:$A$499&amp;$E$4:$E$499), 0),"")</f>
        <v/>
      </c>
      <c r="K299" s="2" t="str">
        <f t="array" ref="K299">IFERROR(INDEX($A$4:$A$499, J299),"")</f>
        <v/>
      </c>
      <c r="L299" t="str">
        <f t="array" ref="L299">IFERROR(INDEX($G$4:$G$499, J299),"")</f>
        <v/>
      </c>
      <c r="M299" t="str">
        <f t="array" ref="M299">IF(AND(J300&gt;99999,J299&lt;99999),O299- (SUM(--(NOT(ISBLANK(INDEX(Colony!$H$26:$H$499, J299):INDEX(Colony!$H$26:$H$499, COUNT($A$4:$A$499))))))), IFERROR(O299-(SUM(--(NOT(ISBLANK(INDEX(Colony!$H$26:$H$499, J299):INDEX(Colony!$H$26:$H$499, J300-1)))))),""))</f>
        <v/>
      </c>
      <c r="N299" t="str">
        <f t="array" ref="N299">IFERROR(INDEX($E$4:$E$499,J299),"")</f>
        <v/>
      </c>
      <c r="O299" t="str">
        <f t="array" ref="O299">IFERROR(IF(NOT(J299+100&gt;J300),COUNT($A$4:$A$499)+1-J299,IFERROR(J300-J299,"")),"")</f>
        <v/>
      </c>
      <c r="W299" s="2"/>
      <c r="Y299" s="2"/>
      <c r="AA299" s="2"/>
      <c r="AC299" s="2"/>
      <c r="AE299" s="2"/>
      <c r="AG299" s="2"/>
      <c r="AI299" s="2"/>
    </row>
    <row r="300" spans="1:35" x14ac:dyDescent="0.25">
      <c r="A300" s="2" t="str">
        <f>IF(ISBLANK(Colony!B322),"",Colony!B322)</f>
        <v/>
      </c>
      <c r="B300" t="str">
        <f>IF(ISBLANK(Colony!C322),"",Colony!C322)</f>
        <v/>
      </c>
      <c r="C300" t="str">
        <f>IF(ISBLANK(Colony!D322),"",Colony!D322)</f>
        <v/>
      </c>
      <c r="D300" s="1" t="str">
        <f>IF(ISBLANK(Colony!E322),"",Colony!E322)</f>
        <v/>
      </c>
      <c r="E300" s="1" t="str">
        <f>IF(ISBLANK(Colony!F322),"",Colony!F322)</f>
        <v/>
      </c>
      <c r="F300" s="1" t="str">
        <f>IF(ISBLANK(Colony!G322),"",Colony!G322)</f>
        <v/>
      </c>
      <c r="G300" s="1" t="str">
        <f>IF(ISBLANK(Colony!H322),"",Colony!H322)</f>
        <v/>
      </c>
      <c r="H300" s="1" t="str">
        <f>IF(ISBLANK(Colony!I322),"",Colony!I322)</f>
        <v/>
      </c>
      <c r="I300" t="str">
        <f t="array" ref="I300">_xlfn.IFNA(INDEX($A$4:$A$499&amp;$E$4:$E$499, MATCH(0, COUNTIF(I$3:I299, $A$4:$A$499&amp;$E$4:$E$499), 0)),"")</f>
        <v/>
      </c>
      <c r="J300" t="str">
        <f t="array" ref="J300">_xlfn.IFNA( MATCH(0, COUNTIF(I$3:I299, $A$4:$A$499&amp;$E$4:$E$499), 0),"")</f>
        <v/>
      </c>
      <c r="K300" s="2" t="str">
        <f t="array" ref="K300">IFERROR(INDEX($A$4:$A$499, J300),"")</f>
        <v/>
      </c>
      <c r="L300" t="str">
        <f t="array" ref="L300">IFERROR(INDEX($G$4:$G$499, J300),"")</f>
        <v/>
      </c>
      <c r="M300" t="str">
        <f t="array" ref="M300">IF(AND(J301&gt;99999,J300&lt;99999),O300- (SUM(--(NOT(ISBLANK(INDEX(Colony!$H$26:$H$499, J300):INDEX(Colony!$H$26:$H$499, COUNT($A$4:$A$499))))))), IFERROR(O300-(SUM(--(NOT(ISBLANK(INDEX(Colony!$H$26:$H$499, J300):INDEX(Colony!$H$26:$H$499, J301-1)))))),""))</f>
        <v/>
      </c>
      <c r="N300" t="str">
        <f t="array" ref="N300">IFERROR(INDEX($E$4:$E$499,J300),"")</f>
        <v/>
      </c>
      <c r="O300" t="str">
        <f t="array" ref="O300">IFERROR(IF(NOT(J300+100&gt;J301),COUNT($A$4:$A$499)+1-J300,IFERROR(J301-J300,"")),"")</f>
        <v/>
      </c>
      <c r="W300" s="2"/>
      <c r="Y300" s="2"/>
      <c r="AA300" s="2"/>
      <c r="AC300" s="2"/>
      <c r="AE300" s="2"/>
      <c r="AG300" s="2"/>
      <c r="AI300" s="2"/>
    </row>
    <row r="301" spans="1:35" x14ac:dyDescent="0.25">
      <c r="A301" s="2" t="str">
        <f>IF(ISBLANK(Colony!B323),"",Colony!B323)</f>
        <v/>
      </c>
      <c r="B301" t="str">
        <f>IF(ISBLANK(Colony!C323),"",Colony!C323)</f>
        <v/>
      </c>
      <c r="C301" t="str">
        <f>IF(ISBLANK(Colony!D323),"",Colony!D323)</f>
        <v/>
      </c>
      <c r="D301" s="1" t="str">
        <f>IF(ISBLANK(Colony!E323),"",Colony!E323)</f>
        <v/>
      </c>
      <c r="E301" s="1" t="str">
        <f>IF(ISBLANK(Colony!F323),"",Colony!F323)</f>
        <v/>
      </c>
      <c r="F301" s="1" t="str">
        <f>IF(ISBLANK(Colony!G323),"",Colony!G323)</f>
        <v/>
      </c>
      <c r="G301" s="1" t="str">
        <f>IF(ISBLANK(Colony!H323),"",Colony!H323)</f>
        <v/>
      </c>
      <c r="H301" s="1" t="str">
        <f>IF(ISBLANK(Colony!I323),"",Colony!I323)</f>
        <v/>
      </c>
      <c r="I301" t="str">
        <f t="array" ref="I301">_xlfn.IFNA(INDEX($A$4:$A$499&amp;$E$4:$E$499, MATCH(0, COUNTIF(I$3:I300, $A$4:$A$499&amp;$E$4:$E$499), 0)),"")</f>
        <v/>
      </c>
      <c r="J301" t="str">
        <f t="array" ref="J301">_xlfn.IFNA( MATCH(0, COUNTIF(I$3:I300, $A$4:$A$499&amp;$E$4:$E$499), 0),"")</f>
        <v/>
      </c>
      <c r="K301" s="2" t="str">
        <f t="array" ref="K301">IFERROR(INDEX($A$4:$A$499, J301),"")</f>
        <v/>
      </c>
      <c r="L301" t="str">
        <f t="array" ref="L301">IFERROR(INDEX($G$4:$G$499, J301),"")</f>
        <v/>
      </c>
      <c r="M301" t="str">
        <f t="array" ref="M301">IF(AND(J302&gt;99999,J301&lt;99999),O301- (SUM(--(NOT(ISBLANK(INDEX(Colony!$H$26:$H$499, J301):INDEX(Colony!$H$26:$H$499, COUNT($A$4:$A$499))))))), IFERROR(O301-(SUM(--(NOT(ISBLANK(INDEX(Colony!$H$26:$H$499, J301):INDEX(Colony!$H$26:$H$499, J302-1)))))),""))</f>
        <v/>
      </c>
      <c r="N301" t="str">
        <f t="array" ref="N301">IFERROR(INDEX($E$4:$E$499,J301),"")</f>
        <v/>
      </c>
      <c r="O301" t="str">
        <f t="array" ref="O301">IFERROR(IF(NOT(J301+100&gt;J302),COUNT($A$4:$A$499)+1-J301,IFERROR(J302-J301,"")),"")</f>
        <v/>
      </c>
      <c r="W301" s="2"/>
      <c r="Y301" s="2"/>
      <c r="AA301" s="2"/>
      <c r="AC301" s="2"/>
      <c r="AE301" s="2"/>
      <c r="AG301" s="2"/>
      <c r="AI301" s="2"/>
    </row>
    <row r="302" spans="1:35" x14ac:dyDescent="0.25">
      <c r="A302" s="2" t="str">
        <f>IF(ISBLANK(Colony!B324),"",Colony!B324)</f>
        <v/>
      </c>
      <c r="B302" t="str">
        <f>IF(ISBLANK(Colony!C324),"",Colony!C324)</f>
        <v/>
      </c>
      <c r="C302" t="str">
        <f>IF(ISBLANK(Colony!D324),"",Colony!D324)</f>
        <v/>
      </c>
      <c r="D302" s="1" t="str">
        <f>IF(ISBLANK(Colony!E324),"",Colony!E324)</f>
        <v/>
      </c>
      <c r="E302" s="1" t="str">
        <f>IF(ISBLANK(Colony!F324),"",Colony!F324)</f>
        <v/>
      </c>
      <c r="F302" s="1" t="str">
        <f>IF(ISBLANK(Colony!G324),"",Colony!G324)</f>
        <v/>
      </c>
      <c r="G302" s="1" t="str">
        <f>IF(ISBLANK(Colony!H324),"",Colony!H324)</f>
        <v/>
      </c>
      <c r="H302" s="1" t="str">
        <f>IF(ISBLANK(Colony!I324),"",Colony!I324)</f>
        <v/>
      </c>
      <c r="I302" t="str">
        <f t="array" ref="I302">_xlfn.IFNA(INDEX($A$4:$A$499&amp;$E$4:$E$499, MATCH(0, COUNTIF(I$3:I301, $A$4:$A$499&amp;$E$4:$E$499), 0)),"")</f>
        <v/>
      </c>
      <c r="J302" t="str">
        <f t="array" ref="J302">_xlfn.IFNA( MATCH(0, COUNTIF(I$3:I301, $A$4:$A$499&amp;$E$4:$E$499), 0),"")</f>
        <v/>
      </c>
      <c r="K302" s="2" t="str">
        <f t="array" ref="K302">IFERROR(INDEX($A$4:$A$499, J302),"")</f>
        <v/>
      </c>
      <c r="L302" t="str">
        <f t="array" ref="L302">IFERROR(INDEX($G$4:$G$499, J302),"")</f>
        <v/>
      </c>
      <c r="M302" t="str">
        <f t="array" ref="M302">IF(AND(J303&gt;99999,J302&lt;99999),O302- (SUM(--(NOT(ISBLANK(INDEX(Colony!$H$26:$H$499, J302):INDEX(Colony!$H$26:$H$499, COUNT($A$4:$A$499))))))), IFERROR(O302-(SUM(--(NOT(ISBLANK(INDEX(Colony!$H$26:$H$499, J302):INDEX(Colony!$H$26:$H$499, J303-1)))))),""))</f>
        <v/>
      </c>
      <c r="N302" t="str">
        <f t="array" ref="N302">IFERROR(INDEX($E$4:$E$499,J302),"")</f>
        <v/>
      </c>
      <c r="O302" t="str">
        <f t="array" ref="O302">IFERROR(IF(NOT(J302+100&gt;J303),COUNT($A$4:$A$499)+1-J302,IFERROR(J303-J302,"")),"")</f>
        <v/>
      </c>
      <c r="W302" s="2"/>
      <c r="Y302" s="2"/>
      <c r="AA302" s="2"/>
      <c r="AC302" s="2"/>
      <c r="AE302" s="2"/>
      <c r="AG302" s="2"/>
      <c r="AI302" s="2"/>
    </row>
    <row r="303" spans="1:35" x14ac:dyDescent="0.25">
      <c r="A303" s="2" t="str">
        <f>IF(ISBLANK(Colony!B325),"",Colony!B325)</f>
        <v/>
      </c>
      <c r="B303" t="str">
        <f>IF(ISBLANK(Colony!C325),"",Colony!C325)</f>
        <v/>
      </c>
      <c r="C303" t="str">
        <f>IF(ISBLANK(Colony!D325),"",Colony!D325)</f>
        <v/>
      </c>
      <c r="D303" s="1" t="str">
        <f>IF(ISBLANK(Colony!E325),"",Colony!E325)</f>
        <v/>
      </c>
      <c r="E303" s="1" t="str">
        <f>IF(ISBLANK(Colony!F325),"",Colony!F325)</f>
        <v/>
      </c>
      <c r="F303" s="1" t="str">
        <f>IF(ISBLANK(Colony!G325),"",Colony!G325)</f>
        <v/>
      </c>
      <c r="G303" s="1" t="str">
        <f>IF(ISBLANK(Colony!H325),"",Colony!H325)</f>
        <v/>
      </c>
      <c r="H303" s="1" t="str">
        <f>IF(ISBLANK(Colony!I325),"",Colony!I325)</f>
        <v/>
      </c>
      <c r="I303" t="str">
        <f t="array" ref="I303">_xlfn.IFNA(INDEX($A$4:$A$499&amp;$E$4:$E$499, MATCH(0, COUNTIF(I$3:I302, $A$4:$A$499&amp;$E$4:$E$499), 0)),"")</f>
        <v/>
      </c>
      <c r="J303" t="str">
        <f t="array" ref="J303">_xlfn.IFNA( MATCH(0, COUNTIF(I$3:I302, $A$4:$A$499&amp;$E$4:$E$499), 0),"")</f>
        <v/>
      </c>
      <c r="K303" s="2" t="str">
        <f t="array" ref="K303">IFERROR(INDEX($A$4:$A$499, J303),"")</f>
        <v/>
      </c>
      <c r="L303" t="str">
        <f t="array" ref="L303">IFERROR(INDEX($G$4:$G$499, J303),"")</f>
        <v/>
      </c>
      <c r="M303" t="str">
        <f t="array" ref="M303">IF(AND(J304&gt;99999,J303&lt;99999),O303- (SUM(--(NOT(ISBLANK(INDEX(Colony!$H$26:$H$499, J303):INDEX(Colony!$H$26:$H$499, COUNT($A$4:$A$499))))))), IFERROR(O303-(SUM(--(NOT(ISBLANK(INDEX(Colony!$H$26:$H$499, J303):INDEX(Colony!$H$26:$H$499, J304-1)))))),""))</f>
        <v/>
      </c>
      <c r="N303" t="str">
        <f t="array" ref="N303">IFERROR(INDEX($E$4:$E$499,J303),"")</f>
        <v/>
      </c>
      <c r="O303" t="str">
        <f t="array" ref="O303">IFERROR(IF(NOT(J303+100&gt;J304),COUNT($A$4:$A$499)+1-J303,IFERROR(J304-J303,"")),"")</f>
        <v/>
      </c>
      <c r="W303" s="2"/>
      <c r="Y303" s="2"/>
      <c r="AA303" s="2"/>
      <c r="AC303" s="2"/>
      <c r="AE303" s="2"/>
      <c r="AG303" s="2"/>
      <c r="AI303" s="2"/>
    </row>
    <row r="304" spans="1:35" x14ac:dyDescent="0.25">
      <c r="A304" s="2" t="str">
        <f>IF(ISBLANK(Colony!B326),"",Colony!B326)</f>
        <v/>
      </c>
      <c r="B304" t="str">
        <f>IF(ISBLANK(Colony!C326),"",Colony!C326)</f>
        <v/>
      </c>
      <c r="C304" t="str">
        <f>IF(ISBLANK(Colony!D326),"",Colony!D326)</f>
        <v/>
      </c>
      <c r="D304" s="1" t="str">
        <f>IF(ISBLANK(Colony!E326),"",Colony!E326)</f>
        <v/>
      </c>
      <c r="E304" s="1" t="str">
        <f>IF(ISBLANK(Colony!F326),"",Colony!F326)</f>
        <v/>
      </c>
      <c r="F304" s="1" t="str">
        <f>IF(ISBLANK(Colony!G326),"",Colony!G326)</f>
        <v/>
      </c>
      <c r="G304" s="1" t="str">
        <f>IF(ISBLANK(Colony!H326),"",Colony!H326)</f>
        <v/>
      </c>
      <c r="H304" s="1" t="str">
        <f>IF(ISBLANK(Colony!I326),"",Colony!I326)</f>
        <v/>
      </c>
      <c r="I304" t="str">
        <f t="array" ref="I304">_xlfn.IFNA(INDEX($A$4:$A$499&amp;$E$4:$E$499, MATCH(0, COUNTIF(I$3:I303, $A$4:$A$499&amp;$E$4:$E$499), 0)),"")</f>
        <v/>
      </c>
      <c r="J304" t="str">
        <f t="array" ref="J304">_xlfn.IFNA( MATCH(0, COUNTIF(I$3:I303, $A$4:$A$499&amp;$E$4:$E$499), 0),"")</f>
        <v/>
      </c>
      <c r="K304" s="2" t="str">
        <f t="array" ref="K304">IFERROR(INDEX($A$4:$A$499, J304),"")</f>
        <v/>
      </c>
      <c r="L304" t="str">
        <f t="array" ref="L304">IFERROR(INDEX($G$4:$G$499, J304),"")</f>
        <v/>
      </c>
      <c r="M304" t="str">
        <f t="array" ref="M304">IF(AND(J305&gt;99999,J304&lt;99999),O304- (SUM(--(NOT(ISBLANK(INDEX(Colony!$H$26:$H$499, J304):INDEX(Colony!$H$26:$H$499, COUNT($A$4:$A$499))))))), IFERROR(O304-(SUM(--(NOT(ISBLANK(INDEX(Colony!$H$26:$H$499, J304):INDEX(Colony!$H$26:$H$499, J305-1)))))),""))</f>
        <v/>
      </c>
      <c r="N304" t="str">
        <f t="array" ref="N304">IFERROR(INDEX($E$4:$E$499,J304),"")</f>
        <v/>
      </c>
      <c r="O304" t="str">
        <f t="array" ref="O304">IFERROR(IF(NOT(J304+100&gt;J305),COUNT($A$4:$A$499)+1-J304,IFERROR(J305-J304,"")),"")</f>
        <v/>
      </c>
      <c r="W304" s="2"/>
      <c r="Y304" s="2"/>
      <c r="AA304" s="2"/>
      <c r="AC304" s="2"/>
      <c r="AE304" s="2"/>
      <c r="AG304" s="2"/>
      <c r="AI304" s="2"/>
    </row>
    <row r="305" spans="1:35" x14ac:dyDescent="0.25">
      <c r="A305" s="2" t="str">
        <f>IF(ISBLANK(Colony!B327),"",Colony!B327)</f>
        <v/>
      </c>
      <c r="B305" t="str">
        <f>IF(ISBLANK(Colony!C327),"",Colony!C327)</f>
        <v/>
      </c>
      <c r="C305" t="str">
        <f>IF(ISBLANK(Colony!D327),"",Colony!D327)</f>
        <v/>
      </c>
      <c r="D305" s="1" t="str">
        <f>IF(ISBLANK(Colony!E327),"",Colony!E327)</f>
        <v/>
      </c>
      <c r="E305" s="1" t="str">
        <f>IF(ISBLANK(Colony!F327),"",Colony!F327)</f>
        <v/>
      </c>
      <c r="F305" s="1" t="str">
        <f>IF(ISBLANK(Colony!G327),"",Colony!G327)</f>
        <v/>
      </c>
      <c r="G305" s="1" t="str">
        <f>IF(ISBLANK(Colony!H327),"",Colony!H327)</f>
        <v/>
      </c>
      <c r="H305" s="1" t="str">
        <f>IF(ISBLANK(Colony!I327),"",Colony!I327)</f>
        <v/>
      </c>
      <c r="I305" t="str">
        <f t="array" ref="I305">_xlfn.IFNA(INDEX($A$4:$A$499&amp;$E$4:$E$499, MATCH(0, COUNTIF(I$3:I304, $A$4:$A$499&amp;$E$4:$E$499), 0)),"")</f>
        <v/>
      </c>
      <c r="J305" t="str">
        <f t="array" ref="J305">_xlfn.IFNA( MATCH(0, COUNTIF(I$3:I304, $A$4:$A$499&amp;$E$4:$E$499), 0),"")</f>
        <v/>
      </c>
      <c r="K305" s="2" t="str">
        <f t="array" ref="K305">IFERROR(INDEX($A$4:$A$499, J305),"")</f>
        <v/>
      </c>
      <c r="L305" t="str">
        <f t="array" ref="L305">IFERROR(INDEX($G$4:$G$499, J305),"")</f>
        <v/>
      </c>
      <c r="M305" t="str">
        <f t="array" ref="M305">IF(AND(J306&gt;99999,J305&lt;99999),O305- (SUM(--(NOT(ISBLANK(INDEX(Colony!$H$26:$H$499, J305):INDEX(Colony!$H$26:$H$499, COUNT($A$4:$A$499))))))), IFERROR(O305-(SUM(--(NOT(ISBLANK(INDEX(Colony!$H$26:$H$499, J305):INDEX(Colony!$H$26:$H$499, J306-1)))))),""))</f>
        <v/>
      </c>
      <c r="N305" t="str">
        <f t="array" ref="N305">IFERROR(INDEX($E$4:$E$499,J305),"")</f>
        <v/>
      </c>
      <c r="O305" t="str">
        <f t="array" ref="O305">IFERROR(IF(NOT(J305+100&gt;J306),COUNT($A$4:$A$499)+1-J305,IFERROR(J306-J305,"")),"")</f>
        <v/>
      </c>
      <c r="W305" s="2"/>
      <c r="Y305" s="2"/>
      <c r="AA305" s="2"/>
      <c r="AC305" s="2"/>
      <c r="AE305" s="2"/>
      <c r="AG305" s="2"/>
      <c r="AI305" s="2"/>
    </row>
    <row r="306" spans="1:35" x14ac:dyDescent="0.25">
      <c r="A306" s="2" t="str">
        <f>IF(ISBLANK(Colony!B328),"",Colony!B328)</f>
        <v/>
      </c>
      <c r="B306" t="str">
        <f>IF(ISBLANK(Colony!C328),"",Colony!C328)</f>
        <v/>
      </c>
      <c r="C306" t="str">
        <f>IF(ISBLANK(Colony!D328),"",Colony!D328)</f>
        <v/>
      </c>
      <c r="D306" s="1" t="str">
        <f>IF(ISBLANK(Colony!E328),"",Colony!E328)</f>
        <v/>
      </c>
      <c r="E306" s="1" t="str">
        <f>IF(ISBLANK(Colony!F328),"",Colony!F328)</f>
        <v/>
      </c>
      <c r="F306" s="1" t="str">
        <f>IF(ISBLANK(Colony!G328),"",Colony!G328)</f>
        <v/>
      </c>
      <c r="G306" s="1" t="str">
        <f>IF(ISBLANK(Colony!H328),"",Colony!H328)</f>
        <v/>
      </c>
      <c r="H306" s="1" t="str">
        <f>IF(ISBLANK(Colony!I328),"",Colony!I328)</f>
        <v/>
      </c>
      <c r="I306" t="str">
        <f t="array" ref="I306">_xlfn.IFNA(INDEX($A$4:$A$499&amp;$E$4:$E$499, MATCH(0, COUNTIF(I$3:I305, $A$4:$A$499&amp;$E$4:$E$499), 0)),"")</f>
        <v/>
      </c>
      <c r="J306" t="str">
        <f t="array" ref="J306">_xlfn.IFNA( MATCH(0, COUNTIF(I$3:I305, $A$4:$A$499&amp;$E$4:$E$499), 0),"")</f>
        <v/>
      </c>
      <c r="K306" s="2" t="str">
        <f t="array" ref="K306">IFERROR(INDEX($A$4:$A$499, J306),"")</f>
        <v/>
      </c>
      <c r="L306" t="str">
        <f t="array" ref="L306">IFERROR(INDEX($G$4:$G$499, J306),"")</f>
        <v/>
      </c>
      <c r="M306" t="str">
        <f t="array" ref="M306">IF(AND(J307&gt;99999,J306&lt;99999),O306- (SUM(--(NOT(ISBLANK(INDEX(Colony!$H$26:$H$499, J306):INDEX(Colony!$H$26:$H$499, COUNT($A$4:$A$499))))))), IFERROR(O306-(SUM(--(NOT(ISBLANK(INDEX(Colony!$H$26:$H$499, J306):INDEX(Colony!$H$26:$H$499, J307-1)))))),""))</f>
        <v/>
      </c>
      <c r="N306" t="str">
        <f t="array" ref="N306">IFERROR(INDEX($E$4:$E$499,J306),"")</f>
        <v/>
      </c>
      <c r="O306" t="str">
        <f t="array" ref="O306">IFERROR(IF(NOT(J306+100&gt;J307),COUNT($A$4:$A$499)+1-J306,IFERROR(J307-J306,"")),"")</f>
        <v/>
      </c>
      <c r="W306" s="2"/>
      <c r="Y306" s="2"/>
      <c r="AA306" s="2"/>
      <c r="AC306" s="2"/>
      <c r="AE306" s="2"/>
      <c r="AG306" s="2"/>
      <c r="AI306" s="2"/>
    </row>
    <row r="307" spans="1:35" x14ac:dyDescent="0.25">
      <c r="A307" s="2" t="str">
        <f>IF(ISBLANK(Colony!B329),"",Colony!B329)</f>
        <v/>
      </c>
      <c r="B307" t="str">
        <f>IF(ISBLANK(Colony!C329),"",Colony!C329)</f>
        <v/>
      </c>
      <c r="C307" t="str">
        <f>IF(ISBLANK(Colony!D329),"",Colony!D329)</f>
        <v/>
      </c>
      <c r="D307" s="1" t="str">
        <f>IF(ISBLANK(Colony!E329),"",Colony!E329)</f>
        <v/>
      </c>
      <c r="E307" s="1" t="str">
        <f>IF(ISBLANK(Colony!F329),"",Colony!F329)</f>
        <v/>
      </c>
      <c r="F307" s="1" t="str">
        <f>IF(ISBLANK(Colony!G329),"",Colony!G329)</f>
        <v/>
      </c>
      <c r="G307" s="1" t="str">
        <f>IF(ISBLANK(Colony!H329),"",Colony!H329)</f>
        <v/>
      </c>
      <c r="H307" s="1" t="str">
        <f>IF(ISBLANK(Colony!I329),"",Colony!I329)</f>
        <v/>
      </c>
      <c r="I307" t="str">
        <f t="array" ref="I307">_xlfn.IFNA(INDEX($A$4:$A$499&amp;$E$4:$E$499, MATCH(0, COUNTIF(I$3:I306, $A$4:$A$499&amp;$E$4:$E$499), 0)),"")</f>
        <v/>
      </c>
      <c r="J307" t="str">
        <f t="array" ref="J307">_xlfn.IFNA( MATCH(0, COUNTIF(I$3:I306, $A$4:$A$499&amp;$E$4:$E$499), 0),"")</f>
        <v/>
      </c>
      <c r="K307" s="2" t="str">
        <f t="array" ref="K307">IFERROR(INDEX($A$4:$A$499, J307),"")</f>
        <v/>
      </c>
      <c r="L307" t="str">
        <f t="array" ref="L307">IFERROR(INDEX($G$4:$G$499, J307),"")</f>
        <v/>
      </c>
      <c r="M307" t="str">
        <f t="array" ref="M307">IF(AND(J308&gt;99999,J307&lt;99999),O307- (SUM(--(NOT(ISBLANK(INDEX(Colony!$H$26:$H$499, J307):INDEX(Colony!$H$26:$H$499, COUNT($A$4:$A$499))))))), IFERROR(O307-(SUM(--(NOT(ISBLANK(INDEX(Colony!$H$26:$H$499, J307):INDEX(Colony!$H$26:$H$499, J308-1)))))),""))</f>
        <v/>
      </c>
      <c r="N307" t="str">
        <f t="array" ref="N307">IFERROR(INDEX($E$4:$E$499,J307),"")</f>
        <v/>
      </c>
      <c r="O307" t="str">
        <f t="array" ref="O307">IFERROR(IF(NOT(J307+100&gt;J308),COUNT($A$4:$A$499)+1-J307,IFERROR(J308-J307,"")),"")</f>
        <v/>
      </c>
      <c r="W307" s="2"/>
      <c r="Y307" s="2"/>
      <c r="AA307" s="2"/>
      <c r="AC307" s="2"/>
      <c r="AE307" s="2"/>
      <c r="AG307" s="2"/>
      <c r="AI307" s="2"/>
    </row>
    <row r="308" spans="1:35" x14ac:dyDescent="0.25">
      <c r="A308" s="2" t="str">
        <f>IF(ISBLANK(Colony!B330),"",Colony!B330)</f>
        <v/>
      </c>
      <c r="B308" t="str">
        <f>IF(ISBLANK(Colony!C330),"",Colony!C330)</f>
        <v/>
      </c>
      <c r="C308" t="str">
        <f>IF(ISBLANK(Colony!D330),"",Colony!D330)</f>
        <v/>
      </c>
      <c r="D308" s="1" t="str">
        <f>IF(ISBLANK(Colony!E330),"",Colony!E330)</f>
        <v/>
      </c>
      <c r="E308" s="1" t="str">
        <f>IF(ISBLANK(Colony!F330),"",Colony!F330)</f>
        <v/>
      </c>
      <c r="F308" s="1" t="str">
        <f>IF(ISBLANK(Colony!G330),"",Colony!G330)</f>
        <v/>
      </c>
      <c r="G308" s="1" t="str">
        <f>IF(ISBLANK(Colony!H330),"",Colony!H330)</f>
        <v/>
      </c>
      <c r="H308" s="1" t="str">
        <f>IF(ISBLANK(Colony!I330),"",Colony!I330)</f>
        <v/>
      </c>
      <c r="I308" t="str">
        <f t="array" ref="I308">_xlfn.IFNA(INDEX($A$4:$A$499&amp;$E$4:$E$499, MATCH(0, COUNTIF(I$3:I307, $A$4:$A$499&amp;$E$4:$E$499), 0)),"")</f>
        <v/>
      </c>
      <c r="J308" t="str">
        <f t="array" ref="J308">_xlfn.IFNA( MATCH(0, COUNTIF(I$3:I307, $A$4:$A$499&amp;$E$4:$E$499), 0),"")</f>
        <v/>
      </c>
      <c r="K308" s="2" t="str">
        <f t="array" ref="K308">IFERROR(INDEX($A$4:$A$499, J308),"")</f>
        <v/>
      </c>
      <c r="L308" t="str">
        <f t="array" ref="L308">IFERROR(INDEX($G$4:$G$499, J308),"")</f>
        <v/>
      </c>
      <c r="M308" t="str">
        <f t="array" ref="M308">IF(AND(J309&gt;99999,J308&lt;99999),O308- (SUM(--(NOT(ISBLANK(INDEX(Colony!$H$26:$H$499, J308):INDEX(Colony!$H$26:$H$499, COUNT($A$4:$A$499))))))), IFERROR(O308-(SUM(--(NOT(ISBLANK(INDEX(Colony!$H$26:$H$499, J308):INDEX(Colony!$H$26:$H$499, J309-1)))))),""))</f>
        <v/>
      </c>
      <c r="N308" t="str">
        <f t="array" ref="N308">IFERROR(INDEX($E$4:$E$499,J308),"")</f>
        <v/>
      </c>
      <c r="O308" t="str">
        <f t="array" ref="O308">IFERROR(IF(NOT(J308+100&gt;J309),COUNT($A$4:$A$499)+1-J308,IFERROR(J309-J308,"")),"")</f>
        <v/>
      </c>
      <c r="W308" s="2"/>
      <c r="Y308" s="2"/>
      <c r="AA308" s="2"/>
      <c r="AC308" s="2"/>
      <c r="AE308" s="2"/>
      <c r="AG308" s="2"/>
      <c r="AI308" s="2"/>
    </row>
    <row r="309" spans="1:35" x14ac:dyDescent="0.25">
      <c r="A309" s="2" t="str">
        <f>IF(ISBLANK(Colony!B331),"",Colony!B331)</f>
        <v/>
      </c>
      <c r="B309" t="str">
        <f>IF(ISBLANK(Colony!C331),"",Colony!C331)</f>
        <v/>
      </c>
      <c r="C309" t="str">
        <f>IF(ISBLANK(Colony!D331),"",Colony!D331)</f>
        <v/>
      </c>
      <c r="D309" s="1" t="str">
        <f>IF(ISBLANK(Colony!E331),"",Colony!E331)</f>
        <v/>
      </c>
      <c r="E309" s="1" t="str">
        <f>IF(ISBLANK(Colony!F331),"",Colony!F331)</f>
        <v/>
      </c>
      <c r="F309" s="1" t="str">
        <f>IF(ISBLANK(Colony!G331),"",Colony!G331)</f>
        <v/>
      </c>
      <c r="G309" s="1" t="str">
        <f>IF(ISBLANK(Colony!H331),"",Colony!H331)</f>
        <v/>
      </c>
      <c r="H309" s="1" t="str">
        <f>IF(ISBLANK(Colony!I331),"",Colony!I331)</f>
        <v/>
      </c>
      <c r="I309" t="str">
        <f t="array" ref="I309">_xlfn.IFNA(INDEX($A$4:$A$499&amp;$E$4:$E$499, MATCH(0, COUNTIF(I$3:I308, $A$4:$A$499&amp;$E$4:$E$499), 0)),"")</f>
        <v/>
      </c>
      <c r="J309" t="str">
        <f t="array" ref="J309">_xlfn.IFNA( MATCH(0, COUNTIF(I$3:I308, $A$4:$A$499&amp;$E$4:$E$499), 0),"")</f>
        <v/>
      </c>
      <c r="K309" s="2" t="str">
        <f t="array" ref="K309">IFERROR(INDEX($A$4:$A$499, J309),"")</f>
        <v/>
      </c>
      <c r="L309" t="str">
        <f t="array" ref="L309">IFERROR(INDEX($G$4:$G$499, J309),"")</f>
        <v/>
      </c>
      <c r="M309" t="str">
        <f t="array" ref="M309">IF(AND(J310&gt;99999,J309&lt;99999),O309- (SUM(--(NOT(ISBLANK(INDEX(Colony!$H$26:$H$499, J309):INDEX(Colony!$H$26:$H$499, COUNT($A$4:$A$499))))))), IFERROR(O309-(SUM(--(NOT(ISBLANK(INDEX(Colony!$H$26:$H$499, J309):INDEX(Colony!$H$26:$H$499, J310-1)))))),""))</f>
        <v/>
      </c>
      <c r="N309" t="str">
        <f t="array" ref="N309">IFERROR(INDEX($E$4:$E$499,J309),"")</f>
        <v/>
      </c>
      <c r="O309" t="str">
        <f t="array" ref="O309">IFERROR(IF(NOT(J309+100&gt;J310),COUNT($A$4:$A$499)+1-J309,IFERROR(J310-J309,"")),"")</f>
        <v/>
      </c>
      <c r="W309" s="2"/>
      <c r="Y309" s="2"/>
      <c r="AA309" s="2"/>
      <c r="AC309" s="2"/>
      <c r="AE309" s="2"/>
      <c r="AG309" s="2"/>
      <c r="AI309" s="2"/>
    </row>
    <row r="310" spans="1:35" x14ac:dyDescent="0.25">
      <c r="A310" s="2" t="str">
        <f>IF(ISBLANK(Colony!B332),"",Colony!B332)</f>
        <v/>
      </c>
      <c r="B310" t="str">
        <f>IF(ISBLANK(Colony!C332),"",Colony!C332)</f>
        <v/>
      </c>
      <c r="C310" t="str">
        <f>IF(ISBLANK(Colony!D332),"",Colony!D332)</f>
        <v/>
      </c>
      <c r="D310" s="1" t="str">
        <f>IF(ISBLANK(Colony!E332),"",Colony!E332)</f>
        <v/>
      </c>
      <c r="E310" s="1" t="str">
        <f>IF(ISBLANK(Colony!F332),"",Colony!F332)</f>
        <v/>
      </c>
      <c r="F310" s="1" t="str">
        <f>IF(ISBLANK(Colony!G332),"",Colony!G332)</f>
        <v/>
      </c>
      <c r="G310" s="1" t="str">
        <f>IF(ISBLANK(Colony!H332),"",Colony!H332)</f>
        <v/>
      </c>
      <c r="H310" s="1" t="str">
        <f>IF(ISBLANK(Colony!I332),"",Colony!I332)</f>
        <v/>
      </c>
      <c r="I310" t="str">
        <f t="array" ref="I310">_xlfn.IFNA(INDEX($A$4:$A$499&amp;$E$4:$E$499, MATCH(0, COUNTIF(I$3:I309, $A$4:$A$499&amp;$E$4:$E$499), 0)),"")</f>
        <v/>
      </c>
      <c r="J310" t="str">
        <f t="array" ref="J310">_xlfn.IFNA( MATCH(0, COUNTIF(I$3:I309, $A$4:$A$499&amp;$E$4:$E$499), 0),"")</f>
        <v/>
      </c>
      <c r="K310" s="2" t="str">
        <f t="array" ref="K310">IFERROR(INDEX($A$4:$A$499, J310),"")</f>
        <v/>
      </c>
      <c r="L310" t="str">
        <f t="array" ref="L310">IFERROR(INDEX($G$4:$G$499, J310),"")</f>
        <v/>
      </c>
      <c r="M310" t="str">
        <f t="array" ref="M310">IF(AND(J311&gt;99999,J310&lt;99999),O310- (SUM(--(NOT(ISBLANK(INDEX(Colony!$H$26:$H$499, J310):INDEX(Colony!$H$26:$H$499, COUNT($A$4:$A$499))))))), IFERROR(O310-(SUM(--(NOT(ISBLANK(INDEX(Colony!$H$26:$H$499, J310):INDEX(Colony!$H$26:$H$499, J311-1)))))),""))</f>
        <v/>
      </c>
      <c r="N310" t="str">
        <f t="array" ref="N310">IFERROR(INDEX($E$4:$E$499,J310),"")</f>
        <v/>
      </c>
      <c r="O310" t="str">
        <f t="array" ref="O310">IFERROR(IF(NOT(J310+100&gt;J311),COUNT($A$4:$A$499)+1-J310,IFERROR(J311-J310,"")),"")</f>
        <v/>
      </c>
      <c r="W310" s="2"/>
      <c r="Y310" s="2"/>
      <c r="AA310" s="2"/>
      <c r="AC310" s="2"/>
      <c r="AE310" s="2"/>
      <c r="AG310" s="2"/>
      <c r="AI310" s="2"/>
    </row>
    <row r="311" spans="1:35" x14ac:dyDescent="0.25">
      <c r="A311" s="2" t="str">
        <f>IF(ISBLANK(Colony!B333),"",Colony!B333)</f>
        <v/>
      </c>
      <c r="B311" t="str">
        <f>IF(ISBLANK(Colony!C333),"",Colony!C333)</f>
        <v/>
      </c>
      <c r="C311" t="str">
        <f>IF(ISBLANK(Colony!D333),"",Colony!D333)</f>
        <v/>
      </c>
      <c r="D311" s="1" t="str">
        <f>IF(ISBLANK(Colony!E333),"",Colony!E333)</f>
        <v/>
      </c>
      <c r="E311" s="1" t="str">
        <f>IF(ISBLANK(Colony!F333),"",Colony!F333)</f>
        <v/>
      </c>
      <c r="F311" s="1" t="str">
        <f>IF(ISBLANK(Colony!G333),"",Colony!G333)</f>
        <v/>
      </c>
      <c r="G311" s="1" t="str">
        <f>IF(ISBLANK(Colony!H333),"",Colony!H333)</f>
        <v/>
      </c>
      <c r="H311" s="1" t="str">
        <f>IF(ISBLANK(Colony!I333),"",Colony!I333)</f>
        <v/>
      </c>
      <c r="I311" t="str">
        <f t="array" ref="I311">_xlfn.IFNA(INDEX($A$4:$A$499&amp;$E$4:$E$499, MATCH(0, COUNTIF(I$3:I310, $A$4:$A$499&amp;$E$4:$E$499), 0)),"")</f>
        <v/>
      </c>
      <c r="J311" t="str">
        <f t="array" ref="J311">_xlfn.IFNA( MATCH(0, COUNTIF(I$3:I310, $A$4:$A$499&amp;$E$4:$E$499), 0),"")</f>
        <v/>
      </c>
      <c r="K311" s="2" t="str">
        <f t="array" ref="K311">IFERROR(INDEX($A$4:$A$499, J311),"")</f>
        <v/>
      </c>
      <c r="L311" t="str">
        <f t="array" ref="L311">IFERROR(INDEX($G$4:$G$499, J311),"")</f>
        <v/>
      </c>
      <c r="M311" t="str">
        <f t="array" ref="M311">IF(AND(J312&gt;99999,J311&lt;99999),O311- (SUM(--(NOT(ISBLANK(INDEX(Colony!$H$26:$H$499, J311):INDEX(Colony!$H$26:$H$499, COUNT($A$4:$A$499))))))), IFERROR(O311-(SUM(--(NOT(ISBLANK(INDEX(Colony!$H$26:$H$499, J311):INDEX(Colony!$H$26:$H$499, J312-1)))))),""))</f>
        <v/>
      </c>
      <c r="N311" t="str">
        <f t="array" ref="N311">IFERROR(INDEX($E$4:$E$499,J311),"")</f>
        <v/>
      </c>
      <c r="O311" t="str">
        <f t="array" ref="O311">IFERROR(IF(NOT(J311+100&gt;J312),COUNT($A$4:$A$499)+1-J311,IFERROR(J312-J311,"")),"")</f>
        <v/>
      </c>
      <c r="W311" s="2"/>
      <c r="Y311" s="2"/>
      <c r="AA311" s="2"/>
      <c r="AC311" s="2"/>
      <c r="AE311" s="2"/>
      <c r="AG311" s="2"/>
      <c r="AI311" s="2"/>
    </row>
    <row r="312" spans="1:35" x14ac:dyDescent="0.25">
      <c r="A312" s="2" t="str">
        <f>IF(ISBLANK(Colony!B334),"",Colony!B334)</f>
        <v/>
      </c>
      <c r="B312" t="str">
        <f>IF(ISBLANK(Colony!C334),"",Colony!C334)</f>
        <v/>
      </c>
      <c r="C312" t="str">
        <f>IF(ISBLANK(Colony!D334),"",Colony!D334)</f>
        <v/>
      </c>
      <c r="D312" s="1" t="str">
        <f>IF(ISBLANK(Colony!E334),"",Colony!E334)</f>
        <v/>
      </c>
      <c r="E312" s="1" t="str">
        <f>IF(ISBLANK(Colony!F334),"",Colony!F334)</f>
        <v/>
      </c>
      <c r="F312" s="1" t="str">
        <f>IF(ISBLANK(Colony!G334),"",Colony!G334)</f>
        <v/>
      </c>
      <c r="G312" s="1" t="str">
        <f>IF(ISBLANK(Colony!H334),"",Colony!H334)</f>
        <v/>
      </c>
      <c r="H312" s="1" t="str">
        <f>IF(ISBLANK(Colony!I334),"",Colony!I334)</f>
        <v/>
      </c>
      <c r="I312" t="str">
        <f t="array" ref="I312">_xlfn.IFNA(INDEX($A$4:$A$499&amp;$E$4:$E$499, MATCH(0, COUNTIF(I$3:I311, $A$4:$A$499&amp;$E$4:$E$499), 0)),"")</f>
        <v/>
      </c>
      <c r="J312" t="str">
        <f t="array" ref="J312">_xlfn.IFNA( MATCH(0, COUNTIF(I$3:I311, $A$4:$A$499&amp;$E$4:$E$499), 0),"")</f>
        <v/>
      </c>
      <c r="K312" s="2" t="str">
        <f t="array" ref="K312">IFERROR(INDEX($A$4:$A$499, J312),"")</f>
        <v/>
      </c>
      <c r="L312" t="str">
        <f t="array" ref="L312">IFERROR(INDEX($G$4:$G$499, J312),"")</f>
        <v/>
      </c>
      <c r="M312" t="str">
        <f t="array" ref="M312">IF(AND(J313&gt;99999,J312&lt;99999),O312- (SUM(--(NOT(ISBLANK(INDEX(Colony!$H$26:$H$499, J312):INDEX(Colony!$H$26:$H$499, COUNT($A$4:$A$499))))))), IFERROR(O312-(SUM(--(NOT(ISBLANK(INDEX(Colony!$H$26:$H$499, J312):INDEX(Colony!$H$26:$H$499, J313-1)))))),""))</f>
        <v/>
      </c>
      <c r="N312" t="str">
        <f t="array" ref="N312">IFERROR(INDEX($E$4:$E$499,J312),"")</f>
        <v/>
      </c>
      <c r="O312" t="str">
        <f t="array" ref="O312">IFERROR(IF(NOT(J312+100&gt;J313),COUNT($A$4:$A$499)+1-J312,IFERROR(J313-J312,"")),"")</f>
        <v/>
      </c>
      <c r="W312" s="2"/>
      <c r="Y312" s="2"/>
      <c r="AA312" s="2"/>
      <c r="AC312" s="2"/>
      <c r="AE312" s="2"/>
      <c r="AG312" s="2"/>
      <c r="AI312" s="2"/>
    </row>
    <row r="313" spans="1:35" x14ac:dyDescent="0.25">
      <c r="A313" s="2" t="str">
        <f>IF(ISBLANK(Colony!B335),"",Colony!B335)</f>
        <v/>
      </c>
      <c r="B313" t="str">
        <f>IF(ISBLANK(Colony!C335),"",Colony!C335)</f>
        <v/>
      </c>
      <c r="C313" t="str">
        <f>IF(ISBLANK(Colony!D335),"",Colony!D335)</f>
        <v/>
      </c>
      <c r="D313" s="1" t="str">
        <f>IF(ISBLANK(Colony!E335),"",Colony!E335)</f>
        <v/>
      </c>
      <c r="E313" s="1" t="str">
        <f>IF(ISBLANK(Colony!F335),"",Colony!F335)</f>
        <v/>
      </c>
      <c r="F313" s="1" t="str">
        <f>IF(ISBLANK(Colony!G335),"",Colony!G335)</f>
        <v/>
      </c>
      <c r="G313" s="1" t="str">
        <f>IF(ISBLANK(Colony!H335),"",Colony!H335)</f>
        <v/>
      </c>
      <c r="H313" s="1" t="str">
        <f>IF(ISBLANK(Colony!I335),"",Colony!I335)</f>
        <v/>
      </c>
      <c r="I313" t="str">
        <f t="array" ref="I313">_xlfn.IFNA(INDEX($A$4:$A$499&amp;$E$4:$E$499, MATCH(0, COUNTIF(I$3:I312, $A$4:$A$499&amp;$E$4:$E$499), 0)),"")</f>
        <v/>
      </c>
      <c r="J313" t="str">
        <f t="array" ref="J313">_xlfn.IFNA( MATCH(0, COUNTIF(I$3:I312, $A$4:$A$499&amp;$E$4:$E$499), 0),"")</f>
        <v/>
      </c>
      <c r="K313" s="2" t="str">
        <f t="array" ref="K313">IFERROR(INDEX($A$4:$A$499, J313),"")</f>
        <v/>
      </c>
      <c r="L313" t="str">
        <f t="array" ref="L313">IFERROR(INDEX($G$4:$G$499, J313),"")</f>
        <v/>
      </c>
      <c r="M313" t="str">
        <f t="array" ref="M313">IF(AND(J314&gt;99999,J313&lt;99999),O313- (SUM(--(NOT(ISBLANK(INDEX(Colony!$H$26:$H$499, J313):INDEX(Colony!$H$26:$H$499, COUNT($A$4:$A$499))))))), IFERROR(O313-(SUM(--(NOT(ISBLANK(INDEX(Colony!$H$26:$H$499, J313):INDEX(Colony!$H$26:$H$499, J314-1)))))),""))</f>
        <v/>
      </c>
      <c r="N313" t="str">
        <f t="array" ref="N313">IFERROR(INDEX($E$4:$E$499,J313),"")</f>
        <v/>
      </c>
      <c r="O313" t="str">
        <f t="array" ref="O313">IFERROR(IF(NOT(J313+100&gt;J314),COUNT($A$4:$A$499)+1-J313,IFERROR(J314-J313,"")),"")</f>
        <v/>
      </c>
      <c r="W313" s="2"/>
      <c r="Y313" s="2"/>
      <c r="AA313" s="2"/>
      <c r="AC313" s="2"/>
      <c r="AE313" s="2"/>
      <c r="AG313" s="2"/>
      <c r="AI313" s="2"/>
    </row>
    <row r="314" spans="1:35" x14ac:dyDescent="0.25">
      <c r="A314" s="2" t="str">
        <f>IF(ISBLANK(Colony!B336),"",Colony!B336)</f>
        <v/>
      </c>
      <c r="B314" t="str">
        <f>IF(ISBLANK(Colony!C336),"",Colony!C336)</f>
        <v/>
      </c>
      <c r="C314" t="str">
        <f>IF(ISBLANK(Colony!D336),"",Colony!D336)</f>
        <v/>
      </c>
      <c r="D314" s="1" t="str">
        <f>IF(ISBLANK(Colony!E336),"",Colony!E336)</f>
        <v/>
      </c>
      <c r="E314" s="1" t="str">
        <f>IF(ISBLANK(Colony!F336),"",Colony!F336)</f>
        <v/>
      </c>
      <c r="F314" s="1" t="str">
        <f>IF(ISBLANK(Colony!G336),"",Colony!G336)</f>
        <v/>
      </c>
      <c r="G314" s="1" t="str">
        <f>IF(ISBLANK(Colony!H336),"",Colony!H336)</f>
        <v/>
      </c>
      <c r="H314" s="1" t="str">
        <f>IF(ISBLANK(Colony!I336),"",Colony!I336)</f>
        <v/>
      </c>
      <c r="I314" t="str">
        <f t="array" ref="I314">_xlfn.IFNA(INDEX($A$4:$A$499&amp;$E$4:$E$499, MATCH(0, COUNTIF(I$3:I313, $A$4:$A$499&amp;$E$4:$E$499), 0)),"")</f>
        <v/>
      </c>
      <c r="J314" t="str">
        <f t="array" ref="J314">_xlfn.IFNA( MATCH(0, COUNTIF(I$3:I313, $A$4:$A$499&amp;$E$4:$E$499), 0),"")</f>
        <v/>
      </c>
      <c r="K314" s="2" t="str">
        <f t="array" ref="K314">IFERROR(INDEX($A$4:$A$499, J314),"")</f>
        <v/>
      </c>
      <c r="L314" t="str">
        <f t="array" ref="L314">IFERROR(INDEX($G$4:$G$499, J314),"")</f>
        <v/>
      </c>
      <c r="M314" t="str">
        <f t="array" ref="M314">IF(AND(J315&gt;99999,J314&lt;99999),O314- (SUM(--(NOT(ISBLANK(INDEX(Colony!$H$26:$H$499, J314):INDEX(Colony!$H$26:$H$499, COUNT($A$4:$A$499))))))), IFERROR(O314-(SUM(--(NOT(ISBLANK(INDEX(Colony!$H$26:$H$499, J314):INDEX(Colony!$H$26:$H$499, J315-1)))))),""))</f>
        <v/>
      </c>
      <c r="N314" t="str">
        <f t="array" ref="N314">IFERROR(INDEX($E$4:$E$499,J314),"")</f>
        <v/>
      </c>
      <c r="O314" t="str">
        <f t="array" ref="O314">IFERROR(IF(NOT(J314+100&gt;J315),COUNT($A$4:$A$499)+1-J314,IFERROR(J315-J314,"")),"")</f>
        <v/>
      </c>
      <c r="W314" s="2"/>
      <c r="Y314" s="2"/>
      <c r="AA314" s="2"/>
      <c r="AC314" s="2"/>
      <c r="AE314" s="2"/>
      <c r="AG314" s="2"/>
      <c r="AI314" s="2"/>
    </row>
    <row r="315" spans="1:35" x14ac:dyDescent="0.25">
      <c r="A315" s="2" t="str">
        <f>IF(ISBLANK(Colony!B337),"",Colony!B337)</f>
        <v/>
      </c>
      <c r="B315" t="str">
        <f>IF(ISBLANK(Colony!C337),"",Colony!C337)</f>
        <v/>
      </c>
      <c r="C315" t="str">
        <f>IF(ISBLANK(Colony!D337),"",Colony!D337)</f>
        <v/>
      </c>
      <c r="D315" s="1" t="str">
        <f>IF(ISBLANK(Colony!E337),"",Colony!E337)</f>
        <v/>
      </c>
      <c r="E315" s="1" t="str">
        <f>IF(ISBLANK(Colony!F337),"",Colony!F337)</f>
        <v/>
      </c>
      <c r="F315" s="1" t="str">
        <f>IF(ISBLANK(Colony!G337),"",Colony!G337)</f>
        <v/>
      </c>
      <c r="G315" s="1" t="str">
        <f>IF(ISBLANK(Colony!H337),"",Colony!H337)</f>
        <v/>
      </c>
      <c r="H315" s="1" t="str">
        <f>IF(ISBLANK(Colony!I337),"",Colony!I337)</f>
        <v/>
      </c>
      <c r="I315" t="str">
        <f t="array" ref="I315">_xlfn.IFNA(INDEX($A$4:$A$499&amp;$E$4:$E$499, MATCH(0, COUNTIF(I$3:I314, $A$4:$A$499&amp;$E$4:$E$499), 0)),"")</f>
        <v/>
      </c>
      <c r="J315" t="str">
        <f t="array" ref="J315">_xlfn.IFNA( MATCH(0, COUNTIF(I$3:I314, $A$4:$A$499&amp;$E$4:$E$499), 0),"")</f>
        <v/>
      </c>
      <c r="K315" s="2" t="str">
        <f t="array" ref="K315">IFERROR(INDEX($A$4:$A$499, J315),"")</f>
        <v/>
      </c>
      <c r="L315" t="str">
        <f t="array" ref="L315">IFERROR(INDEX($G$4:$G$499, J315),"")</f>
        <v/>
      </c>
      <c r="M315" t="str">
        <f t="array" ref="M315">IF(AND(J316&gt;99999,J315&lt;99999),O315- (SUM(--(NOT(ISBLANK(INDEX(Colony!$H$26:$H$499, J315):INDEX(Colony!$H$26:$H$499, COUNT($A$4:$A$499))))))), IFERROR(O315-(SUM(--(NOT(ISBLANK(INDEX(Colony!$H$26:$H$499, J315):INDEX(Colony!$H$26:$H$499, J316-1)))))),""))</f>
        <v/>
      </c>
      <c r="N315" t="str">
        <f t="array" ref="N315">IFERROR(INDEX($E$4:$E$499,J315),"")</f>
        <v/>
      </c>
      <c r="O315" t="str">
        <f t="array" ref="O315">IFERROR(IF(NOT(J315+100&gt;J316),COUNT($A$4:$A$499)+1-J315,IFERROR(J316-J315,"")),"")</f>
        <v/>
      </c>
      <c r="W315" s="2"/>
      <c r="Y315" s="2"/>
      <c r="AA315" s="2"/>
      <c r="AC315" s="2"/>
      <c r="AE315" s="2"/>
      <c r="AG315" s="2"/>
      <c r="AI315" s="2"/>
    </row>
    <row r="316" spans="1:35" x14ac:dyDescent="0.25">
      <c r="A316" s="2" t="str">
        <f>IF(ISBLANK(Colony!B338),"",Colony!B338)</f>
        <v/>
      </c>
      <c r="B316" t="str">
        <f>IF(ISBLANK(Colony!C338),"",Colony!C338)</f>
        <v/>
      </c>
      <c r="C316" t="str">
        <f>IF(ISBLANK(Colony!D338),"",Colony!D338)</f>
        <v/>
      </c>
      <c r="D316" s="1" t="str">
        <f>IF(ISBLANK(Colony!E338),"",Colony!E338)</f>
        <v/>
      </c>
      <c r="E316" s="1" t="str">
        <f>IF(ISBLANK(Colony!F338),"",Colony!F338)</f>
        <v/>
      </c>
      <c r="F316" s="1" t="str">
        <f>IF(ISBLANK(Colony!G338),"",Colony!G338)</f>
        <v/>
      </c>
      <c r="G316" s="1" t="str">
        <f>IF(ISBLANK(Colony!H338),"",Colony!H338)</f>
        <v/>
      </c>
      <c r="H316" s="1" t="str">
        <f>IF(ISBLANK(Colony!I338),"",Colony!I338)</f>
        <v/>
      </c>
      <c r="I316" t="str">
        <f t="array" ref="I316">_xlfn.IFNA(INDEX($A$4:$A$499&amp;$E$4:$E$499, MATCH(0, COUNTIF(I$3:I315, $A$4:$A$499&amp;$E$4:$E$499), 0)),"")</f>
        <v/>
      </c>
      <c r="J316" t="str">
        <f t="array" ref="J316">_xlfn.IFNA( MATCH(0, COUNTIF(I$3:I315, $A$4:$A$499&amp;$E$4:$E$499), 0),"")</f>
        <v/>
      </c>
      <c r="K316" s="2" t="str">
        <f t="array" ref="K316">IFERROR(INDEX($A$4:$A$499, J316),"")</f>
        <v/>
      </c>
      <c r="L316" t="str">
        <f t="array" ref="L316">IFERROR(INDEX($G$4:$G$499, J316),"")</f>
        <v/>
      </c>
      <c r="M316" t="str">
        <f t="array" ref="M316">IF(AND(J317&gt;99999,J316&lt;99999),O316- (SUM(--(NOT(ISBLANK(INDEX(Colony!$H$26:$H$499, J316):INDEX(Colony!$H$26:$H$499, COUNT($A$4:$A$499))))))), IFERROR(O316-(SUM(--(NOT(ISBLANK(INDEX(Colony!$H$26:$H$499, J316):INDEX(Colony!$H$26:$H$499, J317-1)))))),""))</f>
        <v/>
      </c>
      <c r="N316" t="str">
        <f t="array" ref="N316">IFERROR(INDEX($E$4:$E$499,J316),"")</f>
        <v/>
      </c>
      <c r="O316" t="str">
        <f t="array" ref="O316">IFERROR(IF(NOT(J316+100&gt;J317),COUNT($A$4:$A$499)+1-J316,IFERROR(J317-J316,"")),"")</f>
        <v/>
      </c>
      <c r="W316" s="2"/>
      <c r="Y316" s="2"/>
      <c r="AA316" s="2"/>
      <c r="AC316" s="2"/>
      <c r="AE316" s="2"/>
      <c r="AG316" s="2"/>
      <c r="AI316" s="2"/>
    </row>
    <row r="317" spans="1:35" x14ac:dyDescent="0.25">
      <c r="A317" s="2" t="str">
        <f>IF(ISBLANK(Colony!B339),"",Colony!B339)</f>
        <v/>
      </c>
      <c r="B317" t="str">
        <f>IF(ISBLANK(Colony!C339),"",Colony!C339)</f>
        <v/>
      </c>
      <c r="C317" t="str">
        <f>IF(ISBLANK(Colony!D339),"",Colony!D339)</f>
        <v/>
      </c>
      <c r="D317" s="1" t="str">
        <f>IF(ISBLANK(Colony!E339),"",Colony!E339)</f>
        <v/>
      </c>
      <c r="E317" s="1" t="str">
        <f>IF(ISBLANK(Colony!F339),"",Colony!F339)</f>
        <v/>
      </c>
      <c r="F317" s="1" t="str">
        <f>IF(ISBLANK(Colony!G339),"",Colony!G339)</f>
        <v/>
      </c>
      <c r="G317" s="1" t="str">
        <f>IF(ISBLANK(Colony!H339),"",Colony!H339)</f>
        <v/>
      </c>
      <c r="H317" s="1" t="str">
        <f>IF(ISBLANK(Colony!I339),"",Colony!I339)</f>
        <v/>
      </c>
      <c r="I317" t="str">
        <f t="array" ref="I317">_xlfn.IFNA(INDEX($A$4:$A$499&amp;$E$4:$E$499, MATCH(0, COUNTIF(I$3:I316, $A$4:$A$499&amp;$E$4:$E$499), 0)),"")</f>
        <v/>
      </c>
      <c r="J317" t="str">
        <f t="array" ref="J317">_xlfn.IFNA( MATCH(0, COUNTIF(I$3:I316, $A$4:$A$499&amp;$E$4:$E$499), 0),"")</f>
        <v/>
      </c>
      <c r="K317" s="2" t="str">
        <f t="array" ref="K317">IFERROR(INDEX($A$4:$A$499, J317),"")</f>
        <v/>
      </c>
      <c r="L317" t="str">
        <f t="array" ref="L317">IFERROR(INDEX($G$4:$G$499, J317),"")</f>
        <v/>
      </c>
      <c r="M317" t="str">
        <f t="array" ref="M317">IF(AND(J318&gt;99999,J317&lt;99999),O317- (SUM(--(NOT(ISBLANK(INDEX(Colony!$H$26:$H$499, J317):INDEX(Colony!$H$26:$H$499, COUNT($A$4:$A$499))))))), IFERROR(O317-(SUM(--(NOT(ISBLANK(INDEX(Colony!$H$26:$H$499, J317):INDEX(Colony!$H$26:$H$499, J318-1)))))),""))</f>
        <v/>
      </c>
      <c r="N317" t="str">
        <f t="array" ref="N317">IFERROR(INDEX($E$4:$E$499,J317),"")</f>
        <v/>
      </c>
      <c r="O317" t="str">
        <f t="array" ref="O317">IFERROR(IF(NOT(J317+100&gt;J318),COUNT($A$4:$A$499)+1-J317,IFERROR(J318-J317,"")),"")</f>
        <v/>
      </c>
      <c r="W317" s="2"/>
      <c r="Y317" s="2"/>
      <c r="AA317" s="2"/>
      <c r="AC317" s="2"/>
      <c r="AE317" s="2"/>
      <c r="AG317" s="2"/>
      <c r="AI317" s="2"/>
    </row>
    <row r="318" spans="1:35" x14ac:dyDescent="0.25">
      <c r="A318" s="2" t="str">
        <f>IF(ISBLANK(Colony!B340),"",Colony!B340)</f>
        <v/>
      </c>
      <c r="B318" t="str">
        <f>IF(ISBLANK(Colony!C340),"",Colony!C340)</f>
        <v/>
      </c>
      <c r="C318" t="str">
        <f>IF(ISBLANK(Colony!D340),"",Colony!D340)</f>
        <v/>
      </c>
      <c r="D318" s="1" t="str">
        <f>IF(ISBLANK(Colony!E340),"",Colony!E340)</f>
        <v/>
      </c>
      <c r="E318" s="1" t="str">
        <f>IF(ISBLANK(Colony!F340),"",Colony!F340)</f>
        <v/>
      </c>
      <c r="F318" s="1" t="str">
        <f>IF(ISBLANK(Colony!G340),"",Colony!G340)</f>
        <v/>
      </c>
      <c r="G318" s="1" t="str">
        <f>IF(ISBLANK(Colony!H340),"",Colony!H340)</f>
        <v/>
      </c>
      <c r="H318" s="1" t="str">
        <f>IF(ISBLANK(Colony!I340),"",Colony!I340)</f>
        <v/>
      </c>
      <c r="I318" t="str">
        <f t="array" ref="I318">_xlfn.IFNA(INDEX($A$4:$A$499&amp;$E$4:$E$499, MATCH(0, COUNTIF(I$3:I317, $A$4:$A$499&amp;$E$4:$E$499), 0)),"")</f>
        <v/>
      </c>
      <c r="J318" t="str">
        <f t="array" ref="J318">_xlfn.IFNA( MATCH(0, COUNTIF(I$3:I317, $A$4:$A$499&amp;$E$4:$E$499), 0),"")</f>
        <v/>
      </c>
      <c r="K318" s="2" t="str">
        <f t="array" ref="K318">IFERROR(INDEX($A$4:$A$499, J318),"")</f>
        <v/>
      </c>
      <c r="L318" t="str">
        <f t="array" ref="L318">IFERROR(INDEX($G$4:$G$499, J318),"")</f>
        <v/>
      </c>
      <c r="M318" t="str">
        <f t="array" ref="M318">IF(AND(J319&gt;99999,J318&lt;99999),O318- (SUM(--(NOT(ISBLANK(INDEX(Colony!$H$26:$H$499, J318):INDEX(Colony!$H$26:$H$499, COUNT($A$4:$A$499))))))), IFERROR(O318-(SUM(--(NOT(ISBLANK(INDEX(Colony!$H$26:$H$499, J318):INDEX(Colony!$H$26:$H$499, J319-1)))))),""))</f>
        <v/>
      </c>
      <c r="N318" t="str">
        <f t="array" ref="N318">IFERROR(INDEX($E$4:$E$499,J318),"")</f>
        <v/>
      </c>
      <c r="O318" t="str">
        <f t="array" ref="O318">IFERROR(IF(NOT(J318+100&gt;J319),COUNT($A$4:$A$499)+1-J318,IFERROR(J319-J318,"")),"")</f>
        <v/>
      </c>
      <c r="W318" s="2"/>
      <c r="Y318" s="2"/>
      <c r="AA318" s="2"/>
      <c r="AC318" s="2"/>
      <c r="AE318" s="2"/>
      <c r="AG318" s="2"/>
      <c r="AI318" s="2"/>
    </row>
    <row r="319" spans="1:35" x14ac:dyDescent="0.25">
      <c r="A319" s="2" t="str">
        <f>IF(ISBLANK(Colony!B341),"",Colony!B341)</f>
        <v/>
      </c>
      <c r="B319" t="str">
        <f>IF(ISBLANK(Colony!C341),"",Colony!C341)</f>
        <v/>
      </c>
      <c r="C319" t="str">
        <f>IF(ISBLANK(Colony!D341),"",Colony!D341)</f>
        <v/>
      </c>
      <c r="D319" s="1" t="str">
        <f>IF(ISBLANK(Colony!E341),"",Colony!E341)</f>
        <v/>
      </c>
      <c r="E319" s="1" t="str">
        <f>IF(ISBLANK(Colony!F341),"",Colony!F341)</f>
        <v/>
      </c>
      <c r="F319" s="1" t="str">
        <f>IF(ISBLANK(Colony!G341),"",Colony!G341)</f>
        <v/>
      </c>
      <c r="G319" s="1" t="str">
        <f>IF(ISBLANK(Colony!H341),"",Colony!H341)</f>
        <v/>
      </c>
      <c r="H319" s="1" t="str">
        <f>IF(ISBLANK(Colony!I341),"",Colony!I341)</f>
        <v/>
      </c>
      <c r="I319" t="str">
        <f t="array" ref="I319">_xlfn.IFNA(INDEX($A$4:$A$499&amp;$E$4:$E$499, MATCH(0, COUNTIF(I$3:I318, $A$4:$A$499&amp;$E$4:$E$499), 0)),"")</f>
        <v/>
      </c>
      <c r="J319" t="str">
        <f t="array" ref="J319">_xlfn.IFNA( MATCH(0, COUNTIF(I$3:I318, $A$4:$A$499&amp;$E$4:$E$499), 0),"")</f>
        <v/>
      </c>
      <c r="K319" s="2" t="str">
        <f t="array" ref="K319">IFERROR(INDEX($A$4:$A$499, J319),"")</f>
        <v/>
      </c>
      <c r="L319" t="str">
        <f t="array" ref="L319">IFERROR(INDEX($G$4:$G$499, J319),"")</f>
        <v/>
      </c>
      <c r="M319" t="str">
        <f t="array" ref="M319">IF(AND(J320&gt;99999,J319&lt;99999),O319- (SUM(--(NOT(ISBLANK(INDEX(Colony!$H$26:$H$499, J319):INDEX(Colony!$H$26:$H$499, COUNT($A$4:$A$499))))))), IFERROR(O319-(SUM(--(NOT(ISBLANK(INDEX(Colony!$H$26:$H$499, J319):INDEX(Colony!$H$26:$H$499, J320-1)))))),""))</f>
        <v/>
      </c>
      <c r="N319" t="str">
        <f t="array" ref="N319">IFERROR(INDEX($E$4:$E$499,J319),"")</f>
        <v/>
      </c>
      <c r="O319" t="str">
        <f t="array" ref="O319">IFERROR(IF(NOT(J319+100&gt;J320),COUNT($A$4:$A$499)+1-J319,IFERROR(J320-J319,"")),"")</f>
        <v/>
      </c>
      <c r="W319" s="2"/>
      <c r="Y319" s="2"/>
      <c r="AA319" s="2"/>
      <c r="AC319" s="2"/>
      <c r="AE319" s="2"/>
      <c r="AG319" s="2"/>
      <c r="AI319" s="2"/>
    </row>
    <row r="320" spans="1:35" x14ac:dyDescent="0.25">
      <c r="A320" s="2" t="str">
        <f>IF(ISBLANK(Colony!B342),"",Colony!B342)</f>
        <v/>
      </c>
      <c r="B320" t="str">
        <f>IF(ISBLANK(Colony!C342),"",Colony!C342)</f>
        <v/>
      </c>
      <c r="C320" t="str">
        <f>IF(ISBLANK(Colony!D342),"",Colony!D342)</f>
        <v/>
      </c>
      <c r="D320" s="1" t="str">
        <f>IF(ISBLANK(Colony!E342),"",Colony!E342)</f>
        <v/>
      </c>
      <c r="E320" s="1" t="str">
        <f>IF(ISBLANK(Colony!F342),"",Colony!F342)</f>
        <v/>
      </c>
      <c r="F320" s="1" t="str">
        <f>IF(ISBLANK(Colony!G342),"",Colony!G342)</f>
        <v/>
      </c>
      <c r="G320" s="1" t="str">
        <f>IF(ISBLANK(Colony!H342),"",Colony!H342)</f>
        <v/>
      </c>
      <c r="H320" s="1" t="str">
        <f>IF(ISBLANK(Colony!I342),"",Colony!I342)</f>
        <v/>
      </c>
      <c r="I320" t="str">
        <f t="array" ref="I320">_xlfn.IFNA(INDEX($A$4:$A$499&amp;$E$4:$E$499, MATCH(0, COUNTIF(I$3:I319, $A$4:$A$499&amp;$E$4:$E$499), 0)),"")</f>
        <v/>
      </c>
      <c r="J320" t="str">
        <f t="array" ref="J320">_xlfn.IFNA( MATCH(0, COUNTIF(I$3:I319, $A$4:$A$499&amp;$E$4:$E$499), 0),"")</f>
        <v/>
      </c>
      <c r="K320" s="2" t="str">
        <f t="array" ref="K320">IFERROR(INDEX($A$4:$A$499, J320),"")</f>
        <v/>
      </c>
      <c r="L320" t="str">
        <f t="array" ref="L320">IFERROR(INDEX($G$4:$G$499, J320),"")</f>
        <v/>
      </c>
      <c r="M320" t="str">
        <f t="array" ref="M320">IF(AND(J321&gt;99999,J320&lt;99999),O320- (SUM(--(NOT(ISBLANK(INDEX(Colony!$H$26:$H$499, J320):INDEX(Colony!$H$26:$H$499, COUNT($A$4:$A$499))))))), IFERROR(O320-(SUM(--(NOT(ISBLANK(INDEX(Colony!$H$26:$H$499, J320):INDEX(Colony!$H$26:$H$499, J321-1)))))),""))</f>
        <v/>
      </c>
      <c r="N320" t="str">
        <f t="array" ref="N320">IFERROR(INDEX($E$4:$E$499,J320),"")</f>
        <v/>
      </c>
      <c r="O320" t="str">
        <f t="array" ref="O320">IFERROR(IF(NOT(J320+100&gt;J321),COUNT($A$4:$A$499)+1-J320,IFERROR(J321-J320,"")),"")</f>
        <v/>
      </c>
      <c r="W320" s="2"/>
      <c r="Y320" s="2"/>
      <c r="AA320" s="2"/>
      <c r="AC320" s="2"/>
      <c r="AE320" s="2"/>
      <c r="AG320" s="2"/>
      <c r="AI320" s="2"/>
    </row>
    <row r="321" spans="1:35" x14ac:dyDescent="0.25">
      <c r="A321" s="2" t="str">
        <f>IF(ISBLANK(Colony!B343),"",Colony!B343)</f>
        <v/>
      </c>
      <c r="B321" t="str">
        <f>IF(ISBLANK(Colony!C343),"",Colony!C343)</f>
        <v/>
      </c>
      <c r="C321" t="str">
        <f>IF(ISBLANK(Colony!D343),"",Colony!D343)</f>
        <v/>
      </c>
      <c r="D321" s="1" t="str">
        <f>IF(ISBLANK(Colony!E343),"",Colony!E343)</f>
        <v/>
      </c>
      <c r="E321" s="1" t="str">
        <f>IF(ISBLANK(Colony!F343),"",Colony!F343)</f>
        <v/>
      </c>
      <c r="F321" s="1" t="str">
        <f>IF(ISBLANK(Colony!G343),"",Colony!G343)</f>
        <v/>
      </c>
      <c r="G321" s="1" t="str">
        <f>IF(ISBLANK(Colony!H343),"",Colony!H343)</f>
        <v/>
      </c>
      <c r="H321" s="1" t="str">
        <f>IF(ISBLANK(Colony!I343),"",Colony!I343)</f>
        <v/>
      </c>
      <c r="I321" t="str">
        <f t="array" ref="I321">_xlfn.IFNA(INDEX($A$4:$A$499&amp;$E$4:$E$499, MATCH(0, COUNTIF(I$3:I320, $A$4:$A$499&amp;$E$4:$E$499), 0)),"")</f>
        <v/>
      </c>
      <c r="J321" t="str">
        <f t="array" ref="J321">_xlfn.IFNA( MATCH(0, COUNTIF(I$3:I320, $A$4:$A$499&amp;$E$4:$E$499), 0),"")</f>
        <v/>
      </c>
      <c r="K321" s="2" t="str">
        <f t="array" ref="K321">IFERROR(INDEX($A$4:$A$499, J321),"")</f>
        <v/>
      </c>
      <c r="L321" t="str">
        <f t="array" ref="L321">IFERROR(INDEX($G$4:$G$499, J321),"")</f>
        <v/>
      </c>
      <c r="M321" t="str">
        <f t="array" ref="M321">IF(AND(J322&gt;99999,J321&lt;99999),O321- (SUM(--(NOT(ISBLANK(INDEX(Colony!$H$26:$H$499, J321):INDEX(Colony!$H$26:$H$499, COUNT($A$4:$A$499))))))), IFERROR(O321-(SUM(--(NOT(ISBLANK(INDEX(Colony!$H$26:$H$499, J321):INDEX(Colony!$H$26:$H$499, J322-1)))))),""))</f>
        <v/>
      </c>
      <c r="N321" t="str">
        <f t="array" ref="N321">IFERROR(INDEX($E$4:$E$499,J321),"")</f>
        <v/>
      </c>
      <c r="O321" t="str">
        <f t="array" ref="O321">IFERROR(IF(NOT(J321+100&gt;J322),COUNT($A$4:$A$499)+1-J321,IFERROR(J322-J321,"")),"")</f>
        <v/>
      </c>
      <c r="W321" s="2"/>
      <c r="Y321" s="2"/>
      <c r="AA321" s="2"/>
      <c r="AC321" s="2"/>
      <c r="AE321" s="2"/>
      <c r="AG321" s="2"/>
      <c r="AI321" s="2"/>
    </row>
    <row r="322" spans="1:35" x14ac:dyDescent="0.25">
      <c r="A322" s="2" t="str">
        <f>IF(ISBLANK(Colony!B344),"",Colony!B344)</f>
        <v/>
      </c>
      <c r="B322" t="str">
        <f>IF(ISBLANK(Colony!C344),"",Colony!C344)</f>
        <v/>
      </c>
      <c r="C322" t="str">
        <f>IF(ISBLANK(Colony!D344),"",Colony!D344)</f>
        <v/>
      </c>
      <c r="D322" s="1" t="str">
        <f>IF(ISBLANK(Colony!E344),"",Colony!E344)</f>
        <v/>
      </c>
      <c r="E322" s="1" t="str">
        <f>IF(ISBLANK(Colony!F344),"",Colony!F344)</f>
        <v/>
      </c>
      <c r="F322" s="1" t="str">
        <f>IF(ISBLANK(Colony!G344),"",Colony!G344)</f>
        <v/>
      </c>
      <c r="G322" s="1" t="str">
        <f>IF(ISBLANK(Colony!H344),"",Colony!H344)</f>
        <v/>
      </c>
      <c r="H322" s="1" t="str">
        <f>IF(ISBLANK(Colony!I344),"",Colony!I344)</f>
        <v/>
      </c>
      <c r="I322" t="str">
        <f t="array" ref="I322">_xlfn.IFNA(INDEX($A$4:$A$499&amp;$E$4:$E$499, MATCH(0, COUNTIF(I$3:I321, $A$4:$A$499&amp;$E$4:$E$499), 0)),"")</f>
        <v/>
      </c>
      <c r="J322" t="str">
        <f t="array" ref="J322">_xlfn.IFNA( MATCH(0, COUNTIF(I$3:I321, $A$4:$A$499&amp;$E$4:$E$499), 0),"")</f>
        <v/>
      </c>
      <c r="K322" s="2" t="str">
        <f t="array" ref="K322">IFERROR(INDEX($A$4:$A$499, J322),"")</f>
        <v/>
      </c>
      <c r="L322" t="str">
        <f t="array" ref="L322">IFERROR(INDEX($G$4:$G$499, J322),"")</f>
        <v/>
      </c>
      <c r="M322" t="str">
        <f t="array" ref="M322">IF(AND(J323&gt;99999,J322&lt;99999),O322- (SUM(--(NOT(ISBLANK(INDEX(Colony!$H$26:$H$499, J322):INDEX(Colony!$H$26:$H$499, COUNT($A$4:$A$499))))))), IFERROR(O322-(SUM(--(NOT(ISBLANK(INDEX(Colony!$H$26:$H$499, J322):INDEX(Colony!$H$26:$H$499, J323-1)))))),""))</f>
        <v/>
      </c>
      <c r="N322" t="str">
        <f t="array" ref="N322">IFERROR(INDEX($E$4:$E$499,J322),"")</f>
        <v/>
      </c>
      <c r="O322" t="str">
        <f t="array" ref="O322">IFERROR(IF(NOT(J322+100&gt;J323),COUNT($A$4:$A$499)+1-J322,IFERROR(J323-J322,"")),"")</f>
        <v/>
      </c>
      <c r="W322" s="2"/>
      <c r="Y322" s="2"/>
      <c r="AA322" s="2"/>
      <c r="AC322" s="2"/>
      <c r="AE322" s="2"/>
      <c r="AG322" s="2"/>
      <c r="AI322" s="2"/>
    </row>
    <row r="323" spans="1:35" x14ac:dyDescent="0.25">
      <c r="A323" s="2" t="str">
        <f>IF(ISBLANK(Colony!B345),"",Colony!B345)</f>
        <v/>
      </c>
      <c r="B323" t="str">
        <f>IF(ISBLANK(Colony!C345),"",Colony!C345)</f>
        <v/>
      </c>
      <c r="C323" t="str">
        <f>IF(ISBLANK(Colony!D345),"",Colony!D345)</f>
        <v/>
      </c>
      <c r="D323" s="1" t="str">
        <f>IF(ISBLANK(Colony!E345),"",Colony!E345)</f>
        <v/>
      </c>
      <c r="E323" s="1" t="str">
        <f>IF(ISBLANK(Colony!F345),"",Colony!F345)</f>
        <v/>
      </c>
      <c r="F323" s="1" t="str">
        <f>IF(ISBLANK(Colony!G345),"",Colony!G345)</f>
        <v/>
      </c>
      <c r="G323" s="1" t="str">
        <f>IF(ISBLANK(Colony!H345),"",Colony!H345)</f>
        <v/>
      </c>
      <c r="H323" s="1" t="str">
        <f>IF(ISBLANK(Colony!I345),"",Colony!I345)</f>
        <v/>
      </c>
      <c r="I323" t="str">
        <f t="array" ref="I323">_xlfn.IFNA(INDEX($A$4:$A$499&amp;$E$4:$E$499, MATCH(0, COUNTIF(I$3:I322, $A$4:$A$499&amp;$E$4:$E$499), 0)),"")</f>
        <v/>
      </c>
      <c r="J323" t="str">
        <f t="array" ref="J323">_xlfn.IFNA( MATCH(0, COUNTIF(I$3:I322, $A$4:$A$499&amp;$E$4:$E$499), 0),"")</f>
        <v/>
      </c>
      <c r="K323" s="2" t="str">
        <f t="array" ref="K323">IFERROR(INDEX($A$4:$A$499, J323),"")</f>
        <v/>
      </c>
      <c r="L323" t="str">
        <f t="array" ref="L323">IFERROR(INDEX($G$4:$G$499, J323),"")</f>
        <v/>
      </c>
      <c r="M323" t="str">
        <f t="array" ref="M323">IF(AND(J324&gt;99999,J323&lt;99999),O323- (SUM(--(NOT(ISBLANK(INDEX(Colony!$H$26:$H$499, J323):INDEX(Colony!$H$26:$H$499, COUNT($A$4:$A$499))))))), IFERROR(O323-(SUM(--(NOT(ISBLANK(INDEX(Colony!$H$26:$H$499, J323):INDEX(Colony!$H$26:$H$499, J324-1)))))),""))</f>
        <v/>
      </c>
      <c r="N323" t="str">
        <f t="array" ref="N323">IFERROR(INDEX($E$4:$E$499,J323),"")</f>
        <v/>
      </c>
      <c r="O323" t="str">
        <f t="array" ref="O323">IFERROR(IF(NOT(J323+100&gt;J324),COUNT($A$4:$A$499)+1-J323,IFERROR(J324-J323,"")),"")</f>
        <v/>
      </c>
      <c r="W323" s="2"/>
      <c r="Y323" s="2"/>
      <c r="AA323" s="2"/>
      <c r="AC323" s="2"/>
      <c r="AE323" s="2"/>
      <c r="AG323" s="2"/>
      <c r="AI323" s="2"/>
    </row>
    <row r="324" spans="1:35" x14ac:dyDescent="0.25">
      <c r="A324" s="2" t="str">
        <f>IF(ISBLANK(Colony!B346),"",Colony!B346)</f>
        <v/>
      </c>
      <c r="B324" t="str">
        <f>IF(ISBLANK(Colony!C346),"",Colony!C346)</f>
        <v/>
      </c>
      <c r="C324" t="str">
        <f>IF(ISBLANK(Colony!D346),"",Colony!D346)</f>
        <v/>
      </c>
      <c r="D324" s="1" t="str">
        <f>IF(ISBLANK(Colony!E346),"",Colony!E346)</f>
        <v/>
      </c>
      <c r="E324" s="1" t="str">
        <f>IF(ISBLANK(Colony!F346),"",Colony!F346)</f>
        <v/>
      </c>
      <c r="F324" s="1" t="str">
        <f>IF(ISBLANK(Colony!G346),"",Colony!G346)</f>
        <v/>
      </c>
      <c r="G324" s="1" t="str">
        <f>IF(ISBLANK(Colony!H346),"",Colony!H346)</f>
        <v/>
      </c>
      <c r="H324" s="1" t="str">
        <f>IF(ISBLANK(Colony!I346),"",Colony!I346)</f>
        <v/>
      </c>
      <c r="I324" t="str">
        <f t="array" ref="I324">_xlfn.IFNA(INDEX($A$4:$A$499&amp;$E$4:$E$499, MATCH(0, COUNTIF(I$3:I323, $A$4:$A$499&amp;$E$4:$E$499), 0)),"")</f>
        <v/>
      </c>
      <c r="J324" t="str">
        <f t="array" ref="J324">_xlfn.IFNA( MATCH(0, COUNTIF(I$3:I323, $A$4:$A$499&amp;$E$4:$E$499), 0),"")</f>
        <v/>
      </c>
      <c r="K324" s="2" t="str">
        <f t="array" ref="K324">IFERROR(INDEX($A$4:$A$499, J324),"")</f>
        <v/>
      </c>
      <c r="L324" t="str">
        <f t="array" ref="L324">IFERROR(INDEX($G$4:$G$499, J324),"")</f>
        <v/>
      </c>
      <c r="M324" t="str">
        <f t="array" ref="M324">IF(AND(J325&gt;99999,J324&lt;99999),O324- (SUM(--(NOT(ISBLANK(INDEX(Colony!$H$26:$H$499, J324):INDEX(Colony!$H$26:$H$499, COUNT($A$4:$A$499))))))), IFERROR(O324-(SUM(--(NOT(ISBLANK(INDEX(Colony!$H$26:$H$499, J324):INDEX(Colony!$H$26:$H$499, J325-1)))))),""))</f>
        <v/>
      </c>
      <c r="N324" t="str">
        <f t="array" ref="N324">IFERROR(INDEX($E$4:$E$499,J324),"")</f>
        <v/>
      </c>
      <c r="O324" t="str">
        <f t="array" ref="O324">IFERROR(IF(NOT(J324+100&gt;J325),COUNT($A$4:$A$499)+1-J324,IFERROR(J325-J324,"")),"")</f>
        <v/>
      </c>
      <c r="W324" s="2"/>
      <c r="Y324" s="2"/>
      <c r="AA324" s="2"/>
      <c r="AC324" s="2"/>
      <c r="AE324" s="2"/>
      <c r="AG324" s="2"/>
      <c r="AI324" s="2"/>
    </row>
    <row r="325" spans="1:35" x14ac:dyDescent="0.25">
      <c r="A325" s="2" t="str">
        <f>IF(ISBLANK(Colony!B347),"",Colony!B347)</f>
        <v/>
      </c>
      <c r="B325" t="str">
        <f>IF(ISBLANK(Colony!C347),"",Colony!C347)</f>
        <v/>
      </c>
      <c r="C325" t="str">
        <f>IF(ISBLANK(Colony!D347),"",Colony!D347)</f>
        <v/>
      </c>
      <c r="D325" s="1" t="str">
        <f>IF(ISBLANK(Colony!E347),"",Colony!E347)</f>
        <v/>
      </c>
      <c r="E325" s="1" t="str">
        <f>IF(ISBLANK(Colony!F347),"",Colony!F347)</f>
        <v/>
      </c>
      <c r="F325" s="1" t="str">
        <f>IF(ISBLANK(Colony!G347),"",Colony!G347)</f>
        <v/>
      </c>
      <c r="G325" s="1" t="str">
        <f>IF(ISBLANK(Colony!H347),"",Colony!H347)</f>
        <v/>
      </c>
      <c r="H325" s="1" t="str">
        <f>IF(ISBLANK(Colony!I347),"",Colony!I347)</f>
        <v/>
      </c>
      <c r="I325" t="str">
        <f t="array" ref="I325">_xlfn.IFNA(INDEX($A$4:$A$499&amp;$E$4:$E$499, MATCH(0, COUNTIF(I$3:I324, $A$4:$A$499&amp;$E$4:$E$499), 0)),"")</f>
        <v/>
      </c>
      <c r="J325" t="str">
        <f t="array" ref="J325">_xlfn.IFNA( MATCH(0, COUNTIF(I$3:I324, $A$4:$A$499&amp;$E$4:$E$499), 0),"")</f>
        <v/>
      </c>
      <c r="K325" s="2" t="str">
        <f t="array" ref="K325">IFERROR(INDEX($A$4:$A$499, J325),"")</f>
        <v/>
      </c>
      <c r="L325" t="str">
        <f t="array" ref="L325">IFERROR(INDEX($G$4:$G$499, J325),"")</f>
        <v/>
      </c>
      <c r="M325" t="str">
        <f t="array" ref="M325">IF(AND(J326&gt;99999,J325&lt;99999),O325- (SUM(--(NOT(ISBLANK(INDEX(Colony!$H$26:$H$499, J325):INDEX(Colony!$H$26:$H$499, COUNT($A$4:$A$499))))))), IFERROR(O325-(SUM(--(NOT(ISBLANK(INDEX(Colony!$H$26:$H$499, J325):INDEX(Colony!$H$26:$H$499, J326-1)))))),""))</f>
        <v/>
      </c>
      <c r="N325" t="str">
        <f t="array" ref="N325">IFERROR(INDEX($E$4:$E$499,J325),"")</f>
        <v/>
      </c>
      <c r="O325" t="str">
        <f t="array" ref="O325">IFERROR(IF(NOT(J325+100&gt;J326),COUNT($A$4:$A$499)+1-J325,IFERROR(J326-J325,"")),"")</f>
        <v/>
      </c>
      <c r="W325" s="2"/>
      <c r="Y325" s="2"/>
      <c r="AA325" s="2"/>
      <c r="AC325" s="2"/>
      <c r="AE325" s="2"/>
      <c r="AG325" s="2"/>
      <c r="AI325" s="2"/>
    </row>
    <row r="326" spans="1:35" x14ac:dyDescent="0.25">
      <c r="A326" s="2" t="str">
        <f>IF(ISBLANK(Colony!B348),"",Colony!B348)</f>
        <v/>
      </c>
      <c r="B326" t="str">
        <f>IF(ISBLANK(Colony!C348),"",Colony!C348)</f>
        <v/>
      </c>
      <c r="C326" t="str">
        <f>IF(ISBLANK(Colony!D348),"",Colony!D348)</f>
        <v/>
      </c>
      <c r="D326" s="1" t="str">
        <f>IF(ISBLANK(Colony!E348),"",Colony!E348)</f>
        <v/>
      </c>
      <c r="E326" s="1" t="str">
        <f>IF(ISBLANK(Colony!F348),"",Colony!F348)</f>
        <v/>
      </c>
      <c r="F326" s="1" t="str">
        <f>IF(ISBLANK(Colony!G348),"",Colony!G348)</f>
        <v/>
      </c>
      <c r="G326" s="1" t="str">
        <f>IF(ISBLANK(Colony!H348),"",Colony!H348)</f>
        <v/>
      </c>
      <c r="H326" s="1" t="str">
        <f>IF(ISBLANK(Colony!I348),"",Colony!I348)</f>
        <v/>
      </c>
      <c r="I326" t="str">
        <f t="array" ref="I326">_xlfn.IFNA(INDEX($A$4:$A$499&amp;$E$4:$E$499, MATCH(0, COUNTIF(I$3:I325, $A$4:$A$499&amp;$E$4:$E$499), 0)),"")</f>
        <v/>
      </c>
      <c r="J326" t="str">
        <f t="array" ref="J326">_xlfn.IFNA( MATCH(0, COUNTIF(I$3:I325, $A$4:$A$499&amp;$E$4:$E$499), 0),"")</f>
        <v/>
      </c>
      <c r="K326" s="2" t="str">
        <f t="array" ref="K326">IFERROR(INDEX($A$4:$A$499, J326),"")</f>
        <v/>
      </c>
      <c r="L326" t="str">
        <f t="array" ref="L326">IFERROR(INDEX($G$4:$G$499, J326),"")</f>
        <v/>
      </c>
      <c r="M326" t="str">
        <f t="array" ref="M326">IF(AND(J327&gt;99999,J326&lt;99999),O326- (SUM(--(NOT(ISBLANK(INDEX(Colony!$H$26:$H$499, J326):INDEX(Colony!$H$26:$H$499, COUNT($A$4:$A$499))))))), IFERROR(O326-(SUM(--(NOT(ISBLANK(INDEX(Colony!$H$26:$H$499, J326):INDEX(Colony!$H$26:$H$499, J327-1)))))),""))</f>
        <v/>
      </c>
      <c r="N326" t="str">
        <f t="array" ref="N326">IFERROR(INDEX($E$4:$E$499,J326),"")</f>
        <v/>
      </c>
      <c r="O326" t="str">
        <f t="array" ref="O326">IFERROR(IF(NOT(J326+100&gt;J327),COUNT($A$4:$A$499)+1-J326,IFERROR(J327-J326,"")),"")</f>
        <v/>
      </c>
      <c r="W326" s="2"/>
      <c r="Y326" s="2"/>
      <c r="AA326" s="2"/>
      <c r="AC326" s="2"/>
      <c r="AE326" s="2"/>
      <c r="AG326" s="2"/>
      <c r="AI326" s="2"/>
    </row>
    <row r="327" spans="1:35" x14ac:dyDescent="0.25">
      <c r="A327" s="2" t="str">
        <f>IF(ISBLANK(Colony!B349),"",Colony!B349)</f>
        <v/>
      </c>
      <c r="B327" t="str">
        <f>IF(ISBLANK(Colony!C349),"",Colony!C349)</f>
        <v/>
      </c>
      <c r="C327" t="str">
        <f>IF(ISBLANK(Colony!D349),"",Colony!D349)</f>
        <v/>
      </c>
      <c r="D327" s="1" t="str">
        <f>IF(ISBLANK(Colony!E349),"",Colony!E349)</f>
        <v/>
      </c>
      <c r="E327" s="1" t="str">
        <f>IF(ISBLANK(Colony!F349),"",Colony!F349)</f>
        <v/>
      </c>
      <c r="F327" s="1" t="str">
        <f>IF(ISBLANK(Colony!G349),"",Colony!G349)</f>
        <v/>
      </c>
      <c r="G327" s="1" t="str">
        <f>IF(ISBLANK(Colony!H349),"",Colony!H349)</f>
        <v/>
      </c>
      <c r="H327" s="1" t="str">
        <f>IF(ISBLANK(Colony!I349),"",Colony!I349)</f>
        <v/>
      </c>
      <c r="I327" t="str">
        <f t="array" ref="I327">_xlfn.IFNA(INDEX($A$4:$A$499&amp;$E$4:$E$499, MATCH(0, COUNTIF(I$3:I326, $A$4:$A$499&amp;$E$4:$E$499), 0)),"")</f>
        <v/>
      </c>
      <c r="J327" t="str">
        <f t="array" ref="J327">_xlfn.IFNA( MATCH(0, COUNTIF(I$3:I326, $A$4:$A$499&amp;$E$4:$E$499), 0),"")</f>
        <v/>
      </c>
      <c r="K327" s="2" t="str">
        <f t="array" ref="K327">IFERROR(INDEX($A$4:$A$499, J327),"")</f>
        <v/>
      </c>
      <c r="L327" t="str">
        <f t="array" ref="L327">IFERROR(INDEX($G$4:$G$499, J327),"")</f>
        <v/>
      </c>
      <c r="M327" t="str">
        <f t="array" ref="M327">IF(AND(J328&gt;99999,J327&lt;99999),O327- (SUM(--(NOT(ISBLANK(INDEX(Colony!$H$26:$H$499, J327):INDEX(Colony!$H$26:$H$499, COUNT($A$4:$A$499))))))), IFERROR(O327-(SUM(--(NOT(ISBLANK(INDEX(Colony!$H$26:$H$499, J327):INDEX(Colony!$H$26:$H$499, J328-1)))))),""))</f>
        <v/>
      </c>
      <c r="N327" t="str">
        <f t="array" ref="N327">IFERROR(INDEX($E$4:$E$499,J327),"")</f>
        <v/>
      </c>
      <c r="O327" t="str">
        <f t="array" ref="O327">IFERROR(IF(NOT(J327+100&gt;J328),COUNT($A$4:$A$499)+1-J327,IFERROR(J328-J327,"")),"")</f>
        <v/>
      </c>
      <c r="W327" s="2"/>
      <c r="Y327" s="2"/>
      <c r="AA327" s="2"/>
      <c r="AC327" s="2"/>
      <c r="AE327" s="2"/>
      <c r="AG327" s="2"/>
      <c r="AI327" s="2"/>
    </row>
    <row r="328" spans="1:35" x14ac:dyDescent="0.25">
      <c r="A328" s="2" t="str">
        <f>IF(ISBLANK(Colony!B350),"",Colony!B350)</f>
        <v/>
      </c>
      <c r="B328" t="str">
        <f>IF(ISBLANK(Colony!C350),"",Colony!C350)</f>
        <v/>
      </c>
      <c r="C328" t="str">
        <f>IF(ISBLANK(Colony!D350),"",Colony!D350)</f>
        <v/>
      </c>
      <c r="D328" s="1" t="str">
        <f>IF(ISBLANK(Colony!E350),"",Colony!E350)</f>
        <v/>
      </c>
      <c r="E328" s="1" t="str">
        <f>IF(ISBLANK(Colony!F350),"",Colony!F350)</f>
        <v/>
      </c>
      <c r="F328" s="1" t="str">
        <f>IF(ISBLANK(Colony!G350),"",Colony!G350)</f>
        <v/>
      </c>
      <c r="G328" s="1" t="str">
        <f>IF(ISBLANK(Colony!H350),"",Colony!H350)</f>
        <v/>
      </c>
      <c r="H328" s="1" t="str">
        <f>IF(ISBLANK(Colony!I350),"",Colony!I350)</f>
        <v/>
      </c>
      <c r="I328" t="str">
        <f t="array" ref="I328">_xlfn.IFNA(INDEX($A$4:$A$499&amp;$E$4:$E$499, MATCH(0, COUNTIF(I$3:I327, $A$4:$A$499&amp;$E$4:$E$499), 0)),"")</f>
        <v/>
      </c>
      <c r="J328" t="str">
        <f t="array" ref="J328">_xlfn.IFNA( MATCH(0, COUNTIF(I$3:I327, $A$4:$A$499&amp;$E$4:$E$499), 0),"")</f>
        <v/>
      </c>
      <c r="K328" s="2" t="str">
        <f t="array" ref="K328">IFERROR(INDEX($A$4:$A$499, J328),"")</f>
        <v/>
      </c>
      <c r="L328" t="str">
        <f t="array" ref="L328">IFERROR(INDEX($G$4:$G$499, J328),"")</f>
        <v/>
      </c>
      <c r="M328" t="str">
        <f t="array" ref="M328">IF(AND(J329&gt;99999,J328&lt;99999),O328- (SUM(--(NOT(ISBLANK(INDEX(Colony!$H$26:$H$499, J328):INDEX(Colony!$H$26:$H$499, COUNT($A$4:$A$499))))))), IFERROR(O328-(SUM(--(NOT(ISBLANK(INDEX(Colony!$H$26:$H$499, J328):INDEX(Colony!$H$26:$H$499, J329-1)))))),""))</f>
        <v/>
      </c>
      <c r="N328" t="str">
        <f t="array" ref="N328">IFERROR(INDEX($E$4:$E$499,J328),"")</f>
        <v/>
      </c>
      <c r="O328" t="str">
        <f t="array" ref="O328">IFERROR(IF(NOT(J328+100&gt;J329),COUNT($A$4:$A$499)+1-J328,IFERROR(J329-J328,"")),"")</f>
        <v/>
      </c>
      <c r="W328" s="2"/>
      <c r="Y328" s="2"/>
      <c r="AA328" s="2"/>
      <c r="AC328" s="2"/>
      <c r="AE328" s="2"/>
      <c r="AG328" s="2"/>
      <c r="AI328" s="2"/>
    </row>
    <row r="329" spans="1:35" x14ac:dyDescent="0.25">
      <c r="A329" s="2" t="str">
        <f>IF(ISBLANK(Colony!B351),"",Colony!B351)</f>
        <v/>
      </c>
      <c r="B329" t="str">
        <f>IF(ISBLANK(Colony!C351),"",Colony!C351)</f>
        <v/>
      </c>
      <c r="C329" t="str">
        <f>IF(ISBLANK(Colony!D351),"",Colony!D351)</f>
        <v/>
      </c>
      <c r="D329" s="1" t="str">
        <f>IF(ISBLANK(Colony!E351),"",Colony!E351)</f>
        <v/>
      </c>
      <c r="E329" s="1" t="str">
        <f>IF(ISBLANK(Colony!F351),"",Colony!F351)</f>
        <v/>
      </c>
      <c r="F329" s="1" t="str">
        <f>IF(ISBLANK(Colony!G351),"",Colony!G351)</f>
        <v/>
      </c>
      <c r="G329" s="1" t="str">
        <f>IF(ISBLANK(Colony!H351),"",Colony!H351)</f>
        <v/>
      </c>
      <c r="H329" s="1" t="str">
        <f>IF(ISBLANK(Colony!I351),"",Colony!I351)</f>
        <v/>
      </c>
      <c r="I329" t="str">
        <f t="array" ref="I329">_xlfn.IFNA(INDEX($A$4:$A$499&amp;$E$4:$E$499, MATCH(0, COUNTIF(I$3:I328, $A$4:$A$499&amp;$E$4:$E$499), 0)),"")</f>
        <v/>
      </c>
      <c r="J329" t="str">
        <f t="array" ref="J329">_xlfn.IFNA( MATCH(0, COUNTIF(I$3:I328, $A$4:$A$499&amp;$E$4:$E$499), 0),"")</f>
        <v/>
      </c>
      <c r="K329" s="2" t="str">
        <f t="array" ref="K329">IFERROR(INDEX($A$4:$A$499, J329),"")</f>
        <v/>
      </c>
      <c r="L329" t="str">
        <f t="array" ref="L329">IFERROR(INDEX($G$4:$G$499, J329),"")</f>
        <v/>
      </c>
      <c r="M329" t="str">
        <f t="array" ref="M329">IF(AND(J330&gt;99999,J329&lt;99999),O329- (SUM(--(NOT(ISBLANK(INDEX(Colony!$H$26:$H$499, J329):INDEX(Colony!$H$26:$H$499, COUNT($A$4:$A$499))))))), IFERROR(O329-(SUM(--(NOT(ISBLANK(INDEX(Colony!$H$26:$H$499, J329):INDEX(Colony!$H$26:$H$499, J330-1)))))),""))</f>
        <v/>
      </c>
      <c r="N329" t="str">
        <f t="array" ref="N329">IFERROR(INDEX($E$4:$E$499,J329),"")</f>
        <v/>
      </c>
      <c r="O329" t="str">
        <f t="array" ref="O329">IFERROR(IF(NOT(J329+100&gt;J330),COUNT($A$4:$A$499)+1-J329,IFERROR(J330-J329,"")),"")</f>
        <v/>
      </c>
      <c r="W329" s="2"/>
      <c r="Y329" s="2"/>
      <c r="AA329" s="2"/>
      <c r="AC329" s="2"/>
      <c r="AE329" s="2"/>
      <c r="AG329" s="2"/>
      <c r="AI329" s="2"/>
    </row>
    <row r="330" spans="1:35" x14ac:dyDescent="0.25">
      <c r="A330" s="2" t="str">
        <f>IF(ISBLANK(Colony!B352),"",Colony!B352)</f>
        <v/>
      </c>
      <c r="B330" t="str">
        <f>IF(ISBLANK(Colony!C352),"",Colony!C352)</f>
        <v/>
      </c>
      <c r="C330" t="str">
        <f>IF(ISBLANK(Colony!D352),"",Colony!D352)</f>
        <v/>
      </c>
      <c r="D330" s="1" t="str">
        <f>IF(ISBLANK(Colony!E352),"",Colony!E352)</f>
        <v/>
      </c>
      <c r="E330" s="1" t="str">
        <f>IF(ISBLANK(Colony!F352),"",Colony!F352)</f>
        <v/>
      </c>
      <c r="F330" s="1" t="str">
        <f>IF(ISBLANK(Colony!G352),"",Colony!G352)</f>
        <v/>
      </c>
      <c r="G330" s="1" t="str">
        <f>IF(ISBLANK(Colony!H352),"",Colony!H352)</f>
        <v/>
      </c>
      <c r="H330" s="1" t="str">
        <f>IF(ISBLANK(Colony!I352),"",Colony!I352)</f>
        <v/>
      </c>
      <c r="I330" t="str">
        <f t="array" ref="I330">_xlfn.IFNA(INDEX($A$4:$A$499&amp;$E$4:$E$499, MATCH(0, COUNTIF(I$3:I329, $A$4:$A$499&amp;$E$4:$E$499), 0)),"")</f>
        <v/>
      </c>
      <c r="J330" t="str">
        <f t="array" ref="J330">_xlfn.IFNA( MATCH(0, COUNTIF(I$3:I329, $A$4:$A$499&amp;$E$4:$E$499), 0),"")</f>
        <v/>
      </c>
      <c r="K330" s="2" t="str">
        <f t="array" ref="K330">IFERROR(INDEX($A$4:$A$499, J330),"")</f>
        <v/>
      </c>
      <c r="L330" t="str">
        <f t="array" ref="L330">IFERROR(INDEX($G$4:$G$499, J330),"")</f>
        <v/>
      </c>
      <c r="M330" t="str">
        <f t="array" ref="M330">IF(AND(J331&gt;99999,J330&lt;99999),O330- (SUM(--(NOT(ISBLANK(INDEX(Colony!$H$26:$H$499, J330):INDEX(Colony!$H$26:$H$499, COUNT($A$4:$A$499))))))), IFERROR(O330-(SUM(--(NOT(ISBLANK(INDEX(Colony!$H$26:$H$499, J330):INDEX(Colony!$H$26:$H$499, J331-1)))))),""))</f>
        <v/>
      </c>
      <c r="N330" t="str">
        <f t="array" ref="N330">IFERROR(INDEX($E$4:$E$499,J330),"")</f>
        <v/>
      </c>
      <c r="O330" t="str">
        <f t="array" ref="O330">IFERROR(IF(NOT(J330+100&gt;J331),COUNT($A$4:$A$499)+1-J330,IFERROR(J331-J330,"")),"")</f>
        <v/>
      </c>
      <c r="W330" s="2"/>
      <c r="Y330" s="2"/>
      <c r="AA330" s="2"/>
      <c r="AC330" s="2"/>
      <c r="AE330" s="2"/>
      <c r="AG330" s="2"/>
      <c r="AI330" s="2"/>
    </row>
    <row r="331" spans="1:35" x14ac:dyDescent="0.25">
      <c r="A331" s="2" t="str">
        <f>IF(ISBLANK(Colony!B353),"",Colony!B353)</f>
        <v/>
      </c>
      <c r="B331" t="str">
        <f>IF(ISBLANK(Colony!C353),"",Colony!C353)</f>
        <v/>
      </c>
      <c r="C331" t="str">
        <f>IF(ISBLANK(Colony!D353),"",Colony!D353)</f>
        <v/>
      </c>
      <c r="D331" s="1" t="str">
        <f>IF(ISBLANK(Colony!E353),"",Colony!E353)</f>
        <v/>
      </c>
      <c r="E331" s="1" t="str">
        <f>IF(ISBLANK(Colony!F353),"",Colony!F353)</f>
        <v/>
      </c>
      <c r="F331" s="1" t="str">
        <f>IF(ISBLANK(Colony!G353),"",Colony!G353)</f>
        <v/>
      </c>
      <c r="G331" s="1" t="str">
        <f>IF(ISBLANK(Colony!H353),"",Colony!H353)</f>
        <v/>
      </c>
      <c r="H331" s="1" t="str">
        <f>IF(ISBLANK(Colony!I353),"",Colony!I353)</f>
        <v/>
      </c>
      <c r="I331" t="str">
        <f t="array" ref="I331">_xlfn.IFNA(INDEX($A$4:$A$499&amp;$E$4:$E$499, MATCH(0, COUNTIF(I$3:I330, $A$4:$A$499&amp;$E$4:$E$499), 0)),"")</f>
        <v/>
      </c>
      <c r="J331" t="str">
        <f t="array" ref="J331">_xlfn.IFNA( MATCH(0, COUNTIF(I$3:I330, $A$4:$A$499&amp;$E$4:$E$499), 0),"")</f>
        <v/>
      </c>
      <c r="K331" s="2" t="str">
        <f t="array" ref="K331">IFERROR(INDEX($A$4:$A$499, J331),"")</f>
        <v/>
      </c>
      <c r="L331" t="str">
        <f t="array" ref="L331">IFERROR(INDEX($G$4:$G$499, J331),"")</f>
        <v/>
      </c>
      <c r="M331" t="str">
        <f t="array" ref="M331">IF(AND(J332&gt;99999,J331&lt;99999),O331- (SUM(--(NOT(ISBLANK(INDEX(Colony!$H$26:$H$499, J331):INDEX(Colony!$H$26:$H$499, COUNT($A$4:$A$499))))))), IFERROR(O331-(SUM(--(NOT(ISBLANK(INDEX(Colony!$H$26:$H$499, J331):INDEX(Colony!$H$26:$H$499, J332-1)))))),""))</f>
        <v/>
      </c>
      <c r="N331" t="str">
        <f t="array" ref="N331">IFERROR(INDEX($E$4:$E$499,J331),"")</f>
        <v/>
      </c>
      <c r="O331" t="str">
        <f t="array" ref="O331">IFERROR(IF(NOT(J331+100&gt;J332),COUNT($A$4:$A$499)+1-J331,IFERROR(J332-J331,"")),"")</f>
        <v/>
      </c>
      <c r="W331" s="2"/>
      <c r="Y331" s="2"/>
      <c r="AA331" s="2"/>
      <c r="AC331" s="2"/>
      <c r="AE331" s="2"/>
      <c r="AG331" s="2"/>
      <c r="AI331" s="2"/>
    </row>
    <row r="332" spans="1:35" x14ac:dyDescent="0.25">
      <c r="A332" s="2" t="str">
        <f>IF(ISBLANK(Colony!B354),"",Colony!B354)</f>
        <v/>
      </c>
      <c r="B332" t="str">
        <f>IF(ISBLANK(Colony!C354),"",Colony!C354)</f>
        <v/>
      </c>
      <c r="C332" t="str">
        <f>IF(ISBLANK(Colony!D354),"",Colony!D354)</f>
        <v/>
      </c>
      <c r="D332" s="1" t="str">
        <f>IF(ISBLANK(Colony!E354),"",Colony!E354)</f>
        <v/>
      </c>
      <c r="E332" s="1" t="str">
        <f>IF(ISBLANK(Colony!F354),"",Colony!F354)</f>
        <v/>
      </c>
      <c r="F332" s="1" t="str">
        <f>IF(ISBLANK(Colony!G354),"",Colony!G354)</f>
        <v/>
      </c>
      <c r="G332" s="1" t="str">
        <f>IF(ISBLANK(Colony!H354),"",Colony!H354)</f>
        <v/>
      </c>
      <c r="H332" s="1" t="str">
        <f>IF(ISBLANK(Colony!I354),"",Colony!I354)</f>
        <v/>
      </c>
      <c r="I332" t="str">
        <f t="array" ref="I332">_xlfn.IFNA(INDEX($A$4:$A$499&amp;$E$4:$E$499, MATCH(0, COUNTIF(I$3:I331, $A$4:$A$499&amp;$E$4:$E$499), 0)),"")</f>
        <v/>
      </c>
      <c r="J332" t="str">
        <f t="array" ref="J332">_xlfn.IFNA( MATCH(0, COUNTIF(I$3:I331, $A$4:$A$499&amp;$E$4:$E$499), 0),"")</f>
        <v/>
      </c>
      <c r="K332" s="2" t="str">
        <f t="array" ref="K332">IFERROR(INDEX($A$4:$A$499, J332),"")</f>
        <v/>
      </c>
      <c r="L332" t="str">
        <f t="array" ref="L332">IFERROR(INDEX($G$4:$G$499, J332),"")</f>
        <v/>
      </c>
      <c r="M332" t="str">
        <f t="array" ref="M332">IF(AND(J333&gt;99999,J332&lt;99999),O332- (SUM(--(NOT(ISBLANK(INDEX(Colony!$H$26:$H$499, J332):INDEX(Colony!$H$26:$H$499, COUNT($A$4:$A$499))))))), IFERROR(O332-(SUM(--(NOT(ISBLANK(INDEX(Colony!$H$26:$H$499, J332):INDEX(Colony!$H$26:$H$499, J333-1)))))),""))</f>
        <v/>
      </c>
      <c r="N332" t="str">
        <f t="array" ref="N332">IFERROR(INDEX($E$4:$E$499,J332),"")</f>
        <v/>
      </c>
      <c r="O332" t="str">
        <f t="array" ref="O332">IFERROR(IF(NOT(J332+100&gt;J333),COUNT($A$4:$A$499)+1-J332,IFERROR(J333-J332,"")),"")</f>
        <v/>
      </c>
      <c r="W332" s="2"/>
      <c r="Y332" s="2"/>
      <c r="AA332" s="2"/>
      <c r="AC332" s="2"/>
      <c r="AE332" s="2"/>
      <c r="AG332" s="2"/>
      <c r="AI332" s="2"/>
    </row>
    <row r="333" spans="1:35" x14ac:dyDescent="0.25">
      <c r="A333" s="2" t="str">
        <f>IF(ISBLANK(Colony!B355),"",Colony!B355)</f>
        <v/>
      </c>
      <c r="B333" t="str">
        <f>IF(ISBLANK(Colony!C355),"",Colony!C355)</f>
        <v/>
      </c>
      <c r="C333" t="str">
        <f>IF(ISBLANK(Colony!D355),"",Colony!D355)</f>
        <v/>
      </c>
      <c r="D333" s="1" t="str">
        <f>IF(ISBLANK(Colony!E355),"",Colony!E355)</f>
        <v/>
      </c>
      <c r="E333" s="1" t="str">
        <f>IF(ISBLANK(Colony!F355),"",Colony!F355)</f>
        <v/>
      </c>
      <c r="F333" s="1" t="str">
        <f>IF(ISBLANK(Colony!G355),"",Colony!G355)</f>
        <v/>
      </c>
      <c r="G333" s="1" t="str">
        <f>IF(ISBLANK(Colony!H355),"",Colony!H355)</f>
        <v/>
      </c>
      <c r="H333" s="1" t="str">
        <f>IF(ISBLANK(Colony!I355),"",Colony!I355)</f>
        <v/>
      </c>
      <c r="I333" t="str">
        <f t="array" ref="I333">_xlfn.IFNA(INDEX($A$4:$A$499&amp;$E$4:$E$499, MATCH(0, COUNTIF(I$3:I332, $A$4:$A$499&amp;$E$4:$E$499), 0)),"")</f>
        <v/>
      </c>
      <c r="J333" t="str">
        <f t="array" ref="J333">_xlfn.IFNA( MATCH(0, COUNTIF(I$3:I332, $A$4:$A$499&amp;$E$4:$E$499), 0),"")</f>
        <v/>
      </c>
      <c r="K333" s="2" t="str">
        <f t="array" ref="K333">IFERROR(INDEX($A$4:$A$499, J333),"")</f>
        <v/>
      </c>
      <c r="L333" t="str">
        <f t="array" ref="L333">IFERROR(INDEX($G$4:$G$499, J333),"")</f>
        <v/>
      </c>
      <c r="M333" t="str">
        <f t="array" ref="M333">IF(AND(J334&gt;99999,J333&lt;99999),O333- (SUM(--(NOT(ISBLANK(INDEX(Colony!$H$26:$H$499, J333):INDEX(Colony!$H$26:$H$499, COUNT($A$4:$A$499))))))), IFERROR(O333-(SUM(--(NOT(ISBLANK(INDEX(Colony!$H$26:$H$499, J333):INDEX(Colony!$H$26:$H$499, J334-1)))))),""))</f>
        <v/>
      </c>
      <c r="N333" t="str">
        <f t="array" ref="N333">IFERROR(INDEX($E$4:$E$499,J333),"")</f>
        <v/>
      </c>
      <c r="O333" t="str">
        <f t="array" ref="O333">IFERROR(IF(NOT(J333+100&gt;J334),COUNT($A$4:$A$499)+1-J333,IFERROR(J334-J333,"")),"")</f>
        <v/>
      </c>
      <c r="W333" s="2"/>
      <c r="Y333" s="2"/>
      <c r="AA333" s="2"/>
      <c r="AC333" s="2"/>
      <c r="AE333" s="2"/>
      <c r="AG333" s="2"/>
      <c r="AI333" s="2"/>
    </row>
    <row r="334" spans="1:35" x14ac:dyDescent="0.25">
      <c r="A334" s="2" t="str">
        <f>IF(ISBLANK(Colony!B356),"",Colony!B356)</f>
        <v/>
      </c>
      <c r="B334" t="str">
        <f>IF(ISBLANK(Colony!C356),"",Colony!C356)</f>
        <v/>
      </c>
      <c r="C334" t="str">
        <f>IF(ISBLANK(Colony!D356),"",Colony!D356)</f>
        <v/>
      </c>
      <c r="D334" s="1" t="str">
        <f>IF(ISBLANK(Colony!E356),"",Colony!E356)</f>
        <v/>
      </c>
      <c r="E334" s="1" t="str">
        <f>IF(ISBLANK(Colony!F356),"",Colony!F356)</f>
        <v/>
      </c>
      <c r="F334" s="1" t="str">
        <f>IF(ISBLANK(Colony!G356),"",Colony!G356)</f>
        <v/>
      </c>
      <c r="G334" s="1" t="str">
        <f>IF(ISBLANK(Colony!H356),"",Colony!H356)</f>
        <v/>
      </c>
      <c r="H334" s="1" t="str">
        <f>IF(ISBLANK(Colony!I356),"",Colony!I356)</f>
        <v/>
      </c>
      <c r="I334" t="str">
        <f t="array" ref="I334">_xlfn.IFNA(INDEX($A$4:$A$499&amp;$E$4:$E$499, MATCH(0, COUNTIF(I$3:I333, $A$4:$A$499&amp;$E$4:$E$499), 0)),"")</f>
        <v/>
      </c>
      <c r="J334" t="str">
        <f t="array" ref="J334">_xlfn.IFNA( MATCH(0, COUNTIF(I$3:I333, $A$4:$A$499&amp;$E$4:$E$499), 0),"")</f>
        <v/>
      </c>
      <c r="K334" s="2" t="str">
        <f t="array" ref="K334">IFERROR(INDEX($A$4:$A$499, J334),"")</f>
        <v/>
      </c>
      <c r="L334" t="str">
        <f t="array" ref="L334">IFERROR(INDEX($G$4:$G$499, J334),"")</f>
        <v/>
      </c>
      <c r="M334" t="str">
        <f t="array" ref="M334">IF(AND(J335&gt;99999,J334&lt;99999),O334- (SUM(--(NOT(ISBLANK(INDEX(Colony!$H$26:$H$499, J334):INDEX(Colony!$H$26:$H$499, COUNT($A$4:$A$499))))))), IFERROR(O334-(SUM(--(NOT(ISBLANK(INDEX(Colony!$H$26:$H$499, J334):INDEX(Colony!$H$26:$H$499, J335-1)))))),""))</f>
        <v/>
      </c>
      <c r="N334" t="str">
        <f t="array" ref="N334">IFERROR(INDEX($E$4:$E$499,J334),"")</f>
        <v/>
      </c>
      <c r="O334" t="str">
        <f t="array" ref="O334">IFERROR(IF(NOT(J334+100&gt;J335),COUNT($A$4:$A$499)+1-J334,IFERROR(J335-J334,"")),"")</f>
        <v/>
      </c>
      <c r="W334" s="2"/>
      <c r="Y334" s="2"/>
      <c r="AA334" s="2"/>
      <c r="AC334" s="2"/>
      <c r="AE334" s="2"/>
      <c r="AG334" s="2"/>
      <c r="AI334" s="2"/>
    </row>
    <row r="335" spans="1:35" x14ac:dyDescent="0.25">
      <c r="A335" s="2" t="str">
        <f>IF(ISBLANK(Colony!B357),"",Colony!B357)</f>
        <v/>
      </c>
      <c r="B335" t="str">
        <f>IF(ISBLANK(Colony!C357),"",Colony!C357)</f>
        <v/>
      </c>
      <c r="C335" t="str">
        <f>IF(ISBLANK(Colony!D357),"",Colony!D357)</f>
        <v/>
      </c>
      <c r="D335" s="1" t="str">
        <f>IF(ISBLANK(Colony!E357),"",Colony!E357)</f>
        <v/>
      </c>
      <c r="E335" s="1" t="str">
        <f>IF(ISBLANK(Colony!F357),"",Colony!F357)</f>
        <v/>
      </c>
      <c r="F335" s="1" t="str">
        <f>IF(ISBLANK(Colony!G357),"",Colony!G357)</f>
        <v/>
      </c>
      <c r="G335" s="1" t="str">
        <f>IF(ISBLANK(Colony!H357),"",Colony!H357)</f>
        <v/>
      </c>
      <c r="H335" s="1" t="str">
        <f>IF(ISBLANK(Colony!I357),"",Colony!I357)</f>
        <v/>
      </c>
      <c r="I335" t="str">
        <f t="array" ref="I335">_xlfn.IFNA(INDEX($A$4:$A$499&amp;$E$4:$E$499, MATCH(0, COUNTIF(I$3:I334, $A$4:$A$499&amp;$E$4:$E$499), 0)),"")</f>
        <v/>
      </c>
      <c r="J335" t="str">
        <f t="array" ref="J335">_xlfn.IFNA( MATCH(0, COUNTIF(I$3:I334, $A$4:$A$499&amp;$E$4:$E$499), 0),"")</f>
        <v/>
      </c>
      <c r="K335" s="2" t="str">
        <f t="array" ref="K335">IFERROR(INDEX($A$4:$A$499, J335),"")</f>
        <v/>
      </c>
      <c r="L335" t="str">
        <f t="array" ref="L335">IFERROR(INDEX($G$4:$G$499, J335),"")</f>
        <v/>
      </c>
      <c r="M335" t="str">
        <f t="array" ref="M335">IF(AND(J336&gt;99999,J335&lt;99999),O335- (SUM(--(NOT(ISBLANK(INDEX(Colony!$H$26:$H$499, J335):INDEX(Colony!$H$26:$H$499, COUNT($A$4:$A$499))))))), IFERROR(O335-(SUM(--(NOT(ISBLANK(INDEX(Colony!$H$26:$H$499, J335):INDEX(Colony!$H$26:$H$499, J336-1)))))),""))</f>
        <v/>
      </c>
      <c r="N335" t="str">
        <f t="array" ref="N335">IFERROR(INDEX($E$4:$E$499,J335),"")</f>
        <v/>
      </c>
      <c r="O335" t="str">
        <f t="array" ref="O335">IFERROR(IF(NOT(J335+100&gt;J336),COUNT($A$4:$A$499)+1-J335,IFERROR(J336-J335,"")),"")</f>
        <v/>
      </c>
      <c r="W335" s="2"/>
      <c r="Y335" s="2"/>
      <c r="AA335" s="2"/>
      <c r="AC335" s="2"/>
      <c r="AE335" s="2"/>
      <c r="AG335" s="2"/>
      <c r="AI335" s="2"/>
    </row>
    <row r="336" spans="1:35" x14ac:dyDescent="0.25">
      <c r="A336" s="2" t="str">
        <f>IF(ISBLANK(Colony!B358),"",Colony!B358)</f>
        <v/>
      </c>
      <c r="B336" t="str">
        <f>IF(ISBLANK(Colony!C358),"",Colony!C358)</f>
        <v/>
      </c>
      <c r="C336" t="str">
        <f>IF(ISBLANK(Colony!D358),"",Colony!D358)</f>
        <v/>
      </c>
      <c r="D336" s="1" t="str">
        <f>IF(ISBLANK(Colony!E358),"",Colony!E358)</f>
        <v/>
      </c>
      <c r="E336" s="1" t="str">
        <f>IF(ISBLANK(Colony!F358),"",Colony!F358)</f>
        <v/>
      </c>
      <c r="F336" s="1" t="str">
        <f>IF(ISBLANK(Colony!G358),"",Colony!G358)</f>
        <v/>
      </c>
      <c r="G336" s="1" t="str">
        <f>IF(ISBLANK(Colony!H358),"",Colony!H358)</f>
        <v/>
      </c>
      <c r="H336" s="1" t="str">
        <f>IF(ISBLANK(Colony!I358),"",Colony!I358)</f>
        <v/>
      </c>
      <c r="I336" t="str">
        <f t="array" ref="I336">_xlfn.IFNA(INDEX($A$4:$A$499&amp;$E$4:$E$499, MATCH(0, COUNTIF(I$3:I335, $A$4:$A$499&amp;$E$4:$E$499), 0)),"")</f>
        <v/>
      </c>
      <c r="J336" t="str">
        <f t="array" ref="J336">_xlfn.IFNA( MATCH(0, COUNTIF(I$3:I335, $A$4:$A$499&amp;$E$4:$E$499), 0),"")</f>
        <v/>
      </c>
      <c r="K336" s="2" t="str">
        <f t="array" ref="K336">IFERROR(INDEX($A$4:$A$499, J336),"")</f>
        <v/>
      </c>
      <c r="L336" t="str">
        <f t="array" ref="L336">IFERROR(INDEX($G$4:$G$499, J336),"")</f>
        <v/>
      </c>
      <c r="M336" t="str">
        <f t="array" ref="M336">IF(AND(J337&gt;99999,J336&lt;99999),O336- (SUM(--(NOT(ISBLANK(INDEX(Colony!$H$26:$H$499, J336):INDEX(Colony!$H$26:$H$499, COUNT($A$4:$A$499))))))), IFERROR(O336-(SUM(--(NOT(ISBLANK(INDEX(Colony!$H$26:$H$499, J336):INDEX(Colony!$H$26:$H$499, J337-1)))))),""))</f>
        <v/>
      </c>
      <c r="N336" t="str">
        <f t="array" ref="N336">IFERROR(INDEX($E$4:$E$499,J336),"")</f>
        <v/>
      </c>
      <c r="O336" t="str">
        <f t="array" ref="O336">IFERROR(IF(NOT(J336+100&gt;J337),COUNT($A$4:$A$499)+1-J336,IFERROR(J337-J336,"")),"")</f>
        <v/>
      </c>
      <c r="W336" s="2"/>
      <c r="Y336" s="2"/>
      <c r="AA336" s="2"/>
      <c r="AC336" s="2"/>
      <c r="AE336" s="2"/>
      <c r="AG336" s="2"/>
      <c r="AI336" s="2"/>
    </row>
    <row r="337" spans="1:35" x14ac:dyDescent="0.25">
      <c r="A337" s="2" t="str">
        <f>IF(ISBLANK(Colony!B359),"",Colony!B359)</f>
        <v/>
      </c>
      <c r="B337" t="str">
        <f>IF(ISBLANK(Colony!C359),"",Colony!C359)</f>
        <v/>
      </c>
      <c r="C337" t="str">
        <f>IF(ISBLANK(Colony!D359),"",Colony!D359)</f>
        <v/>
      </c>
      <c r="D337" s="1" t="str">
        <f>IF(ISBLANK(Colony!E359),"",Colony!E359)</f>
        <v/>
      </c>
      <c r="E337" s="1" t="str">
        <f>IF(ISBLANK(Colony!F359),"",Colony!F359)</f>
        <v/>
      </c>
      <c r="F337" s="1" t="str">
        <f>IF(ISBLANK(Colony!G359),"",Colony!G359)</f>
        <v/>
      </c>
      <c r="G337" s="1" t="str">
        <f>IF(ISBLANK(Colony!H359),"",Colony!H359)</f>
        <v/>
      </c>
      <c r="H337" s="1" t="str">
        <f>IF(ISBLANK(Colony!I359),"",Colony!I359)</f>
        <v/>
      </c>
      <c r="I337" t="str">
        <f t="array" ref="I337">_xlfn.IFNA(INDEX($A$4:$A$499&amp;$E$4:$E$499, MATCH(0, COUNTIF(I$3:I336, $A$4:$A$499&amp;$E$4:$E$499), 0)),"")</f>
        <v/>
      </c>
      <c r="J337" t="str">
        <f t="array" ref="J337">_xlfn.IFNA( MATCH(0, COUNTIF(I$3:I336, $A$4:$A$499&amp;$E$4:$E$499), 0),"")</f>
        <v/>
      </c>
      <c r="K337" s="2" t="str">
        <f t="array" ref="K337">IFERROR(INDEX($A$4:$A$499, J337),"")</f>
        <v/>
      </c>
      <c r="L337" t="str">
        <f t="array" ref="L337">IFERROR(INDEX($G$4:$G$499, J337),"")</f>
        <v/>
      </c>
      <c r="M337" t="str">
        <f t="array" ref="M337">IF(AND(J338&gt;99999,J337&lt;99999),O337- (SUM(--(NOT(ISBLANK(INDEX(Colony!$H$26:$H$499, J337):INDEX(Colony!$H$26:$H$499, COUNT($A$4:$A$499))))))), IFERROR(O337-(SUM(--(NOT(ISBLANK(INDEX(Colony!$H$26:$H$499, J337):INDEX(Colony!$H$26:$H$499, J338-1)))))),""))</f>
        <v/>
      </c>
      <c r="N337" t="str">
        <f t="array" ref="N337">IFERROR(INDEX($E$4:$E$499,J337),"")</f>
        <v/>
      </c>
      <c r="O337" t="str">
        <f t="array" ref="O337">IFERROR(IF(NOT(J337+100&gt;J338),COUNT($A$4:$A$499)+1-J337,IFERROR(J338-J337,"")),"")</f>
        <v/>
      </c>
      <c r="W337" s="2"/>
      <c r="Y337" s="2"/>
      <c r="AA337" s="2"/>
      <c r="AC337" s="2"/>
      <c r="AE337" s="2"/>
      <c r="AG337" s="2"/>
      <c r="AI337" s="2"/>
    </row>
    <row r="338" spans="1:35" x14ac:dyDescent="0.25">
      <c r="A338" s="2" t="str">
        <f>IF(ISBLANK(Colony!B360),"",Colony!B360)</f>
        <v/>
      </c>
      <c r="B338" t="str">
        <f>IF(ISBLANK(Colony!C360),"",Colony!C360)</f>
        <v/>
      </c>
      <c r="C338" t="str">
        <f>IF(ISBLANK(Colony!D360),"",Colony!D360)</f>
        <v/>
      </c>
      <c r="D338" s="1" t="str">
        <f>IF(ISBLANK(Colony!E360),"",Colony!E360)</f>
        <v/>
      </c>
      <c r="E338" s="1" t="str">
        <f>IF(ISBLANK(Colony!F360),"",Colony!F360)</f>
        <v/>
      </c>
      <c r="F338" s="1" t="str">
        <f>IF(ISBLANK(Colony!G360),"",Colony!G360)</f>
        <v/>
      </c>
      <c r="G338" s="1" t="str">
        <f>IF(ISBLANK(Colony!H360),"",Colony!H360)</f>
        <v/>
      </c>
      <c r="H338" s="1" t="str">
        <f>IF(ISBLANK(Colony!I360),"",Colony!I360)</f>
        <v/>
      </c>
      <c r="I338" t="str">
        <f t="array" ref="I338">_xlfn.IFNA(INDEX($A$4:$A$499&amp;$E$4:$E$499, MATCH(0, COUNTIF(I$3:I337, $A$4:$A$499&amp;$E$4:$E$499), 0)),"")</f>
        <v/>
      </c>
      <c r="J338" t="str">
        <f t="array" ref="J338">_xlfn.IFNA( MATCH(0, COUNTIF(I$3:I337, $A$4:$A$499&amp;$E$4:$E$499), 0),"")</f>
        <v/>
      </c>
      <c r="K338" s="2" t="str">
        <f t="array" ref="K338">IFERROR(INDEX($A$4:$A$499, J338),"")</f>
        <v/>
      </c>
      <c r="L338" t="str">
        <f t="array" ref="L338">IFERROR(INDEX($G$4:$G$499, J338),"")</f>
        <v/>
      </c>
      <c r="M338" t="str">
        <f t="array" ref="M338">IF(AND(J339&gt;99999,J338&lt;99999),O338- (SUM(--(NOT(ISBLANK(INDEX(Colony!$H$26:$H$499, J338):INDEX(Colony!$H$26:$H$499, COUNT($A$4:$A$499))))))), IFERROR(O338-(SUM(--(NOT(ISBLANK(INDEX(Colony!$H$26:$H$499, J338):INDEX(Colony!$H$26:$H$499, J339-1)))))),""))</f>
        <v/>
      </c>
      <c r="N338" t="str">
        <f t="array" ref="N338">IFERROR(INDEX($E$4:$E$499,J338),"")</f>
        <v/>
      </c>
      <c r="O338" t="str">
        <f t="array" ref="O338">IFERROR(IF(NOT(J338+100&gt;J339),COUNT($A$4:$A$499)+1-J338,IFERROR(J339-J338,"")),"")</f>
        <v/>
      </c>
      <c r="W338" s="2"/>
      <c r="Y338" s="2"/>
      <c r="AA338" s="2"/>
      <c r="AC338" s="2"/>
      <c r="AE338" s="2"/>
      <c r="AG338" s="2"/>
      <c r="AI338" s="2"/>
    </row>
    <row r="339" spans="1:35" x14ac:dyDescent="0.25">
      <c r="A339" s="2" t="str">
        <f>IF(ISBLANK(Colony!B361),"",Colony!B361)</f>
        <v/>
      </c>
      <c r="B339" t="str">
        <f>IF(ISBLANK(Colony!C361),"",Colony!C361)</f>
        <v/>
      </c>
      <c r="C339" t="str">
        <f>IF(ISBLANK(Colony!D361),"",Colony!D361)</f>
        <v/>
      </c>
      <c r="D339" s="1" t="str">
        <f>IF(ISBLANK(Colony!E361),"",Colony!E361)</f>
        <v/>
      </c>
      <c r="E339" s="1" t="str">
        <f>IF(ISBLANK(Colony!F361),"",Colony!F361)</f>
        <v/>
      </c>
      <c r="F339" s="1" t="str">
        <f>IF(ISBLANK(Colony!G361),"",Colony!G361)</f>
        <v/>
      </c>
      <c r="G339" s="1" t="str">
        <f>IF(ISBLANK(Colony!H361),"",Colony!H361)</f>
        <v/>
      </c>
      <c r="H339" s="1" t="str">
        <f>IF(ISBLANK(Colony!I361),"",Colony!I361)</f>
        <v/>
      </c>
      <c r="I339" t="str">
        <f t="array" ref="I339">_xlfn.IFNA(INDEX($A$4:$A$499&amp;$E$4:$E$499, MATCH(0, COUNTIF(I$3:I338, $A$4:$A$499&amp;$E$4:$E$499), 0)),"")</f>
        <v/>
      </c>
      <c r="J339" t="str">
        <f t="array" ref="J339">_xlfn.IFNA( MATCH(0, COUNTIF(I$3:I338, $A$4:$A$499&amp;$E$4:$E$499), 0),"")</f>
        <v/>
      </c>
      <c r="K339" s="2" t="str">
        <f t="array" ref="K339">IFERROR(INDEX($A$4:$A$499, J339),"")</f>
        <v/>
      </c>
      <c r="L339" t="str">
        <f t="array" ref="L339">IFERROR(INDEX($G$4:$G$499, J339),"")</f>
        <v/>
      </c>
      <c r="M339" t="str">
        <f t="array" ref="M339">IF(AND(J340&gt;99999,J339&lt;99999),O339- (SUM(--(NOT(ISBLANK(INDEX(Colony!$H$26:$H$499, J339):INDEX(Colony!$H$26:$H$499, COUNT($A$4:$A$499))))))), IFERROR(O339-(SUM(--(NOT(ISBLANK(INDEX(Colony!$H$26:$H$499, J339):INDEX(Colony!$H$26:$H$499, J340-1)))))),""))</f>
        <v/>
      </c>
      <c r="N339" t="str">
        <f t="array" ref="N339">IFERROR(INDEX($E$4:$E$499,J339),"")</f>
        <v/>
      </c>
      <c r="O339" t="str">
        <f t="array" ref="O339">IFERROR(IF(NOT(J339+100&gt;J340),COUNT($A$4:$A$499)+1-J339,IFERROR(J340-J339,"")),"")</f>
        <v/>
      </c>
      <c r="W339" s="2"/>
      <c r="Y339" s="2"/>
      <c r="AA339" s="2"/>
      <c r="AC339" s="2"/>
      <c r="AE339" s="2"/>
      <c r="AG339" s="2"/>
      <c r="AI339" s="2"/>
    </row>
    <row r="340" spans="1:35" x14ac:dyDescent="0.25">
      <c r="A340" s="2" t="str">
        <f>IF(ISBLANK(Colony!B362),"",Colony!B362)</f>
        <v/>
      </c>
      <c r="B340" t="str">
        <f>IF(ISBLANK(Colony!C362),"",Colony!C362)</f>
        <v/>
      </c>
      <c r="C340" t="str">
        <f>IF(ISBLANK(Colony!D362),"",Colony!D362)</f>
        <v/>
      </c>
      <c r="D340" s="1" t="str">
        <f>IF(ISBLANK(Colony!E362),"",Colony!E362)</f>
        <v/>
      </c>
      <c r="E340" s="1" t="str">
        <f>IF(ISBLANK(Colony!F362),"",Colony!F362)</f>
        <v/>
      </c>
      <c r="F340" s="1" t="str">
        <f>IF(ISBLANK(Colony!G362),"",Colony!G362)</f>
        <v/>
      </c>
      <c r="G340" s="1" t="str">
        <f>IF(ISBLANK(Colony!H362),"",Colony!H362)</f>
        <v/>
      </c>
      <c r="H340" s="1" t="str">
        <f>IF(ISBLANK(Colony!I362),"",Colony!I362)</f>
        <v/>
      </c>
      <c r="I340" t="str">
        <f t="array" ref="I340">_xlfn.IFNA(INDEX($A$4:$A$499&amp;$E$4:$E$499, MATCH(0, COUNTIF(I$3:I339, $A$4:$A$499&amp;$E$4:$E$499), 0)),"")</f>
        <v/>
      </c>
      <c r="J340" t="str">
        <f t="array" ref="J340">_xlfn.IFNA( MATCH(0, COUNTIF(I$3:I339, $A$4:$A$499&amp;$E$4:$E$499), 0),"")</f>
        <v/>
      </c>
      <c r="K340" s="2" t="str">
        <f t="array" ref="K340">IFERROR(INDEX($A$4:$A$499, J340),"")</f>
        <v/>
      </c>
      <c r="L340" t="str">
        <f t="array" ref="L340">IFERROR(INDEX($G$4:$G$499, J340),"")</f>
        <v/>
      </c>
      <c r="M340" t="str">
        <f t="array" ref="M340">IF(AND(J341&gt;99999,J340&lt;99999),O340- (SUM(--(NOT(ISBLANK(INDEX(Colony!$H$26:$H$499, J340):INDEX(Colony!$H$26:$H$499, COUNT($A$4:$A$499))))))), IFERROR(O340-(SUM(--(NOT(ISBLANK(INDEX(Colony!$H$26:$H$499, J340):INDEX(Colony!$H$26:$H$499, J341-1)))))),""))</f>
        <v/>
      </c>
      <c r="N340" t="str">
        <f t="array" ref="N340">IFERROR(INDEX($E$4:$E$499,J340),"")</f>
        <v/>
      </c>
      <c r="O340" t="str">
        <f t="array" ref="O340">IFERROR(IF(NOT(J340+100&gt;J341),COUNT($A$4:$A$499)+1-J340,IFERROR(J341-J340,"")),"")</f>
        <v/>
      </c>
      <c r="W340" s="2"/>
      <c r="Y340" s="2"/>
      <c r="AA340" s="2"/>
      <c r="AC340" s="2"/>
      <c r="AE340" s="2"/>
      <c r="AG340" s="2"/>
      <c r="AI340" s="2"/>
    </row>
    <row r="341" spans="1:35" x14ac:dyDescent="0.25">
      <c r="A341" s="2" t="str">
        <f>IF(ISBLANK(Colony!B363),"",Colony!B363)</f>
        <v/>
      </c>
      <c r="B341" t="str">
        <f>IF(ISBLANK(Colony!C363),"",Colony!C363)</f>
        <v/>
      </c>
      <c r="C341" t="str">
        <f>IF(ISBLANK(Colony!D363),"",Colony!D363)</f>
        <v/>
      </c>
      <c r="D341" s="1" t="str">
        <f>IF(ISBLANK(Colony!E363),"",Colony!E363)</f>
        <v/>
      </c>
      <c r="E341" s="1" t="str">
        <f>IF(ISBLANK(Colony!F363),"",Colony!F363)</f>
        <v/>
      </c>
      <c r="F341" s="1" t="str">
        <f>IF(ISBLANK(Colony!G363),"",Colony!G363)</f>
        <v/>
      </c>
      <c r="G341" s="1" t="str">
        <f>IF(ISBLANK(Colony!H363),"",Colony!H363)</f>
        <v/>
      </c>
      <c r="H341" s="1" t="str">
        <f>IF(ISBLANK(Colony!I363),"",Colony!I363)</f>
        <v/>
      </c>
      <c r="I341" t="str">
        <f t="array" ref="I341">_xlfn.IFNA(INDEX($A$4:$A$499&amp;$E$4:$E$499, MATCH(0, COUNTIF(I$3:I340, $A$4:$A$499&amp;$E$4:$E$499), 0)),"")</f>
        <v/>
      </c>
      <c r="J341" t="str">
        <f t="array" ref="J341">_xlfn.IFNA( MATCH(0, COUNTIF(I$3:I340, $A$4:$A$499&amp;$E$4:$E$499), 0),"")</f>
        <v/>
      </c>
      <c r="K341" s="2" t="str">
        <f t="array" ref="K341">IFERROR(INDEX($A$4:$A$499, J341),"")</f>
        <v/>
      </c>
      <c r="L341" t="str">
        <f t="array" ref="L341">IFERROR(INDEX($G$4:$G$499, J341),"")</f>
        <v/>
      </c>
      <c r="M341" t="str">
        <f t="array" ref="M341">IF(AND(J342&gt;99999,J341&lt;99999),O341- (SUM(--(NOT(ISBLANK(INDEX(Colony!$H$26:$H$499, J341):INDEX(Colony!$H$26:$H$499, COUNT($A$4:$A$499))))))), IFERROR(O341-(SUM(--(NOT(ISBLANK(INDEX(Colony!$H$26:$H$499, J341):INDEX(Colony!$H$26:$H$499, J342-1)))))),""))</f>
        <v/>
      </c>
      <c r="N341" t="str">
        <f t="array" ref="N341">IFERROR(INDEX($E$4:$E$499,J341),"")</f>
        <v/>
      </c>
      <c r="O341" t="str">
        <f t="array" ref="O341">IFERROR(IF(NOT(J341+100&gt;J342),COUNT($A$4:$A$499)+1-J341,IFERROR(J342-J341,"")),"")</f>
        <v/>
      </c>
      <c r="W341" s="2"/>
      <c r="Y341" s="2"/>
      <c r="AA341" s="2"/>
      <c r="AC341" s="2"/>
      <c r="AE341" s="2"/>
      <c r="AG341" s="2"/>
      <c r="AI341" s="2"/>
    </row>
    <row r="342" spans="1:35" x14ac:dyDescent="0.25">
      <c r="A342" s="2" t="str">
        <f>IF(ISBLANK(Colony!B364),"",Colony!B364)</f>
        <v/>
      </c>
      <c r="B342" t="str">
        <f>IF(ISBLANK(Colony!C364),"",Colony!C364)</f>
        <v/>
      </c>
      <c r="C342" t="str">
        <f>IF(ISBLANK(Colony!D364),"",Colony!D364)</f>
        <v/>
      </c>
      <c r="D342" s="1" t="str">
        <f>IF(ISBLANK(Colony!E364),"",Colony!E364)</f>
        <v/>
      </c>
      <c r="E342" s="1" t="str">
        <f>IF(ISBLANK(Colony!F364),"",Colony!F364)</f>
        <v/>
      </c>
      <c r="F342" s="1" t="str">
        <f>IF(ISBLANK(Colony!G364),"",Colony!G364)</f>
        <v/>
      </c>
      <c r="G342" s="1" t="str">
        <f>IF(ISBLANK(Colony!H364),"",Colony!H364)</f>
        <v/>
      </c>
      <c r="H342" s="1" t="str">
        <f>IF(ISBLANK(Colony!I364),"",Colony!I364)</f>
        <v/>
      </c>
      <c r="I342" t="str">
        <f t="array" ref="I342">_xlfn.IFNA(INDEX($A$4:$A$499&amp;$E$4:$E$499, MATCH(0, COUNTIF(I$3:I341, $A$4:$A$499&amp;$E$4:$E$499), 0)),"")</f>
        <v/>
      </c>
      <c r="J342" t="str">
        <f t="array" ref="J342">_xlfn.IFNA( MATCH(0, COUNTIF(I$3:I341, $A$4:$A$499&amp;$E$4:$E$499), 0),"")</f>
        <v/>
      </c>
      <c r="K342" s="2" t="str">
        <f t="array" ref="K342">IFERROR(INDEX($A$4:$A$499, J342),"")</f>
        <v/>
      </c>
      <c r="L342" t="str">
        <f t="array" ref="L342">IFERROR(INDEX($G$4:$G$499, J342),"")</f>
        <v/>
      </c>
      <c r="M342" t="str">
        <f t="array" ref="M342">IF(AND(J343&gt;99999,J342&lt;99999),O342- (SUM(--(NOT(ISBLANK(INDEX(Colony!$H$26:$H$499, J342):INDEX(Colony!$H$26:$H$499, COUNT($A$4:$A$499))))))), IFERROR(O342-(SUM(--(NOT(ISBLANK(INDEX(Colony!$H$26:$H$499, J342):INDEX(Colony!$H$26:$H$499, J343-1)))))),""))</f>
        <v/>
      </c>
      <c r="N342" t="str">
        <f t="array" ref="N342">IFERROR(INDEX($E$4:$E$499,J342),"")</f>
        <v/>
      </c>
      <c r="O342" t="str">
        <f t="array" ref="O342">IFERROR(IF(NOT(J342+100&gt;J343),COUNT($A$4:$A$499)+1-J342,IFERROR(J343-J342,"")),"")</f>
        <v/>
      </c>
      <c r="W342" s="2"/>
      <c r="Y342" s="2"/>
      <c r="AA342" s="2"/>
      <c r="AC342" s="2"/>
      <c r="AE342" s="2"/>
      <c r="AG342" s="2"/>
      <c r="AI342" s="2"/>
    </row>
    <row r="343" spans="1:35" x14ac:dyDescent="0.25">
      <c r="A343" s="2" t="str">
        <f>IF(ISBLANK(Colony!B365),"",Colony!B365)</f>
        <v/>
      </c>
      <c r="B343" t="str">
        <f>IF(ISBLANK(Colony!C365),"",Colony!C365)</f>
        <v/>
      </c>
      <c r="C343" t="str">
        <f>IF(ISBLANK(Colony!D365),"",Colony!D365)</f>
        <v/>
      </c>
      <c r="D343" s="1" t="str">
        <f>IF(ISBLANK(Colony!E365),"",Colony!E365)</f>
        <v/>
      </c>
      <c r="E343" s="1" t="str">
        <f>IF(ISBLANK(Colony!F365),"",Colony!F365)</f>
        <v/>
      </c>
      <c r="F343" s="1" t="str">
        <f>IF(ISBLANK(Colony!G365),"",Colony!G365)</f>
        <v/>
      </c>
      <c r="G343" s="1" t="str">
        <f>IF(ISBLANK(Colony!H365),"",Colony!H365)</f>
        <v/>
      </c>
      <c r="H343" s="1" t="str">
        <f>IF(ISBLANK(Colony!I365),"",Colony!I365)</f>
        <v/>
      </c>
      <c r="I343" t="str">
        <f t="array" ref="I343">_xlfn.IFNA(INDEX($A$4:$A$499&amp;$E$4:$E$499, MATCH(0, COUNTIF(I$3:I342, $A$4:$A$499&amp;$E$4:$E$499), 0)),"")</f>
        <v/>
      </c>
      <c r="J343" t="str">
        <f t="array" ref="J343">_xlfn.IFNA( MATCH(0, COUNTIF(I$3:I342, $A$4:$A$499&amp;$E$4:$E$499), 0),"")</f>
        <v/>
      </c>
      <c r="K343" s="2" t="str">
        <f t="array" ref="K343">IFERROR(INDEX($A$4:$A$499, J343),"")</f>
        <v/>
      </c>
      <c r="L343" t="str">
        <f t="array" ref="L343">IFERROR(INDEX($G$4:$G$499, J343),"")</f>
        <v/>
      </c>
      <c r="M343" t="str">
        <f t="array" ref="M343">IF(AND(J344&gt;99999,J343&lt;99999),O343- (SUM(--(NOT(ISBLANK(INDEX(Colony!$H$26:$H$499, J343):INDEX(Colony!$H$26:$H$499, COUNT($A$4:$A$499))))))), IFERROR(O343-(SUM(--(NOT(ISBLANK(INDEX(Colony!$H$26:$H$499, J343):INDEX(Colony!$H$26:$H$499, J344-1)))))),""))</f>
        <v/>
      </c>
      <c r="N343" t="str">
        <f t="array" ref="N343">IFERROR(INDEX($E$4:$E$499,J343),"")</f>
        <v/>
      </c>
      <c r="O343" t="str">
        <f t="array" ref="O343">IFERROR(IF(NOT(J343+100&gt;J344),COUNT($A$4:$A$499)+1-J343,IFERROR(J344-J343,"")),"")</f>
        <v/>
      </c>
      <c r="W343" s="2"/>
      <c r="Y343" s="2"/>
      <c r="AA343" s="2"/>
      <c r="AC343" s="2"/>
      <c r="AE343" s="2"/>
      <c r="AG343" s="2"/>
      <c r="AI343" s="2"/>
    </row>
    <row r="344" spans="1:35" x14ac:dyDescent="0.25">
      <c r="A344" s="2" t="str">
        <f>IF(ISBLANK(Colony!B366),"",Colony!B366)</f>
        <v/>
      </c>
      <c r="B344" t="str">
        <f>IF(ISBLANK(Colony!C366),"",Colony!C366)</f>
        <v/>
      </c>
      <c r="C344" t="str">
        <f>IF(ISBLANK(Colony!D366),"",Colony!D366)</f>
        <v/>
      </c>
      <c r="D344" s="1" t="str">
        <f>IF(ISBLANK(Colony!E366),"",Colony!E366)</f>
        <v/>
      </c>
      <c r="E344" s="1" t="str">
        <f>IF(ISBLANK(Colony!F366),"",Colony!F366)</f>
        <v/>
      </c>
      <c r="F344" s="1" t="str">
        <f>IF(ISBLANK(Colony!G366),"",Colony!G366)</f>
        <v/>
      </c>
      <c r="G344" s="1" t="str">
        <f>IF(ISBLANK(Colony!H366),"",Colony!H366)</f>
        <v/>
      </c>
      <c r="H344" s="1" t="str">
        <f>IF(ISBLANK(Colony!I366),"",Colony!I366)</f>
        <v/>
      </c>
      <c r="I344" t="str">
        <f t="array" ref="I344">_xlfn.IFNA(INDEX($A$4:$A$499&amp;$E$4:$E$499, MATCH(0, COUNTIF(I$3:I343, $A$4:$A$499&amp;$E$4:$E$499), 0)),"")</f>
        <v/>
      </c>
      <c r="J344" t="str">
        <f t="array" ref="J344">_xlfn.IFNA( MATCH(0, COUNTIF(I$3:I343, $A$4:$A$499&amp;$E$4:$E$499), 0),"")</f>
        <v/>
      </c>
      <c r="K344" s="2" t="str">
        <f t="array" ref="K344">IFERROR(INDEX($A$4:$A$499, J344),"")</f>
        <v/>
      </c>
      <c r="L344" t="str">
        <f t="array" ref="L344">IFERROR(INDEX($G$4:$G$499, J344),"")</f>
        <v/>
      </c>
      <c r="M344" t="str">
        <f t="array" ref="M344">IF(AND(J345&gt;99999,J344&lt;99999),O344- (SUM(--(NOT(ISBLANK(INDEX(Colony!$H$26:$H$499, J344):INDEX(Colony!$H$26:$H$499, COUNT($A$4:$A$499))))))), IFERROR(O344-(SUM(--(NOT(ISBLANK(INDEX(Colony!$H$26:$H$499, J344):INDEX(Colony!$H$26:$H$499, J345-1)))))),""))</f>
        <v/>
      </c>
      <c r="N344" t="str">
        <f t="array" ref="N344">IFERROR(INDEX($E$4:$E$499,J344),"")</f>
        <v/>
      </c>
      <c r="O344" t="str">
        <f t="array" ref="O344">IFERROR(IF(NOT(J344+100&gt;J345),COUNT($A$4:$A$499)+1-J344,IFERROR(J345-J344,"")),"")</f>
        <v/>
      </c>
      <c r="W344" s="2"/>
      <c r="Y344" s="2"/>
      <c r="AA344" s="2"/>
      <c r="AC344" s="2"/>
      <c r="AE344" s="2"/>
      <c r="AG344" s="2"/>
      <c r="AI344" s="2"/>
    </row>
    <row r="345" spans="1:35" x14ac:dyDescent="0.25">
      <c r="A345" s="2" t="str">
        <f>IF(ISBLANK(Colony!B367),"",Colony!B367)</f>
        <v/>
      </c>
      <c r="B345" t="str">
        <f>IF(ISBLANK(Colony!C367),"",Colony!C367)</f>
        <v/>
      </c>
      <c r="C345" t="str">
        <f>IF(ISBLANK(Colony!D367),"",Colony!D367)</f>
        <v/>
      </c>
      <c r="D345" s="1" t="str">
        <f>IF(ISBLANK(Colony!E367),"",Colony!E367)</f>
        <v/>
      </c>
      <c r="E345" s="1" t="str">
        <f>IF(ISBLANK(Colony!F367),"",Colony!F367)</f>
        <v/>
      </c>
      <c r="F345" s="1" t="str">
        <f>IF(ISBLANK(Colony!G367),"",Colony!G367)</f>
        <v/>
      </c>
      <c r="G345" s="1" t="str">
        <f>IF(ISBLANK(Colony!H367),"",Colony!H367)</f>
        <v/>
      </c>
      <c r="H345" s="1" t="str">
        <f>IF(ISBLANK(Colony!I367),"",Colony!I367)</f>
        <v/>
      </c>
      <c r="I345" t="str">
        <f t="array" ref="I345">_xlfn.IFNA(INDEX($A$4:$A$499&amp;$E$4:$E$499, MATCH(0, COUNTIF(I$3:I344, $A$4:$A$499&amp;$E$4:$E$499), 0)),"")</f>
        <v/>
      </c>
      <c r="J345" t="str">
        <f t="array" ref="J345">_xlfn.IFNA( MATCH(0, COUNTIF(I$3:I344, $A$4:$A$499&amp;$E$4:$E$499), 0),"")</f>
        <v/>
      </c>
      <c r="K345" s="2" t="str">
        <f t="array" ref="K345">IFERROR(INDEX($A$4:$A$499, J345),"")</f>
        <v/>
      </c>
      <c r="L345" t="str">
        <f t="array" ref="L345">IFERROR(INDEX($G$4:$G$499, J345),"")</f>
        <v/>
      </c>
      <c r="M345" t="str">
        <f t="array" ref="M345">IF(AND(J346&gt;99999,J345&lt;99999),O345- (SUM(--(NOT(ISBLANK(INDEX(Colony!$H$26:$H$499, J345):INDEX(Colony!$H$26:$H$499, COUNT($A$4:$A$499))))))), IFERROR(O345-(SUM(--(NOT(ISBLANK(INDEX(Colony!$H$26:$H$499, J345):INDEX(Colony!$H$26:$H$499, J346-1)))))),""))</f>
        <v/>
      </c>
      <c r="N345" t="str">
        <f t="array" ref="N345">IFERROR(INDEX($E$4:$E$499,J345),"")</f>
        <v/>
      </c>
      <c r="O345" t="str">
        <f t="array" ref="O345">IFERROR(IF(NOT(J345+100&gt;J346),COUNT($A$4:$A$499)+1-J345,IFERROR(J346-J345,"")),"")</f>
        <v/>
      </c>
      <c r="W345" s="2"/>
      <c r="Y345" s="2"/>
      <c r="AA345" s="2"/>
      <c r="AC345" s="2"/>
      <c r="AE345" s="2"/>
      <c r="AG345" s="2"/>
      <c r="AI345" s="2"/>
    </row>
    <row r="346" spans="1:35" x14ac:dyDescent="0.25">
      <c r="A346" s="2" t="str">
        <f>IF(ISBLANK(Colony!B368),"",Colony!B368)</f>
        <v/>
      </c>
      <c r="B346" t="str">
        <f>IF(ISBLANK(Colony!C368),"",Colony!C368)</f>
        <v/>
      </c>
      <c r="C346" t="str">
        <f>IF(ISBLANK(Colony!D368),"",Colony!D368)</f>
        <v/>
      </c>
      <c r="D346" s="1" t="str">
        <f>IF(ISBLANK(Colony!E368),"",Colony!E368)</f>
        <v/>
      </c>
      <c r="E346" s="1" t="str">
        <f>IF(ISBLANK(Colony!F368),"",Colony!F368)</f>
        <v/>
      </c>
      <c r="F346" s="1" t="str">
        <f>IF(ISBLANK(Colony!G368),"",Colony!G368)</f>
        <v/>
      </c>
      <c r="G346" s="1" t="str">
        <f>IF(ISBLANK(Colony!H368),"",Colony!H368)</f>
        <v/>
      </c>
      <c r="H346" s="1" t="str">
        <f>IF(ISBLANK(Colony!I368),"",Colony!I368)</f>
        <v/>
      </c>
      <c r="I346" t="str">
        <f t="array" ref="I346">_xlfn.IFNA(INDEX($A$4:$A$499&amp;$E$4:$E$499, MATCH(0, COUNTIF(I$3:I345, $A$4:$A$499&amp;$E$4:$E$499), 0)),"")</f>
        <v/>
      </c>
      <c r="J346" t="str">
        <f t="array" ref="J346">_xlfn.IFNA( MATCH(0, COUNTIF(I$3:I345, $A$4:$A$499&amp;$E$4:$E$499), 0),"")</f>
        <v/>
      </c>
      <c r="K346" s="2" t="str">
        <f t="array" ref="K346">IFERROR(INDEX($A$4:$A$499, J346),"")</f>
        <v/>
      </c>
      <c r="L346" t="str">
        <f t="array" ref="L346">IFERROR(INDEX($G$4:$G$499, J346),"")</f>
        <v/>
      </c>
      <c r="M346" t="str">
        <f t="array" ref="M346">IF(AND(J347&gt;99999,J346&lt;99999),O346- (SUM(--(NOT(ISBLANK(INDEX(Colony!$H$26:$H$499, J346):INDEX(Colony!$H$26:$H$499, COUNT($A$4:$A$499))))))), IFERROR(O346-(SUM(--(NOT(ISBLANK(INDEX(Colony!$H$26:$H$499, J346):INDEX(Colony!$H$26:$H$499, J347-1)))))),""))</f>
        <v/>
      </c>
      <c r="N346" t="str">
        <f t="array" ref="N346">IFERROR(INDEX($E$4:$E$499,J346),"")</f>
        <v/>
      </c>
      <c r="O346" t="str">
        <f t="array" ref="O346">IFERROR(IF(NOT(J346+100&gt;J347),COUNT($A$4:$A$499)+1-J346,IFERROR(J347-J346,"")),"")</f>
        <v/>
      </c>
      <c r="W346" s="2"/>
      <c r="Y346" s="2"/>
      <c r="AA346" s="2"/>
      <c r="AC346" s="2"/>
      <c r="AE346" s="2"/>
      <c r="AG346" s="2"/>
      <c r="AI346" s="2"/>
    </row>
    <row r="347" spans="1:35" x14ac:dyDescent="0.25">
      <c r="A347" s="2" t="str">
        <f>IF(ISBLANK(Colony!B369),"",Colony!B369)</f>
        <v/>
      </c>
      <c r="B347" t="str">
        <f>IF(ISBLANK(Colony!C369),"",Colony!C369)</f>
        <v/>
      </c>
      <c r="C347" t="str">
        <f>IF(ISBLANK(Colony!D369),"",Colony!D369)</f>
        <v/>
      </c>
      <c r="D347" s="1" t="str">
        <f>IF(ISBLANK(Colony!E369),"",Colony!E369)</f>
        <v/>
      </c>
      <c r="E347" s="1" t="str">
        <f>IF(ISBLANK(Colony!F369),"",Colony!F369)</f>
        <v/>
      </c>
      <c r="F347" s="1" t="str">
        <f>IF(ISBLANK(Colony!G369),"",Colony!G369)</f>
        <v/>
      </c>
      <c r="G347" s="1" t="str">
        <f>IF(ISBLANK(Colony!H369),"",Colony!H369)</f>
        <v/>
      </c>
      <c r="H347" s="1" t="str">
        <f>IF(ISBLANK(Colony!I369),"",Colony!I369)</f>
        <v/>
      </c>
      <c r="I347" t="str">
        <f t="array" ref="I347">_xlfn.IFNA(INDEX($A$4:$A$499&amp;$E$4:$E$499, MATCH(0, COUNTIF(I$3:I346, $A$4:$A$499&amp;$E$4:$E$499), 0)),"")</f>
        <v/>
      </c>
      <c r="J347" t="str">
        <f t="array" ref="J347">_xlfn.IFNA( MATCH(0, COUNTIF(I$3:I346, $A$4:$A$499&amp;$E$4:$E$499), 0),"")</f>
        <v/>
      </c>
      <c r="K347" s="2" t="str">
        <f t="array" ref="K347">IFERROR(INDEX($A$4:$A$499, J347),"")</f>
        <v/>
      </c>
      <c r="L347" t="str">
        <f t="array" ref="L347">IFERROR(INDEX($G$4:$G$499, J347),"")</f>
        <v/>
      </c>
      <c r="M347" t="str">
        <f t="array" ref="M347">IF(AND(J348&gt;99999,J347&lt;99999),O347- (SUM(--(NOT(ISBLANK(INDEX(Colony!$H$26:$H$499, J347):INDEX(Colony!$H$26:$H$499, COUNT($A$4:$A$499))))))), IFERROR(O347-(SUM(--(NOT(ISBLANK(INDEX(Colony!$H$26:$H$499, J347):INDEX(Colony!$H$26:$H$499, J348-1)))))),""))</f>
        <v/>
      </c>
      <c r="N347" t="str">
        <f t="array" ref="N347">IFERROR(INDEX($E$4:$E$499,J347),"")</f>
        <v/>
      </c>
      <c r="O347" t="str">
        <f t="array" ref="O347">IFERROR(IF(NOT(J347+100&gt;J348),COUNT($A$4:$A$499)+1-J347,IFERROR(J348-J347,"")),"")</f>
        <v/>
      </c>
      <c r="W347" s="2"/>
      <c r="Y347" s="2"/>
      <c r="AA347" s="2"/>
      <c r="AC347" s="2"/>
      <c r="AE347" s="2"/>
      <c r="AG347" s="2"/>
      <c r="AI347" s="2"/>
    </row>
    <row r="348" spans="1:35" x14ac:dyDescent="0.25">
      <c r="A348" s="2" t="str">
        <f>IF(ISBLANK(Colony!B370),"",Colony!B370)</f>
        <v/>
      </c>
      <c r="B348" t="str">
        <f>IF(ISBLANK(Colony!C370),"",Colony!C370)</f>
        <v/>
      </c>
      <c r="C348" t="str">
        <f>IF(ISBLANK(Colony!D370),"",Colony!D370)</f>
        <v/>
      </c>
      <c r="D348" s="1" t="str">
        <f>IF(ISBLANK(Colony!E370),"",Colony!E370)</f>
        <v/>
      </c>
      <c r="E348" s="1" t="str">
        <f>IF(ISBLANK(Colony!F370),"",Colony!F370)</f>
        <v/>
      </c>
      <c r="F348" s="1" t="str">
        <f>IF(ISBLANK(Colony!G370),"",Colony!G370)</f>
        <v/>
      </c>
      <c r="G348" s="1" t="str">
        <f>IF(ISBLANK(Colony!H370),"",Colony!H370)</f>
        <v/>
      </c>
      <c r="H348" s="1" t="str">
        <f>IF(ISBLANK(Colony!I370),"",Colony!I370)</f>
        <v/>
      </c>
      <c r="I348" t="str">
        <f t="array" ref="I348">_xlfn.IFNA(INDEX($A$4:$A$499&amp;$E$4:$E$499, MATCH(0, COUNTIF(I$3:I347, $A$4:$A$499&amp;$E$4:$E$499), 0)),"")</f>
        <v/>
      </c>
      <c r="J348" t="str">
        <f t="array" ref="J348">_xlfn.IFNA( MATCH(0, COUNTIF(I$3:I347, $A$4:$A$499&amp;$E$4:$E$499), 0),"")</f>
        <v/>
      </c>
      <c r="K348" s="2" t="str">
        <f t="array" ref="K348">IFERROR(INDEX($A$4:$A$499, J348),"")</f>
        <v/>
      </c>
      <c r="L348" t="str">
        <f t="array" ref="L348">IFERROR(INDEX($G$4:$G$499, J348),"")</f>
        <v/>
      </c>
      <c r="M348" t="str">
        <f t="array" ref="M348">IF(AND(J349&gt;99999,J348&lt;99999),O348- (SUM(--(NOT(ISBLANK(INDEX(Colony!$H$26:$H$499, J348):INDEX(Colony!$H$26:$H$499, COUNT($A$4:$A$499))))))), IFERROR(O348-(SUM(--(NOT(ISBLANK(INDEX(Colony!$H$26:$H$499, J348):INDEX(Colony!$H$26:$H$499, J349-1)))))),""))</f>
        <v/>
      </c>
      <c r="N348" t="str">
        <f t="array" ref="N348">IFERROR(INDEX($E$4:$E$499,J348),"")</f>
        <v/>
      </c>
      <c r="O348" t="str">
        <f t="array" ref="O348">IFERROR(IF(NOT(J348+100&gt;J349),COUNT($A$4:$A$499)+1-J348,IFERROR(J349-J348,"")),"")</f>
        <v/>
      </c>
      <c r="W348" s="2"/>
      <c r="Y348" s="2"/>
      <c r="AA348" s="2"/>
      <c r="AC348" s="2"/>
      <c r="AE348" s="2"/>
      <c r="AG348" s="2"/>
      <c r="AI348" s="2"/>
    </row>
    <row r="349" spans="1:35" x14ac:dyDescent="0.25">
      <c r="A349" s="2" t="str">
        <f>IF(ISBLANK(Colony!B371),"",Colony!B371)</f>
        <v/>
      </c>
      <c r="B349" t="str">
        <f>IF(ISBLANK(Colony!C371),"",Colony!C371)</f>
        <v/>
      </c>
      <c r="C349" t="str">
        <f>IF(ISBLANK(Colony!D371),"",Colony!D371)</f>
        <v/>
      </c>
      <c r="D349" s="1" t="str">
        <f>IF(ISBLANK(Colony!E371),"",Colony!E371)</f>
        <v/>
      </c>
      <c r="E349" s="1" t="str">
        <f>IF(ISBLANK(Colony!F371),"",Colony!F371)</f>
        <v/>
      </c>
      <c r="F349" s="1" t="str">
        <f>IF(ISBLANK(Colony!G371),"",Colony!G371)</f>
        <v/>
      </c>
      <c r="G349" s="1" t="str">
        <f>IF(ISBLANK(Colony!H371),"",Colony!H371)</f>
        <v/>
      </c>
      <c r="H349" s="1" t="str">
        <f>IF(ISBLANK(Colony!I371),"",Colony!I371)</f>
        <v/>
      </c>
      <c r="I349" t="str">
        <f t="array" ref="I349">_xlfn.IFNA(INDEX($A$4:$A$499&amp;$E$4:$E$499, MATCH(0, COUNTIF(I$3:I348, $A$4:$A$499&amp;$E$4:$E$499), 0)),"")</f>
        <v/>
      </c>
      <c r="J349" t="str">
        <f t="array" ref="J349">_xlfn.IFNA( MATCH(0, COUNTIF(I$3:I348, $A$4:$A$499&amp;$E$4:$E$499), 0),"")</f>
        <v/>
      </c>
      <c r="K349" s="2" t="str">
        <f t="array" ref="K349">IFERROR(INDEX($A$4:$A$499, J349),"")</f>
        <v/>
      </c>
      <c r="L349" t="str">
        <f t="array" ref="L349">IFERROR(INDEX($G$4:$G$499, J349),"")</f>
        <v/>
      </c>
      <c r="M349" t="str">
        <f t="array" ref="M349">IF(AND(J350&gt;99999,J349&lt;99999),O349- (SUM(--(NOT(ISBLANK(INDEX(Colony!$H$26:$H$499, J349):INDEX(Colony!$H$26:$H$499, COUNT($A$4:$A$499))))))), IFERROR(O349-(SUM(--(NOT(ISBLANK(INDEX(Colony!$H$26:$H$499, J349):INDEX(Colony!$H$26:$H$499, J350-1)))))),""))</f>
        <v/>
      </c>
      <c r="N349" t="str">
        <f t="array" ref="N349">IFERROR(INDEX($E$4:$E$499,J349),"")</f>
        <v/>
      </c>
      <c r="O349" t="str">
        <f t="array" ref="O349">IFERROR(IF(NOT(J349+100&gt;J350),COUNT($A$4:$A$499)+1-J349,IFERROR(J350-J349,"")),"")</f>
        <v/>
      </c>
      <c r="W349" s="2"/>
      <c r="Y349" s="2"/>
      <c r="AA349" s="2"/>
      <c r="AC349" s="2"/>
      <c r="AE349" s="2"/>
      <c r="AG349" s="2"/>
      <c r="AI349" s="2"/>
    </row>
    <row r="350" spans="1:35" x14ac:dyDescent="0.25">
      <c r="A350" s="2" t="str">
        <f>IF(ISBLANK(Colony!B372),"",Colony!B372)</f>
        <v/>
      </c>
      <c r="B350" t="str">
        <f>IF(ISBLANK(Colony!C372),"",Colony!C372)</f>
        <v/>
      </c>
      <c r="C350" t="str">
        <f>IF(ISBLANK(Colony!D372),"",Colony!D372)</f>
        <v/>
      </c>
      <c r="D350" s="1" t="str">
        <f>IF(ISBLANK(Colony!E372),"",Colony!E372)</f>
        <v/>
      </c>
      <c r="E350" s="1" t="str">
        <f>IF(ISBLANK(Colony!F372),"",Colony!F372)</f>
        <v/>
      </c>
      <c r="F350" s="1" t="str">
        <f>IF(ISBLANK(Colony!G372),"",Colony!G372)</f>
        <v/>
      </c>
      <c r="G350" s="1" t="str">
        <f>IF(ISBLANK(Colony!H372),"",Colony!H372)</f>
        <v/>
      </c>
      <c r="H350" s="1" t="str">
        <f>IF(ISBLANK(Colony!I372),"",Colony!I372)</f>
        <v/>
      </c>
      <c r="I350" t="str">
        <f t="array" ref="I350">_xlfn.IFNA(INDEX($A$4:$A$499&amp;$E$4:$E$499, MATCH(0, COUNTIF(I$3:I349, $A$4:$A$499&amp;$E$4:$E$499), 0)),"")</f>
        <v/>
      </c>
      <c r="J350" t="str">
        <f t="array" ref="J350">_xlfn.IFNA( MATCH(0, COUNTIF(I$3:I349, $A$4:$A$499&amp;$E$4:$E$499), 0),"")</f>
        <v/>
      </c>
      <c r="K350" s="2" t="str">
        <f t="array" ref="K350">IFERROR(INDEX($A$4:$A$499, J350),"")</f>
        <v/>
      </c>
      <c r="L350" t="str">
        <f t="array" ref="L350">IFERROR(INDEX($G$4:$G$499, J350),"")</f>
        <v/>
      </c>
      <c r="M350" t="str">
        <f t="array" ref="M350">IF(AND(J351&gt;99999,J350&lt;99999),O350- (SUM(--(NOT(ISBLANK(INDEX(Colony!$H$26:$H$499, J350):INDEX(Colony!$H$26:$H$499, COUNT($A$4:$A$499))))))), IFERROR(O350-(SUM(--(NOT(ISBLANK(INDEX(Colony!$H$26:$H$499, J350):INDEX(Colony!$H$26:$H$499, J351-1)))))),""))</f>
        <v/>
      </c>
      <c r="N350" t="str">
        <f t="array" ref="N350">IFERROR(INDEX($E$4:$E$499,J350),"")</f>
        <v/>
      </c>
      <c r="O350" t="str">
        <f t="array" ref="O350">IFERROR(IF(NOT(J350+100&gt;J351),COUNT($A$4:$A$499)+1-J350,IFERROR(J351-J350,"")),"")</f>
        <v/>
      </c>
      <c r="W350" s="2"/>
      <c r="Y350" s="2"/>
      <c r="AA350" s="2"/>
      <c r="AC350" s="2"/>
      <c r="AE350" s="2"/>
      <c r="AG350" s="2"/>
      <c r="AI350" s="2"/>
    </row>
    <row r="351" spans="1:35" x14ac:dyDescent="0.25">
      <c r="A351" s="2" t="str">
        <f>IF(ISBLANK(Colony!B373),"",Colony!B373)</f>
        <v/>
      </c>
      <c r="B351" t="str">
        <f>IF(ISBLANK(Colony!C373),"",Colony!C373)</f>
        <v/>
      </c>
      <c r="C351" t="str">
        <f>IF(ISBLANK(Colony!D373),"",Colony!D373)</f>
        <v/>
      </c>
      <c r="D351" s="1" t="str">
        <f>IF(ISBLANK(Colony!E373),"",Colony!E373)</f>
        <v/>
      </c>
      <c r="E351" s="1" t="str">
        <f>IF(ISBLANK(Colony!F373),"",Colony!F373)</f>
        <v/>
      </c>
      <c r="F351" s="1" t="str">
        <f>IF(ISBLANK(Colony!G373),"",Colony!G373)</f>
        <v/>
      </c>
      <c r="G351" s="1" t="str">
        <f>IF(ISBLANK(Colony!H373),"",Colony!H373)</f>
        <v/>
      </c>
      <c r="H351" s="1" t="str">
        <f>IF(ISBLANK(Colony!I373),"",Colony!I373)</f>
        <v/>
      </c>
      <c r="I351" t="str">
        <f t="array" ref="I351">_xlfn.IFNA(INDEX($A$4:$A$499&amp;$E$4:$E$499, MATCH(0, COUNTIF(I$3:I350, $A$4:$A$499&amp;$E$4:$E$499), 0)),"")</f>
        <v/>
      </c>
      <c r="J351" t="str">
        <f t="array" ref="J351">_xlfn.IFNA( MATCH(0, COUNTIF(I$3:I350, $A$4:$A$499&amp;$E$4:$E$499), 0),"")</f>
        <v/>
      </c>
      <c r="K351" s="2" t="str">
        <f t="array" ref="K351">IFERROR(INDEX($A$4:$A$499, J351),"")</f>
        <v/>
      </c>
      <c r="L351" t="str">
        <f t="array" ref="L351">IFERROR(INDEX($G$4:$G$499, J351),"")</f>
        <v/>
      </c>
      <c r="M351" t="str">
        <f t="array" ref="M351">IF(AND(J352&gt;99999,J351&lt;99999),O351- (SUM(--(NOT(ISBLANK(INDEX(Colony!$H$26:$H$499, J351):INDEX(Colony!$H$26:$H$499, COUNT($A$4:$A$499))))))), IFERROR(O351-(SUM(--(NOT(ISBLANK(INDEX(Colony!$H$26:$H$499, J351):INDEX(Colony!$H$26:$H$499, J352-1)))))),""))</f>
        <v/>
      </c>
      <c r="N351" t="str">
        <f t="array" ref="N351">IFERROR(INDEX($E$4:$E$499,J351),"")</f>
        <v/>
      </c>
      <c r="O351" t="str">
        <f t="array" ref="O351">IFERROR(IF(NOT(J351+100&gt;J352),COUNT($A$4:$A$499)+1-J351,IFERROR(J352-J351,"")),"")</f>
        <v/>
      </c>
      <c r="W351" s="2"/>
      <c r="Y351" s="2"/>
      <c r="AA351" s="2"/>
      <c r="AC351" s="2"/>
      <c r="AE351" s="2"/>
      <c r="AG351" s="2"/>
      <c r="AI351" s="2"/>
    </row>
    <row r="352" spans="1:35" x14ac:dyDescent="0.25">
      <c r="A352" s="2" t="str">
        <f>IF(ISBLANK(Colony!B374),"",Colony!B374)</f>
        <v/>
      </c>
      <c r="B352" t="str">
        <f>IF(ISBLANK(Colony!C374),"",Colony!C374)</f>
        <v/>
      </c>
      <c r="C352" t="str">
        <f>IF(ISBLANK(Colony!D374),"",Colony!D374)</f>
        <v/>
      </c>
      <c r="D352" s="1" t="str">
        <f>IF(ISBLANK(Colony!E374),"",Colony!E374)</f>
        <v/>
      </c>
      <c r="E352" s="1" t="str">
        <f>IF(ISBLANK(Colony!F374),"",Colony!F374)</f>
        <v/>
      </c>
      <c r="F352" s="1" t="str">
        <f>IF(ISBLANK(Colony!G374),"",Colony!G374)</f>
        <v/>
      </c>
      <c r="G352" s="1" t="str">
        <f>IF(ISBLANK(Colony!H374),"",Colony!H374)</f>
        <v/>
      </c>
      <c r="H352" s="1" t="str">
        <f>IF(ISBLANK(Colony!I374),"",Colony!I374)</f>
        <v/>
      </c>
      <c r="I352" t="str">
        <f t="array" ref="I352">_xlfn.IFNA(INDEX($A$4:$A$499&amp;$E$4:$E$499, MATCH(0, COUNTIF(I$3:I351, $A$4:$A$499&amp;$E$4:$E$499), 0)),"")</f>
        <v/>
      </c>
      <c r="J352" t="str">
        <f t="array" ref="J352">_xlfn.IFNA( MATCH(0, COUNTIF(I$3:I351, $A$4:$A$499&amp;$E$4:$E$499), 0),"")</f>
        <v/>
      </c>
      <c r="K352" s="2" t="str">
        <f t="array" ref="K352">IFERROR(INDEX($A$4:$A$499, J352),"")</f>
        <v/>
      </c>
      <c r="L352" t="str">
        <f t="array" ref="L352">IFERROR(INDEX($G$4:$G$499, J352),"")</f>
        <v/>
      </c>
      <c r="M352" t="str">
        <f t="array" ref="M352">IF(AND(J353&gt;99999,J352&lt;99999),O352- (SUM(--(NOT(ISBLANK(INDEX(Colony!$H$26:$H$499, J352):INDEX(Colony!$H$26:$H$499, COUNT($A$4:$A$499))))))), IFERROR(O352-(SUM(--(NOT(ISBLANK(INDEX(Colony!$H$26:$H$499, J352):INDEX(Colony!$H$26:$H$499, J353-1)))))),""))</f>
        <v/>
      </c>
      <c r="N352" t="str">
        <f t="array" ref="N352">IFERROR(INDEX($E$4:$E$499,J352),"")</f>
        <v/>
      </c>
      <c r="O352" t="str">
        <f t="array" ref="O352">IFERROR(IF(NOT(J352+100&gt;J353),COUNT($A$4:$A$499)+1-J352,IFERROR(J353-J352,"")),"")</f>
        <v/>
      </c>
      <c r="W352" s="2"/>
      <c r="Y352" s="2"/>
      <c r="AA352" s="2"/>
      <c r="AC352" s="2"/>
      <c r="AE352" s="2"/>
      <c r="AG352" s="2"/>
      <c r="AI352" s="2"/>
    </row>
    <row r="353" spans="1:35" x14ac:dyDescent="0.25">
      <c r="A353" s="2" t="str">
        <f>IF(ISBLANK(Colony!B375),"",Colony!B375)</f>
        <v/>
      </c>
      <c r="B353" t="str">
        <f>IF(ISBLANK(Colony!C375),"",Colony!C375)</f>
        <v/>
      </c>
      <c r="C353" t="str">
        <f>IF(ISBLANK(Colony!D375),"",Colony!D375)</f>
        <v/>
      </c>
      <c r="D353" s="1" t="str">
        <f>IF(ISBLANK(Colony!E375),"",Colony!E375)</f>
        <v/>
      </c>
      <c r="E353" s="1" t="str">
        <f>IF(ISBLANK(Colony!F375),"",Colony!F375)</f>
        <v/>
      </c>
      <c r="F353" s="1" t="str">
        <f>IF(ISBLANK(Colony!G375),"",Colony!G375)</f>
        <v/>
      </c>
      <c r="G353" s="1" t="str">
        <f>IF(ISBLANK(Colony!H375),"",Colony!H375)</f>
        <v/>
      </c>
      <c r="H353" s="1" t="str">
        <f>IF(ISBLANK(Colony!I375),"",Colony!I375)</f>
        <v/>
      </c>
      <c r="I353" t="str">
        <f t="array" ref="I353">_xlfn.IFNA(INDEX($A$4:$A$499&amp;$E$4:$E$499, MATCH(0, COUNTIF(I$3:I352, $A$4:$A$499&amp;$E$4:$E$499), 0)),"")</f>
        <v/>
      </c>
      <c r="J353" t="str">
        <f t="array" ref="J353">_xlfn.IFNA( MATCH(0, COUNTIF(I$3:I352, $A$4:$A$499&amp;$E$4:$E$499), 0),"")</f>
        <v/>
      </c>
      <c r="K353" s="2" t="str">
        <f t="array" ref="K353">IFERROR(INDEX($A$4:$A$499, J353),"")</f>
        <v/>
      </c>
      <c r="L353" t="str">
        <f t="array" ref="L353">IFERROR(INDEX($G$4:$G$499, J353),"")</f>
        <v/>
      </c>
      <c r="M353" t="str">
        <f t="array" ref="M353">IF(AND(J354&gt;99999,J353&lt;99999),O353- (SUM(--(NOT(ISBLANK(INDEX(Colony!$H$26:$H$499, J353):INDEX(Colony!$H$26:$H$499, COUNT($A$4:$A$499))))))), IFERROR(O353-(SUM(--(NOT(ISBLANK(INDEX(Colony!$H$26:$H$499, J353):INDEX(Colony!$H$26:$H$499, J354-1)))))),""))</f>
        <v/>
      </c>
      <c r="N353" t="str">
        <f t="array" ref="N353">IFERROR(INDEX($E$4:$E$499,J353),"")</f>
        <v/>
      </c>
      <c r="O353" t="str">
        <f t="array" ref="O353">IFERROR(IF(NOT(J353+100&gt;J354),COUNT($A$4:$A$499)+1-J353,IFERROR(J354-J353,"")),"")</f>
        <v/>
      </c>
      <c r="W353" s="2"/>
      <c r="Y353" s="2"/>
      <c r="AA353" s="2"/>
      <c r="AC353" s="2"/>
      <c r="AE353" s="2"/>
      <c r="AG353" s="2"/>
      <c r="AI353" s="2"/>
    </row>
    <row r="354" spans="1:35" x14ac:dyDescent="0.25">
      <c r="A354" s="2" t="str">
        <f>IF(ISBLANK(Colony!B376),"",Colony!B376)</f>
        <v/>
      </c>
      <c r="B354" t="str">
        <f>IF(ISBLANK(Colony!C376),"",Colony!C376)</f>
        <v/>
      </c>
      <c r="C354" t="str">
        <f>IF(ISBLANK(Colony!D376),"",Colony!D376)</f>
        <v/>
      </c>
      <c r="D354" s="1" t="str">
        <f>IF(ISBLANK(Colony!E376),"",Colony!E376)</f>
        <v/>
      </c>
      <c r="E354" s="1" t="str">
        <f>IF(ISBLANK(Colony!F376),"",Colony!F376)</f>
        <v/>
      </c>
      <c r="F354" s="1" t="str">
        <f>IF(ISBLANK(Colony!G376),"",Colony!G376)</f>
        <v/>
      </c>
      <c r="G354" s="1" t="str">
        <f>IF(ISBLANK(Colony!H376),"",Colony!H376)</f>
        <v/>
      </c>
      <c r="H354" s="1" t="str">
        <f>IF(ISBLANK(Colony!I376),"",Colony!I376)</f>
        <v/>
      </c>
      <c r="I354" t="str">
        <f t="array" ref="I354">_xlfn.IFNA(INDEX($A$4:$A$499&amp;$E$4:$E$499, MATCH(0, COUNTIF(I$3:I353, $A$4:$A$499&amp;$E$4:$E$499), 0)),"")</f>
        <v/>
      </c>
      <c r="J354" t="str">
        <f t="array" ref="J354">_xlfn.IFNA( MATCH(0, COUNTIF(I$3:I353, $A$4:$A$499&amp;$E$4:$E$499), 0),"")</f>
        <v/>
      </c>
      <c r="K354" s="2" t="str">
        <f t="array" ref="K354">IFERROR(INDEX($A$4:$A$499, J354),"")</f>
        <v/>
      </c>
      <c r="L354" t="str">
        <f t="array" ref="L354">IFERROR(INDEX($G$4:$G$499, J354),"")</f>
        <v/>
      </c>
      <c r="M354" t="str">
        <f t="array" ref="M354">IF(AND(J355&gt;99999,J354&lt;99999),O354- (SUM(--(NOT(ISBLANK(INDEX(Colony!$H$26:$H$499, J354):INDEX(Colony!$H$26:$H$499, COUNT($A$4:$A$499))))))), IFERROR(O354-(SUM(--(NOT(ISBLANK(INDEX(Colony!$H$26:$H$499, J354):INDEX(Colony!$H$26:$H$499, J355-1)))))),""))</f>
        <v/>
      </c>
      <c r="N354" t="str">
        <f t="array" ref="N354">IFERROR(INDEX($E$4:$E$499,J354),"")</f>
        <v/>
      </c>
      <c r="O354" t="str">
        <f t="array" ref="O354">IFERROR(IF(NOT(J354+100&gt;J355),COUNT($A$4:$A$499)+1-J354,IFERROR(J355-J354,"")),"")</f>
        <v/>
      </c>
      <c r="W354" s="2"/>
      <c r="Y354" s="2"/>
      <c r="AA354" s="2"/>
      <c r="AC354" s="2"/>
      <c r="AE354" s="2"/>
      <c r="AG354" s="2"/>
      <c r="AI354" s="2"/>
    </row>
    <row r="355" spans="1:35" x14ac:dyDescent="0.25">
      <c r="A355" s="2" t="str">
        <f>IF(ISBLANK(Colony!B377),"",Colony!B377)</f>
        <v/>
      </c>
      <c r="B355" t="str">
        <f>IF(ISBLANK(Colony!C377),"",Colony!C377)</f>
        <v/>
      </c>
      <c r="C355" t="str">
        <f>IF(ISBLANK(Colony!D377),"",Colony!D377)</f>
        <v/>
      </c>
      <c r="D355" s="1" t="str">
        <f>IF(ISBLANK(Colony!E377),"",Colony!E377)</f>
        <v/>
      </c>
      <c r="E355" s="1" t="str">
        <f>IF(ISBLANK(Colony!F377),"",Colony!F377)</f>
        <v/>
      </c>
      <c r="F355" s="1" t="str">
        <f>IF(ISBLANK(Colony!G377),"",Colony!G377)</f>
        <v/>
      </c>
      <c r="G355" s="1" t="str">
        <f>IF(ISBLANK(Colony!H377),"",Colony!H377)</f>
        <v/>
      </c>
      <c r="H355" s="1" t="str">
        <f>IF(ISBLANK(Colony!I377),"",Colony!I377)</f>
        <v/>
      </c>
      <c r="I355" t="str">
        <f t="array" ref="I355">_xlfn.IFNA(INDEX($A$4:$A$499&amp;$E$4:$E$499, MATCH(0, COUNTIF(I$3:I354, $A$4:$A$499&amp;$E$4:$E$499), 0)),"")</f>
        <v/>
      </c>
      <c r="J355" t="str">
        <f t="array" ref="J355">_xlfn.IFNA( MATCH(0, COUNTIF(I$3:I354, $A$4:$A$499&amp;$E$4:$E$499), 0),"")</f>
        <v/>
      </c>
      <c r="K355" s="2" t="str">
        <f t="array" ref="K355">IFERROR(INDEX($A$4:$A$499, J355),"")</f>
        <v/>
      </c>
      <c r="L355" t="str">
        <f t="array" ref="L355">IFERROR(INDEX($G$4:$G$499, J355),"")</f>
        <v/>
      </c>
      <c r="M355" t="str">
        <f t="array" ref="M355">IF(AND(J356&gt;99999,J355&lt;99999),O355- (SUM(--(NOT(ISBLANK(INDEX(Colony!$H$26:$H$499, J355):INDEX(Colony!$H$26:$H$499, COUNT($A$4:$A$499))))))), IFERROR(O355-(SUM(--(NOT(ISBLANK(INDEX(Colony!$H$26:$H$499, J355):INDEX(Colony!$H$26:$H$499, J356-1)))))),""))</f>
        <v/>
      </c>
      <c r="N355" t="str">
        <f t="array" ref="N355">IFERROR(INDEX($E$4:$E$499,J355),"")</f>
        <v/>
      </c>
      <c r="O355" t="str">
        <f t="array" ref="O355">IFERROR(IF(NOT(J355+100&gt;J356),COUNT($A$4:$A$499)+1-J355,IFERROR(J356-J355,"")),"")</f>
        <v/>
      </c>
      <c r="W355" s="2"/>
      <c r="Y355" s="2"/>
      <c r="AA355" s="2"/>
      <c r="AC355" s="2"/>
      <c r="AE355" s="2"/>
      <c r="AG355" s="2"/>
      <c r="AI355" s="2"/>
    </row>
    <row r="356" spans="1:35" x14ac:dyDescent="0.25">
      <c r="A356" s="2" t="str">
        <f>IF(ISBLANK(Colony!B378),"",Colony!B378)</f>
        <v/>
      </c>
      <c r="B356" t="str">
        <f>IF(ISBLANK(Colony!C378),"",Colony!C378)</f>
        <v/>
      </c>
      <c r="C356" t="str">
        <f>IF(ISBLANK(Colony!D378),"",Colony!D378)</f>
        <v/>
      </c>
      <c r="D356" s="1" t="str">
        <f>IF(ISBLANK(Colony!E378),"",Colony!E378)</f>
        <v/>
      </c>
      <c r="E356" s="1" t="str">
        <f>IF(ISBLANK(Colony!F378),"",Colony!F378)</f>
        <v/>
      </c>
      <c r="F356" s="1" t="str">
        <f>IF(ISBLANK(Colony!G378),"",Colony!G378)</f>
        <v/>
      </c>
      <c r="G356" s="1" t="str">
        <f>IF(ISBLANK(Colony!H378),"",Colony!H378)</f>
        <v/>
      </c>
      <c r="H356" s="1" t="str">
        <f>IF(ISBLANK(Colony!I378),"",Colony!I378)</f>
        <v/>
      </c>
      <c r="I356" t="str">
        <f t="array" ref="I356">_xlfn.IFNA(INDEX($A$4:$A$499&amp;$E$4:$E$499, MATCH(0, COUNTIF(I$3:I355, $A$4:$A$499&amp;$E$4:$E$499), 0)),"")</f>
        <v/>
      </c>
      <c r="J356" t="str">
        <f t="array" ref="J356">_xlfn.IFNA( MATCH(0, COUNTIF(I$3:I355, $A$4:$A$499&amp;$E$4:$E$499), 0),"")</f>
        <v/>
      </c>
      <c r="K356" s="2" t="str">
        <f t="array" ref="K356">IFERROR(INDEX($A$4:$A$499, J356),"")</f>
        <v/>
      </c>
      <c r="L356" t="str">
        <f t="array" ref="L356">IFERROR(INDEX($G$4:$G$499, J356),"")</f>
        <v/>
      </c>
      <c r="M356" t="str">
        <f t="array" ref="M356">IF(AND(J357&gt;99999,J356&lt;99999),O356- (SUM(--(NOT(ISBLANK(INDEX(Colony!$H$26:$H$499, J356):INDEX(Colony!$H$26:$H$499, COUNT($A$4:$A$499))))))), IFERROR(O356-(SUM(--(NOT(ISBLANK(INDEX(Colony!$H$26:$H$499, J356):INDEX(Colony!$H$26:$H$499, J357-1)))))),""))</f>
        <v/>
      </c>
      <c r="N356" t="str">
        <f t="array" ref="N356">IFERROR(INDEX($E$4:$E$499,J356),"")</f>
        <v/>
      </c>
      <c r="O356" t="str">
        <f t="array" ref="O356">IFERROR(IF(NOT(J356+100&gt;J357),COUNT($A$4:$A$499)+1-J356,IFERROR(J357-J356,"")),"")</f>
        <v/>
      </c>
      <c r="W356" s="2"/>
      <c r="Y356" s="2"/>
      <c r="AA356" s="2"/>
      <c r="AC356" s="2"/>
      <c r="AE356" s="2"/>
      <c r="AG356" s="2"/>
      <c r="AI356" s="2"/>
    </row>
    <row r="357" spans="1:35" x14ac:dyDescent="0.25">
      <c r="A357" s="2" t="str">
        <f>IF(ISBLANK(Colony!B379),"",Colony!B379)</f>
        <v/>
      </c>
      <c r="B357" t="str">
        <f>IF(ISBLANK(Colony!C379),"",Colony!C379)</f>
        <v/>
      </c>
      <c r="C357" t="str">
        <f>IF(ISBLANK(Colony!D379),"",Colony!D379)</f>
        <v/>
      </c>
      <c r="D357" s="1" t="str">
        <f>IF(ISBLANK(Colony!E379),"",Colony!E379)</f>
        <v/>
      </c>
      <c r="E357" s="1" t="str">
        <f>IF(ISBLANK(Colony!F379),"",Colony!F379)</f>
        <v/>
      </c>
      <c r="F357" s="1" t="str">
        <f>IF(ISBLANK(Colony!G379),"",Colony!G379)</f>
        <v/>
      </c>
      <c r="G357" s="1" t="str">
        <f>IF(ISBLANK(Colony!H379),"",Colony!H379)</f>
        <v/>
      </c>
      <c r="H357" s="1" t="str">
        <f>IF(ISBLANK(Colony!I379),"",Colony!I379)</f>
        <v/>
      </c>
      <c r="I357" t="str">
        <f t="array" ref="I357">_xlfn.IFNA(INDEX($A$4:$A$499&amp;$E$4:$E$499, MATCH(0, COUNTIF(I$3:I356, $A$4:$A$499&amp;$E$4:$E$499), 0)),"")</f>
        <v/>
      </c>
      <c r="J357" t="str">
        <f t="array" ref="J357">_xlfn.IFNA( MATCH(0, COUNTIF(I$3:I356, $A$4:$A$499&amp;$E$4:$E$499), 0),"")</f>
        <v/>
      </c>
      <c r="K357" s="2" t="str">
        <f t="array" ref="K357">IFERROR(INDEX($A$4:$A$499, J357),"")</f>
        <v/>
      </c>
      <c r="L357" t="str">
        <f t="array" ref="L357">IFERROR(INDEX($G$4:$G$499, J357),"")</f>
        <v/>
      </c>
      <c r="M357" t="str">
        <f t="array" ref="M357">IF(AND(J358&gt;99999,J357&lt;99999),O357- (SUM(--(NOT(ISBLANK(INDEX(Colony!$H$26:$H$499, J357):INDEX(Colony!$H$26:$H$499, COUNT($A$4:$A$499))))))), IFERROR(O357-(SUM(--(NOT(ISBLANK(INDEX(Colony!$H$26:$H$499, J357):INDEX(Colony!$H$26:$H$499, J358-1)))))),""))</f>
        <v/>
      </c>
      <c r="N357" t="str">
        <f t="array" ref="N357">IFERROR(INDEX($E$4:$E$499,J357),"")</f>
        <v/>
      </c>
      <c r="O357" t="str">
        <f t="array" ref="O357">IFERROR(IF(NOT(J357+100&gt;J358),COUNT($A$4:$A$499)+1-J357,IFERROR(J358-J357,"")),"")</f>
        <v/>
      </c>
      <c r="W357" s="2"/>
      <c r="Y357" s="2"/>
      <c r="AA357" s="2"/>
      <c r="AC357" s="2"/>
      <c r="AE357" s="2"/>
      <c r="AG357" s="2"/>
      <c r="AI357" s="2"/>
    </row>
    <row r="358" spans="1:35" x14ac:dyDescent="0.25">
      <c r="A358" s="2" t="str">
        <f>IF(ISBLANK(Colony!B380),"",Colony!B380)</f>
        <v/>
      </c>
      <c r="B358" t="str">
        <f>IF(ISBLANK(Colony!C380),"",Colony!C380)</f>
        <v/>
      </c>
      <c r="C358" t="str">
        <f>IF(ISBLANK(Colony!D380),"",Colony!D380)</f>
        <v/>
      </c>
      <c r="D358" s="1" t="str">
        <f>IF(ISBLANK(Colony!E380),"",Colony!E380)</f>
        <v/>
      </c>
      <c r="E358" s="1" t="str">
        <f>IF(ISBLANK(Colony!F380),"",Colony!F380)</f>
        <v/>
      </c>
      <c r="F358" s="1" t="str">
        <f>IF(ISBLANK(Colony!G380),"",Colony!G380)</f>
        <v/>
      </c>
      <c r="G358" s="1" t="str">
        <f>IF(ISBLANK(Colony!H380),"",Colony!H380)</f>
        <v/>
      </c>
      <c r="H358" s="1" t="str">
        <f>IF(ISBLANK(Colony!I380),"",Colony!I380)</f>
        <v/>
      </c>
      <c r="I358" t="str">
        <f t="array" ref="I358">_xlfn.IFNA(INDEX($A$4:$A$499&amp;$E$4:$E$499, MATCH(0, COUNTIF(I$3:I357, $A$4:$A$499&amp;$E$4:$E$499), 0)),"")</f>
        <v/>
      </c>
      <c r="J358" t="str">
        <f t="array" ref="J358">_xlfn.IFNA( MATCH(0, COUNTIF(I$3:I357, $A$4:$A$499&amp;$E$4:$E$499), 0),"")</f>
        <v/>
      </c>
      <c r="K358" s="2" t="str">
        <f t="array" ref="K358">IFERROR(INDEX($A$4:$A$499, J358),"")</f>
        <v/>
      </c>
      <c r="L358" t="str">
        <f t="array" ref="L358">IFERROR(INDEX($G$4:$G$499, J358),"")</f>
        <v/>
      </c>
      <c r="M358" t="str">
        <f t="array" ref="M358">IF(AND(J359&gt;99999,J358&lt;99999),O358- (SUM(--(NOT(ISBLANK(INDEX(Colony!$H$26:$H$499, J358):INDEX(Colony!$H$26:$H$499, COUNT($A$4:$A$499))))))), IFERROR(O358-(SUM(--(NOT(ISBLANK(INDEX(Colony!$H$26:$H$499, J358):INDEX(Colony!$H$26:$H$499, J359-1)))))),""))</f>
        <v/>
      </c>
      <c r="N358" t="str">
        <f t="array" ref="N358">IFERROR(INDEX($E$4:$E$499,J358),"")</f>
        <v/>
      </c>
      <c r="O358" t="str">
        <f t="array" ref="O358">IFERROR(IF(NOT(J358+100&gt;J359),COUNT($A$4:$A$499)+1-J358,IFERROR(J359-J358,"")),"")</f>
        <v/>
      </c>
      <c r="W358" s="2"/>
      <c r="Y358" s="2"/>
      <c r="AA358" s="2"/>
      <c r="AC358" s="2"/>
      <c r="AE358" s="2"/>
      <c r="AG358" s="2"/>
      <c r="AI358" s="2"/>
    </row>
    <row r="359" spans="1:35" x14ac:dyDescent="0.25">
      <c r="A359" s="2" t="str">
        <f>IF(ISBLANK(Colony!B381),"",Colony!B381)</f>
        <v/>
      </c>
      <c r="B359" t="str">
        <f>IF(ISBLANK(Colony!C381),"",Colony!C381)</f>
        <v/>
      </c>
      <c r="C359" t="str">
        <f>IF(ISBLANK(Colony!D381),"",Colony!D381)</f>
        <v/>
      </c>
      <c r="D359" s="1" t="str">
        <f>IF(ISBLANK(Colony!E381),"",Colony!E381)</f>
        <v/>
      </c>
      <c r="E359" s="1" t="str">
        <f>IF(ISBLANK(Colony!F381),"",Colony!F381)</f>
        <v/>
      </c>
      <c r="F359" s="1" t="str">
        <f>IF(ISBLANK(Colony!G381),"",Colony!G381)</f>
        <v/>
      </c>
      <c r="G359" s="1" t="str">
        <f>IF(ISBLANK(Colony!H381),"",Colony!H381)</f>
        <v/>
      </c>
      <c r="H359" s="1" t="str">
        <f>IF(ISBLANK(Colony!I381),"",Colony!I381)</f>
        <v/>
      </c>
      <c r="I359" t="str">
        <f t="array" ref="I359">_xlfn.IFNA(INDEX($A$4:$A$499&amp;$E$4:$E$499, MATCH(0, COUNTIF(I$3:I358, $A$4:$A$499&amp;$E$4:$E$499), 0)),"")</f>
        <v/>
      </c>
      <c r="J359" t="str">
        <f t="array" ref="J359">_xlfn.IFNA( MATCH(0, COUNTIF(I$3:I358, $A$4:$A$499&amp;$E$4:$E$499), 0),"")</f>
        <v/>
      </c>
      <c r="K359" s="2" t="str">
        <f t="array" ref="K359">IFERROR(INDEX($A$4:$A$499, J359),"")</f>
        <v/>
      </c>
      <c r="L359" t="str">
        <f t="array" ref="L359">IFERROR(INDEX($G$4:$G$499, J359),"")</f>
        <v/>
      </c>
      <c r="M359" t="str">
        <f t="array" ref="M359">IF(AND(J360&gt;99999,J359&lt;99999),O359- (SUM(--(NOT(ISBLANK(INDEX(Colony!$H$26:$H$499, J359):INDEX(Colony!$H$26:$H$499, COUNT($A$4:$A$499))))))), IFERROR(O359-(SUM(--(NOT(ISBLANK(INDEX(Colony!$H$26:$H$499, J359):INDEX(Colony!$H$26:$H$499, J360-1)))))),""))</f>
        <v/>
      </c>
      <c r="N359" t="str">
        <f t="array" ref="N359">IFERROR(INDEX($E$4:$E$499,J359),"")</f>
        <v/>
      </c>
      <c r="O359" t="str">
        <f t="array" ref="O359">IFERROR(IF(NOT(J359+100&gt;J360),COUNT($A$4:$A$499)+1-J359,IFERROR(J360-J359,"")),"")</f>
        <v/>
      </c>
      <c r="W359" s="2"/>
      <c r="Y359" s="2"/>
      <c r="AA359" s="2"/>
      <c r="AC359" s="2"/>
      <c r="AE359" s="2"/>
      <c r="AG359" s="2"/>
      <c r="AI359" s="2"/>
    </row>
    <row r="360" spans="1:35" x14ac:dyDescent="0.25">
      <c r="A360" s="2" t="str">
        <f>IF(ISBLANK(Colony!B382),"",Colony!B382)</f>
        <v/>
      </c>
      <c r="B360" t="str">
        <f>IF(ISBLANK(Colony!C382),"",Colony!C382)</f>
        <v/>
      </c>
      <c r="C360" t="str">
        <f>IF(ISBLANK(Colony!D382),"",Colony!D382)</f>
        <v/>
      </c>
      <c r="D360" s="1" t="str">
        <f>IF(ISBLANK(Colony!E382),"",Colony!E382)</f>
        <v/>
      </c>
      <c r="E360" s="1" t="str">
        <f>IF(ISBLANK(Colony!F382),"",Colony!F382)</f>
        <v/>
      </c>
      <c r="F360" s="1" t="str">
        <f>IF(ISBLANK(Colony!G382),"",Colony!G382)</f>
        <v/>
      </c>
      <c r="G360" s="1" t="str">
        <f>IF(ISBLANK(Colony!H382),"",Colony!H382)</f>
        <v/>
      </c>
      <c r="H360" s="1" t="str">
        <f>IF(ISBLANK(Colony!I382),"",Colony!I382)</f>
        <v/>
      </c>
      <c r="I360" t="str">
        <f t="array" ref="I360">_xlfn.IFNA(INDEX($A$4:$A$499&amp;$E$4:$E$499, MATCH(0, COUNTIF(I$3:I359, $A$4:$A$499&amp;$E$4:$E$499), 0)),"")</f>
        <v/>
      </c>
      <c r="J360" t="str">
        <f t="array" ref="J360">_xlfn.IFNA( MATCH(0, COUNTIF(I$3:I359, $A$4:$A$499&amp;$E$4:$E$499), 0),"")</f>
        <v/>
      </c>
      <c r="K360" s="2" t="str">
        <f t="array" ref="K360">IFERROR(INDEX($A$4:$A$499, J360),"")</f>
        <v/>
      </c>
      <c r="L360" t="str">
        <f t="array" ref="L360">IFERROR(INDEX($G$4:$G$499, J360),"")</f>
        <v/>
      </c>
      <c r="M360" t="str">
        <f t="array" ref="M360">IF(AND(J361&gt;99999,J360&lt;99999),O360- (SUM(--(NOT(ISBLANK(INDEX(Colony!$H$26:$H$499, J360):INDEX(Colony!$H$26:$H$499, COUNT($A$4:$A$499))))))), IFERROR(O360-(SUM(--(NOT(ISBLANK(INDEX(Colony!$H$26:$H$499, J360):INDEX(Colony!$H$26:$H$499, J361-1)))))),""))</f>
        <v/>
      </c>
      <c r="N360" t="str">
        <f t="array" ref="N360">IFERROR(INDEX($E$4:$E$499,J360),"")</f>
        <v/>
      </c>
      <c r="O360" t="str">
        <f t="array" ref="O360">IFERROR(IF(NOT(J360+100&gt;J361),COUNT($A$4:$A$499)+1-J360,IFERROR(J361-J360,"")),"")</f>
        <v/>
      </c>
      <c r="W360" s="2"/>
      <c r="Y360" s="2"/>
      <c r="AA360" s="2"/>
      <c r="AC360" s="2"/>
      <c r="AE360" s="2"/>
      <c r="AG360" s="2"/>
      <c r="AI360" s="2"/>
    </row>
    <row r="361" spans="1:35" x14ac:dyDescent="0.25">
      <c r="A361" s="2" t="str">
        <f>IF(ISBLANK(Colony!B383),"",Colony!B383)</f>
        <v/>
      </c>
      <c r="B361" t="str">
        <f>IF(ISBLANK(Colony!C383),"",Colony!C383)</f>
        <v/>
      </c>
      <c r="C361" t="str">
        <f>IF(ISBLANK(Colony!D383),"",Colony!D383)</f>
        <v/>
      </c>
      <c r="D361" s="1" t="str">
        <f>IF(ISBLANK(Colony!E383),"",Colony!E383)</f>
        <v/>
      </c>
      <c r="E361" s="1" t="str">
        <f>IF(ISBLANK(Colony!F383),"",Colony!F383)</f>
        <v/>
      </c>
      <c r="F361" s="1" t="str">
        <f>IF(ISBLANK(Colony!G383),"",Colony!G383)</f>
        <v/>
      </c>
      <c r="G361" s="1" t="str">
        <f>IF(ISBLANK(Colony!H383),"",Colony!H383)</f>
        <v/>
      </c>
      <c r="H361" s="1" t="str">
        <f>IF(ISBLANK(Colony!I383),"",Colony!I383)</f>
        <v/>
      </c>
      <c r="I361" t="str">
        <f t="array" ref="I361">_xlfn.IFNA(INDEX($A$4:$A$499&amp;$E$4:$E$499, MATCH(0, COUNTIF(I$3:I360, $A$4:$A$499&amp;$E$4:$E$499), 0)),"")</f>
        <v/>
      </c>
      <c r="J361" t="str">
        <f t="array" ref="J361">_xlfn.IFNA( MATCH(0, COUNTIF(I$3:I360, $A$4:$A$499&amp;$E$4:$E$499), 0),"")</f>
        <v/>
      </c>
      <c r="K361" s="2" t="str">
        <f t="array" ref="K361">IFERROR(INDEX($A$4:$A$499, J361),"")</f>
        <v/>
      </c>
      <c r="L361" t="str">
        <f t="array" ref="L361">IFERROR(INDEX($G$4:$G$499, J361),"")</f>
        <v/>
      </c>
      <c r="M361" t="str">
        <f t="array" ref="M361">IF(AND(J362&gt;99999,J361&lt;99999),O361- (SUM(--(NOT(ISBLANK(INDEX(Colony!$H$26:$H$499, J361):INDEX(Colony!$H$26:$H$499, COUNT($A$4:$A$499))))))), IFERROR(O361-(SUM(--(NOT(ISBLANK(INDEX(Colony!$H$26:$H$499, J361):INDEX(Colony!$H$26:$H$499, J362-1)))))),""))</f>
        <v/>
      </c>
      <c r="N361" t="str">
        <f t="array" ref="N361">IFERROR(INDEX($E$4:$E$499,J361),"")</f>
        <v/>
      </c>
      <c r="O361" t="str">
        <f t="array" ref="O361">IFERROR(IF(NOT(J361+100&gt;J362),COUNT($A$4:$A$499)+1-J361,IFERROR(J362-J361,"")),"")</f>
        <v/>
      </c>
      <c r="W361" s="2"/>
      <c r="Y361" s="2"/>
      <c r="AA361" s="2"/>
      <c r="AC361" s="2"/>
      <c r="AE361" s="2"/>
      <c r="AG361" s="2"/>
      <c r="AI361" s="2"/>
    </row>
    <row r="362" spans="1:35" x14ac:dyDescent="0.25">
      <c r="A362" s="2" t="str">
        <f>IF(ISBLANK(Colony!B384),"",Colony!B384)</f>
        <v/>
      </c>
      <c r="B362" t="str">
        <f>IF(ISBLANK(Colony!C384),"",Colony!C384)</f>
        <v/>
      </c>
      <c r="C362" t="str">
        <f>IF(ISBLANK(Colony!D384),"",Colony!D384)</f>
        <v/>
      </c>
      <c r="D362" s="1" t="str">
        <f>IF(ISBLANK(Colony!E384),"",Colony!E384)</f>
        <v/>
      </c>
      <c r="E362" s="1" t="str">
        <f>IF(ISBLANK(Colony!F384),"",Colony!F384)</f>
        <v/>
      </c>
      <c r="F362" s="1" t="str">
        <f>IF(ISBLANK(Colony!G384),"",Colony!G384)</f>
        <v/>
      </c>
      <c r="G362" s="1" t="str">
        <f>IF(ISBLANK(Colony!H384),"",Colony!H384)</f>
        <v/>
      </c>
      <c r="H362" s="1" t="str">
        <f>IF(ISBLANK(Colony!I384),"",Colony!I384)</f>
        <v/>
      </c>
      <c r="I362" t="str">
        <f t="array" ref="I362">_xlfn.IFNA(INDEX($A$4:$A$499&amp;$E$4:$E$499, MATCH(0, COUNTIF(I$3:I361, $A$4:$A$499&amp;$E$4:$E$499), 0)),"")</f>
        <v/>
      </c>
      <c r="J362" t="str">
        <f t="array" ref="J362">_xlfn.IFNA( MATCH(0, COUNTIF(I$3:I361, $A$4:$A$499&amp;$E$4:$E$499), 0),"")</f>
        <v/>
      </c>
      <c r="K362" s="2" t="str">
        <f t="array" ref="K362">IFERROR(INDEX($A$4:$A$499, J362),"")</f>
        <v/>
      </c>
      <c r="L362" t="str">
        <f t="array" ref="L362">IFERROR(INDEX($G$4:$G$499, J362),"")</f>
        <v/>
      </c>
      <c r="M362" t="str">
        <f t="array" ref="M362">IF(AND(J363&gt;99999,J362&lt;99999),O362- (SUM(--(NOT(ISBLANK(INDEX(Colony!$H$26:$H$499, J362):INDEX(Colony!$H$26:$H$499, COUNT($A$4:$A$499))))))), IFERROR(O362-(SUM(--(NOT(ISBLANK(INDEX(Colony!$H$26:$H$499, J362):INDEX(Colony!$H$26:$H$499, J363-1)))))),""))</f>
        <v/>
      </c>
      <c r="N362" t="str">
        <f t="array" ref="N362">IFERROR(INDEX($E$4:$E$499,J362),"")</f>
        <v/>
      </c>
      <c r="O362" t="str">
        <f t="array" ref="O362">IFERROR(IF(NOT(J362+100&gt;J363),COUNT($A$4:$A$499)+1-J362,IFERROR(J363-J362,"")),"")</f>
        <v/>
      </c>
      <c r="W362" s="2"/>
      <c r="Y362" s="2"/>
      <c r="AA362" s="2"/>
      <c r="AC362" s="2"/>
      <c r="AE362" s="2"/>
      <c r="AG362" s="2"/>
      <c r="AI362" s="2"/>
    </row>
    <row r="363" spans="1:35" x14ac:dyDescent="0.25">
      <c r="A363" s="2" t="str">
        <f>IF(ISBLANK(Colony!B385),"",Colony!B385)</f>
        <v/>
      </c>
      <c r="B363" t="str">
        <f>IF(ISBLANK(Colony!C385),"",Colony!C385)</f>
        <v/>
      </c>
      <c r="C363" t="str">
        <f>IF(ISBLANK(Colony!D385),"",Colony!D385)</f>
        <v/>
      </c>
      <c r="D363" s="1" t="str">
        <f>IF(ISBLANK(Colony!E385),"",Colony!E385)</f>
        <v/>
      </c>
      <c r="E363" s="1" t="str">
        <f>IF(ISBLANK(Colony!F385),"",Colony!F385)</f>
        <v/>
      </c>
      <c r="F363" s="1" t="str">
        <f>IF(ISBLANK(Colony!G385),"",Colony!G385)</f>
        <v/>
      </c>
      <c r="G363" s="1" t="str">
        <f>IF(ISBLANK(Colony!H385),"",Colony!H385)</f>
        <v/>
      </c>
      <c r="H363" s="1" t="str">
        <f>IF(ISBLANK(Colony!I385),"",Colony!I385)</f>
        <v/>
      </c>
      <c r="I363" t="str">
        <f t="array" ref="I363">_xlfn.IFNA(INDEX($A$4:$A$499&amp;$E$4:$E$499, MATCH(0, COUNTIF(I$3:I362, $A$4:$A$499&amp;$E$4:$E$499), 0)),"")</f>
        <v/>
      </c>
      <c r="J363" t="str">
        <f t="array" ref="J363">_xlfn.IFNA( MATCH(0, COUNTIF(I$3:I362, $A$4:$A$499&amp;$E$4:$E$499), 0),"")</f>
        <v/>
      </c>
      <c r="K363" s="2" t="str">
        <f t="array" ref="K363">IFERROR(INDEX($A$4:$A$499, J363),"")</f>
        <v/>
      </c>
      <c r="L363" t="str">
        <f t="array" ref="L363">IFERROR(INDEX($G$4:$G$499, J363),"")</f>
        <v/>
      </c>
      <c r="M363" t="str">
        <f t="array" ref="M363">IF(AND(J364&gt;99999,J363&lt;99999),O363- (SUM(--(NOT(ISBLANK(INDEX(Colony!$H$26:$H$499, J363):INDEX(Colony!$H$26:$H$499, COUNT($A$4:$A$499))))))), IFERROR(O363-(SUM(--(NOT(ISBLANK(INDEX(Colony!$H$26:$H$499, J363):INDEX(Colony!$H$26:$H$499, J364-1)))))),""))</f>
        <v/>
      </c>
      <c r="N363" t="str">
        <f t="array" ref="N363">IFERROR(INDEX($E$4:$E$499,J363),"")</f>
        <v/>
      </c>
      <c r="O363" t="str">
        <f t="array" ref="O363">IFERROR(IF(NOT(J363+100&gt;J364),COUNT($A$4:$A$499)+1-J363,IFERROR(J364-J363,"")),"")</f>
        <v/>
      </c>
      <c r="W363" s="2"/>
      <c r="Y363" s="2"/>
      <c r="AA363" s="2"/>
      <c r="AC363" s="2"/>
      <c r="AE363" s="2"/>
      <c r="AG363" s="2"/>
      <c r="AI363" s="2"/>
    </row>
    <row r="364" spans="1:35" x14ac:dyDescent="0.25">
      <c r="A364" s="2" t="str">
        <f>IF(ISBLANK(Colony!B386),"",Colony!B386)</f>
        <v/>
      </c>
      <c r="B364" t="str">
        <f>IF(ISBLANK(Colony!C386),"",Colony!C386)</f>
        <v/>
      </c>
      <c r="C364" t="str">
        <f>IF(ISBLANK(Colony!D386),"",Colony!D386)</f>
        <v/>
      </c>
      <c r="D364" s="1" t="str">
        <f>IF(ISBLANK(Colony!E386),"",Colony!E386)</f>
        <v/>
      </c>
      <c r="E364" s="1" t="str">
        <f>IF(ISBLANK(Colony!F386),"",Colony!F386)</f>
        <v/>
      </c>
      <c r="F364" s="1" t="str">
        <f>IF(ISBLANK(Colony!G386),"",Colony!G386)</f>
        <v/>
      </c>
      <c r="G364" s="1" t="str">
        <f>IF(ISBLANK(Colony!H386),"",Colony!H386)</f>
        <v/>
      </c>
      <c r="H364" s="1" t="str">
        <f>IF(ISBLANK(Colony!I386),"",Colony!I386)</f>
        <v/>
      </c>
      <c r="I364" t="str">
        <f t="array" ref="I364">_xlfn.IFNA(INDEX($A$4:$A$499&amp;$E$4:$E$499, MATCH(0, COUNTIF(I$3:I363, $A$4:$A$499&amp;$E$4:$E$499), 0)),"")</f>
        <v/>
      </c>
      <c r="J364" t="str">
        <f t="array" ref="J364">_xlfn.IFNA( MATCH(0, COUNTIF(I$3:I363, $A$4:$A$499&amp;$E$4:$E$499), 0),"")</f>
        <v/>
      </c>
      <c r="K364" s="2" t="str">
        <f t="array" ref="K364">IFERROR(INDEX($A$4:$A$499, J364),"")</f>
        <v/>
      </c>
      <c r="L364" t="str">
        <f t="array" ref="L364">IFERROR(INDEX($G$4:$G$499, J364),"")</f>
        <v/>
      </c>
      <c r="M364" t="str">
        <f t="array" ref="M364">IF(AND(J365&gt;99999,J364&lt;99999),O364- (SUM(--(NOT(ISBLANK(INDEX(Colony!$H$26:$H$499, J364):INDEX(Colony!$H$26:$H$499, COUNT($A$4:$A$499))))))), IFERROR(O364-(SUM(--(NOT(ISBLANK(INDEX(Colony!$H$26:$H$499, J364):INDEX(Colony!$H$26:$H$499, J365-1)))))),""))</f>
        <v/>
      </c>
      <c r="N364" t="str">
        <f t="array" ref="N364">IFERROR(INDEX($E$4:$E$499,J364),"")</f>
        <v/>
      </c>
      <c r="O364" t="str">
        <f t="array" ref="O364">IFERROR(IF(NOT(J364+100&gt;J365),COUNT($A$4:$A$499)+1-J364,IFERROR(J365-J364,"")),"")</f>
        <v/>
      </c>
      <c r="W364" s="2"/>
      <c r="Y364" s="2"/>
      <c r="AA364" s="2"/>
      <c r="AC364" s="2"/>
      <c r="AE364" s="2"/>
      <c r="AG364" s="2"/>
      <c r="AI364" s="2"/>
    </row>
    <row r="365" spans="1:35" x14ac:dyDescent="0.25">
      <c r="A365" s="2" t="str">
        <f>IF(ISBLANK(Colony!B387),"",Colony!B387)</f>
        <v/>
      </c>
      <c r="B365" t="str">
        <f>IF(ISBLANK(Colony!C387),"",Colony!C387)</f>
        <v/>
      </c>
      <c r="C365" t="str">
        <f>IF(ISBLANK(Colony!D387),"",Colony!D387)</f>
        <v/>
      </c>
      <c r="D365" s="1" t="str">
        <f>IF(ISBLANK(Colony!E387),"",Colony!E387)</f>
        <v/>
      </c>
      <c r="E365" s="1" t="str">
        <f>IF(ISBLANK(Colony!F387),"",Colony!F387)</f>
        <v/>
      </c>
      <c r="F365" s="1" t="str">
        <f>IF(ISBLANK(Colony!G387),"",Colony!G387)</f>
        <v/>
      </c>
      <c r="G365" s="1" t="str">
        <f>IF(ISBLANK(Colony!H387),"",Colony!H387)</f>
        <v/>
      </c>
      <c r="H365" s="1" t="str">
        <f>IF(ISBLANK(Colony!I387),"",Colony!I387)</f>
        <v/>
      </c>
      <c r="I365" t="str">
        <f t="array" ref="I365">_xlfn.IFNA(INDEX($A$4:$A$499&amp;$E$4:$E$499, MATCH(0, COUNTIF(I$3:I364, $A$4:$A$499&amp;$E$4:$E$499), 0)),"")</f>
        <v/>
      </c>
      <c r="J365" t="str">
        <f t="array" ref="J365">_xlfn.IFNA( MATCH(0, COUNTIF(I$3:I364, $A$4:$A$499&amp;$E$4:$E$499), 0),"")</f>
        <v/>
      </c>
      <c r="K365" s="2" t="str">
        <f t="array" ref="K365">IFERROR(INDEX($A$4:$A$499, J365),"")</f>
        <v/>
      </c>
      <c r="L365" t="str">
        <f t="array" ref="L365">IFERROR(INDEX($G$4:$G$499, J365),"")</f>
        <v/>
      </c>
      <c r="M365" t="str">
        <f t="array" ref="M365">IF(AND(J366&gt;99999,J365&lt;99999),O365- (SUM(--(NOT(ISBLANK(INDEX(Colony!$H$26:$H$499, J365):INDEX(Colony!$H$26:$H$499, COUNT($A$4:$A$499))))))), IFERROR(O365-(SUM(--(NOT(ISBLANK(INDEX(Colony!$H$26:$H$499, J365):INDEX(Colony!$H$26:$H$499, J366-1)))))),""))</f>
        <v/>
      </c>
      <c r="N365" t="str">
        <f t="array" ref="N365">IFERROR(INDEX($E$4:$E$499,J365),"")</f>
        <v/>
      </c>
      <c r="O365" t="str">
        <f t="array" ref="O365">IFERROR(IF(NOT(J365+100&gt;J366),COUNT($A$4:$A$499)+1-J365,IFERROR(J366-J365,"")),"")</f>
        <v/>
      </c>
      <c r="W365" s="2"/>
      <c r="Y365" s="2"/>
      <c r="AA365" s="2"/>
      <c r="AC365" s="2"/>
      <c r="AE365" s="2"/>
      <c r="AG365" s="2"/>
      <c r="AI365" s="2"/>
    </row>
    <row r="366" spans="1:35" x14ac:dyDescent="0.25">
      <c r="A366" s="2" t="str">
        <f>IF(ISBLANK(Colony!B388),"",Colony!B388)</f>
        <v/>
      </c>
      <c r="B366" t="str">
        <f>IF(ISBLANK(Colony!C388),"",Colony!C388)</f>
        <v/>
      </c>
      <c r="C366" t="str">
        <f>IF(ISBLANK(Colony!D388),"",Colony!D388)</f>
        <v/>
      </c>
      <c r="D366" s="1" t="str">
        <f>IF(ISBLANK(Colony!E388),"",Colony!E388)</f>
        <v/>
      </c>
      <c r="E366" s="1" t="str">
        <f>IF(ISBLANK(Colony!F388),"",Colony!F388)</f>
        <v/>
      </c>
      <c r="F366" s="1" t="str">
        <f>IF(ISBLANK(Colony!G388),"",Colony!G388)</f>
        <v/>
      </c>
      <c r="G366" s="1" t="str">
        <f>IF(ISBLANK(Colony!H388),"",Colony!H388)</f>
        <v/>
      </c>
      <c r="H366" s="1" t="str">
        <f>IF(ISBLANK(Colony!I388),"",Colony!I388)</f>
        <v/>
      </c>
      <c r="I366" t="str">
        <f t="array" ref="I366">_xlfn.IFNA(INDEX($A$4:$A$499&amp;$E$4:$E$499, MATCH(0, COUNTIF(I$3:I365, $A$4:$A$499&amp;$E$4:$E$499), 0)),"")</f>
        <v/>
      </c>
      <c r="J366" t="str">
        <f t="array" ref="J366">_xlfn.IFNA( MATCH(0, COUNTIF(I$3:I365, $A$4:$A$499&amp;$E$4:$E$499), 0),"")</f>
        <v/>
      </c>
      <c r="K366" s="2" t="str">
        <f t="array" ref="K366">IFERROR(INDEX($A$4:$A$499, J366),"")</f>
        <v/>
      </c>
      <c r="L366" t="str">
        <f t="array" ref="L366">IFERROR(INDEX($G$4:$G$499, J366),"")</f>
        <v/>
      </c>
      <c r="M366" t="str">
        <f t="array" ref="M366">IF(AND(J367&gt;99999,J366&lt;99999),O366- (SUM(--(NOT(ISBLANK(INDEX(Colony!$H$26:$H$499, J366):INDEX(Colony!$H$26:$H$499, COUNT($A$4:$A$499))))))), IFERROR(O366-(SUM(--(NOT(ISBLANK(INDEX(Colony!$H$26:$H$499, J366):INDEX(Colony!$H$26:$H$499, J367-1)))))),""))</f>
        <v/>
      </c>
      <c r="N366" t="str">
        <f t="array" ref="N366">IFERROR(INDEX($E$4:$E$499,J366),"")</f>
        <v/>
      </c>
      <c r="O366" t="str">
        <f t="array" ref="O366">IFERROR(IF(NOT(J366+100&gt;J367),COUNT($A$4:$A$499)+1-J366,IFERROR(J367-J366,"")),"")</f>
        <v/>
      </c>
      <c r="W366" s="2"/>
      <c r="Y366" s="2"/>
      <c r="AA366" s="2"/>
      <c r="AC366" s="2"/>
      <c r="AE366" s="2"/>
      <c r="AG366" s="2"/>
      <c r="AI366" s="2"/>
    </row>
    <row r="367" spans="1:35" x14ac:dyDescent="0.25">
      <c r="A367" s="2" t="str">
        <f>IF(ISBLANK(Colony!B389),"",Colony!B389)</f>
        <v/>
      </c>
      <c r="B367" t="str">
        <f>IF(ISBLANK(Colony!C389),"",Colony!C389)</f>
        <v/>
      </c>
      <c r="C367" t="str">
        <f>IF(ISBLANK(Colony!D389),"",Colony!D389)</f>
        <v/>
      </c>
      <c r="D367" s="1" t="str">
        <f>IF(ISBLANK(Colony!E389),"",Colony!E389)</f>
        <v/>
      </c>
      <c r="E367" s="1" t="str">
        <f>IF(ISBLANK(Colony!F389),"",Colony!F389)</f>
        <v/>
      </c>
      <c r="F367" s="1" t="str">
        <f>IF(ISBLANK(Colony!G389),"",Colony!G389)</f>
        <v/>
      </c>
      <c r="G367" s="1" t="str">
        <f>IF(ISBLANK(Colony!H389),"",Colony!H389)</f>
        <v/>
      </c>
      <c r="H367" s="1" t="str">
        <f>IF(ISBLANK(Colony!I389),"",Colony!I389)</f>
        <v/>
      </c>
      <c r="I367" t="str">
        <f t="array" ref="I367">_xlfn.IFNA(INDEX($A$4:$A$499&amp;$E$4:$E$499, MATCH(0, COUNTIF(I$3:I366, $A$4:$A$499&amp;$E$4:$E$499), 0)),"")</f>
        <v/>
      </c>
      <c r="J367" t="str">
        <f t="array" ref="J367">_xlfn.IFNA( MATCH(0, COUNTIF(I$3:I366, $A$4:$A$499&amp;$E$4:$E$499), 0),"")</f>
        <v/>
      </c>
      <c r="K367" s="2" t="str">
        <f t="array" ref="K367">IFERROR(INDEX($A$4:$A$499, J367),"")</f>
        <v/>
      </c>
      <c r="L367" t="str">
        <f t="array" ref="L367">IFERROR(INDEX($G$4:$G$499, J367),"")</f>
        <v/>
      </c>
      <c r="M367" t="str">
        <f t="array" ref="M367">IF(AND(J368&gt;99999,J367&lt;99999),O367- (SUM(--(NOT(ISBLANK(INDEX(Colony!$H$26:$H$499, J367):INDEX(Colony!$H$26:$H$499, COUNT($A$4:$A$499))))))), IFERROR(O367-(SUM(--(NOT(ISBLANK(INDEX(Colony!$H$26:$H$499, J367):INDEX(Colony!$H$26:$H$499, J368-1)))))),""))</f>
        <v/>
      </c>
      <c r="N367" t="str">
        <f t="array" ref="N367">IFERROR(INDEX($E$4:$E$499,J367),"")</f>
        <v/>
      </c>
      <c r="O367" t="str">
        <f t="array" ref="O367">IFERROR(IF(NOT(J367+100&gt;J368),COUNT($A$4:$A$499)+1-J367,IFERROR(J368-J367,"")),"")</f>
        <v/>
      </c>
      <c r="W367" s="2"/>
      <c r="Y367" s="2"/>
      <c r="AA367" s="2"/>
      <c r="AC367" s="2"/>
      <c r="AE367" s="2"/>
      <c r="AG367" s="2"/>
      <c r="AI367" s="2"/>
    </row>
    <row r="368" spans="1:35" x14ac:dyDescent="0.25">
      <c r="A368" s="2" t="str">
        <f>IF(ISBLANK(Colony!B390),"",Colony!B390)</f>
        <v/>
      </c>
      <c r="B368" t="str">
        <f>IF(ISBLANK(Colony!C390),"",Colony!C390)</f>
        <v/>
      </c>
      <c r="C368" t="str">
        <f>IF(ISBLANK(Colony!D390),"",Colony!D390)</f>
        <v/>
      </c>
      <c r="D368" s="1" t="str">
        <f>IF(ISBLANK(Colony!E390),"",Colony!E390)</f>
        <v/>
      </c>
      <c r="E368" s="1" t="str">
        <f>IF(ISBLANK(Colony!F390),"",Colony!F390)</f>
        <v/>
      </c>
      <c r="F368" s="1" t="str">
        <f>IF(ISBLANK(Colony!G390),"",Colony!G390)</f>
        <v/>
      </c>
      <c r="G368" s="1" t="str">
        <f>IF(ISBLANK(Colony!H390),"",Colony!H390)</f>
        <v/>
      </c>
      <c r="H368" s="1" t="str">
        <f>IF(ISBLANK(Colony!I390),"",Colony!I390)</f>
        <v/>
      </c>
      <c r="I368" t="str">
        <f t="array" ref="I368">_xlfn.IFNA(INDEX($A$4:$A$499&amp;$E$4:$E$499, MATCH(0, COUNTIF(I$3:I367, $A$4:$A$499&amp;$E$4:$E$499), 0)),"")</f>
        <v/>
      </c>
      <c r="J368" t="str">
        <f t="array" ref="J368">_xlfn.IFNA( MATCH(0, COUNTIF(I$3:I367, $A$4:$A$499&amp;$E$4:$E$499), 0),"")</f>
        <v/>
      </c>
      <c r="K368" s="2" t="str">
        <f t="array" ref="K368">IFERROR(INDEX($A$4:$A$499, J368),"")</f>
        <v/>
      </c>
      <c r="L368" t="str">
        <f t="array" ref="L368">IFERROR(INDEX($G$4:$G$499, J368),"")</f>
        <v/>
      </c>
      <c r="M368" t="str">
        <f t="array" ref="M368">IF(AND(J369&gt;99999,J368&lt;99999),O368- (SUM(--(NOT(ISBLANK(INDEX(Colony!$H$26:$H$499, J368):INDEX(Colony!$H$26:$H$499, COUNT($A$4:$A$499))))))), IFERROR(O368-(SUM(--(NOT(ISBLANK(INDEX(Colony!$H$26:$H$499, J368):INDEX(Colony!$H$26:$H$499, J369-1)))))),""))</f>
        <v/>
      </c>
      <c r="N368" t="str">
        <f t="array" ref="N368">IFERROR(INDEX($E$4:$E$499,J368),"")</f>
        <v/>
      </c>
      <c r="O368" t="str">
        <f t="array" ref="O368">IFERROR(IF(NOT(J368+100&gt;J369),COUNT($A$4:$A$499)+1-J368,IFERROR(J369-J368,"")),"")</f>
        <v/>
      </c>
      <c r="W368" s="2"/>
      <c r="Y368" s="2"/>
      <c r="AA368" s="2"/>
      <c r="AC368" s="2"/>
      <c r="AE368" s="2"/>
      <c r="AG368" s="2"/>
      <c r="AI368" s="2"/>
    </row>
    <row r="369" spans="1:35" x14ac:dyDescent="0.25">
      <c r="A369" s="2" t="str">
        <f>IF(ISBLANK(Colony!B391),"",Colony!B391)</f>
        <v/>
      </c>
      <c r="B369" t="str">
        <f>IF(ISBLANK(Colony!C391),"",Colony!C391)</f>
        <v/>
      </c>
      <c r="C369" t="str">
        <f>IF(ISBLANK(Colony!D391),"",Colony!D391)</f>
        <v/>
      </c>
      <c r="D369" s="1" t="str">
        <f>IF(ISBLANK(Colony!E391),"",Colony!E391)</f>
        <v/>
      </c>
      <c r="E369" s="1" t="str">
        <f>IF(ISBLANK(Colony!F391),"",Colony!F391)</f>
        <v/>
      </c>
      <c r="F369" s="1" t="str">
        <f>IF(ISBLANK(Colony!G391),"",Colony!G391)</f>
        <v/>
      </c>
      <c r="G369" s="1" t="str">
        <f>IF(ISBLANK(Colony!H391),"",Colony!H391)</f>
        <v/>
      </c>
      <c r="H369" s="1" t="str">
        <f>IF(ISBLANK(Colony!I391),"",Colony!I391)</f>
        <v/>
      </c>
      <c r="I369" t="str">
        <f t="array" ref="I369">_xlfn.IFNA(INDEX($A$4:$A$499&amp;$E$4:$E$499, MATCH(0, COUNTIF(I$3:I368, $A$4:$A$499&amp;$E$4:$E$499), 0)),"")</f>
        <v/>
      </c>
      <c r="J369" t="str">
        <f t="array" ref="J369">_xlfn.IFNA( MATCH(0, COUNTIF(I$3:I368, $A$4:$A$499&amp;$E$4:$E$499), 0),"")</f>
        <v/>
      </c>
      <c r="K369" s="2" t="str">
        <f t="array" ref="K369">IFERROR(INDEX($A$4:$A$499, J369),"")</f>
        <v/>
      </c>
      <c r="L369" t="str">
        <f t="array" ref="L369">IFERROR(INDEX($G$4:$G$499, J369),"")</f>
        <v/>
      </c>
      <c r="M369" t="str">
        <f t="array" ref="M369">IF(AND(J370&gt;99999,J369&lt;99999),O369- (SUM(--(NOT(ISBLANK(INDEX(Colony!$H$26:$H$499, J369):INDEX(Colony!$H$26:$H$499, COUNT($A$4:$A$499))))))), IFERROR(O369-(SUM(--(NOT(ISBLANK(INDEX(Colony!$H$26:$H$499, J369):INDEX(Colony!$H$26:$H$499, J370-1)))))),""))</f>
        <v/>
      </c>
      <c r="N369" t="str">
        <f t="array" ref="N369">IFERROR(INDEX($E$4:$E$499,J369),"")</f>
        <v/>
      </c>
      <c r="O369" t="str">
        <f t="array" ref="O369">IFERROR(IF(NOT(J369+100&gt;J370),COUNT($A$4:$A$499)+1-J369,IFERROR(J370-J369,"")),"")</f>
        <v/>
      </c>
      <c r="W369" s="2"/>
      <c r="Y369" s="2"/>
      <c r="AA369" s="2"/>
      <c r="AC369" s="2"/>
      <c r="AE369" s="2"/>
      <c r="AG369" s="2"/>
      <c r="AI369" s="2"/>
    </row>
    <row r="370" spans="1:35" x14ac:dyDescent="0.25">
      <c r="A370" s="2" t="str">
        <f>IF(ISBLANK(Colony!B392),"",Colony!B392)</f>
        <v/>
      </c>
      <c r="B370" t="str">
        <f>IF(ISBLANK(Colony!C392),"",Colony!C392)</f>
        <v/>
      </c>
      <c r="C370" t="str">
        <f>IF(ISBLANK(Colony!D392),"",Colony!D392)</f>
        <v/>
      </c>
      <c r="D370" s="1" t="str">
        <f>IF(ISBLANK(Colony!E392),"",Colony!E392)</f>
        <v/>
      </c>
      <c r="E370" s="1" t="str">
        <f>IF(ISBLANK(Colony!F392),"",Colony!F392)</f>
        <v/>
      </c>
      <c r="F370" s="1" t="str">
        <f>IF(ISBLANK(Colony!G392),"",Colony!G392)</f>
        <v/>
      </c>
      <c r="G370" s="1" t="str">
        <f>IF(ISBLANK(Colony!H392),"",Colony!H392)</f>
        <v/>
      </c>
      <c r="H370" s="1" t="str">
        <f>IF(ISBLANK(Colony!I392),"",Colony!I392)</f>
        <v/>
      </c>
      <c r="I370" t="str">
        <f t="array" ref="I370">_xlfn.IFNA(INDEX($A$4:$A$499&amp;$E$4:$E$499, MATCH(0, COUNTIF(I$3:I369, $A$4:$A$499&amp;$E$4:$E$499), 0)),"")</f>
        <v/>
      </c>
      <c r="J370" t="str">
        <f t="array" ref="J370">_xlfn.IFNA( MATCH(0, COUNTIF(I$3:I369, $A$4:$A$499&amp;$E$4:$E$499), 0),"")</f>
        <v/>
      </c>
      <c r="K370" s="2" t="str">
        <f t="array" ref="K370">IFERROR(INDEX($A$4:$A$499, J370),"")</f>
        <v/>
      </c>
      <c r="L370" t="str">
        <f t="array" ref="L370">IFERROR(INDEX($G$4:$G$499, J370),"")</f>
        <v/>
      </c>
      <c r="M370" t="str">
        <f t="array" ref="M370">IF(AND(J371&gt;99999,J370&lt;99999),O370- (SUM(--(NOT(ISBLANK(INDEX(Colony!$H$26:$H$499, J370):INDEX(Colony!$H$26:$H$499, COUNT($A$4:$A$499))))))), IFERROR(O370-(SUM(--(NOT(ISBLANK(INDEX(Colony!$H$26:$H$499, J370):INDEX(Colony!$H$26:$H$499, J371-1)))))),""))</f>
        <v/>
      </c>
      <c r="N370" t="str">
        <f t="array" ref="N370">IFERROR(INDEX($E$4:$E$499,J370),"")</f>
        <v/>
      </c>
      <c r="O370" t="str">
        <f t="array" ref="O370">IFERROR(IF(NOT(J370+100&gt;J371),COUNT($A$4:$A$499)+1-J370,IFERROR(J371-J370,"")),"")</f>
        <v/>
      </c>
      <c r="W370" s="2"/>
      <c r="Y370" s="2"/>
      <c r="AA370" s="2"/>
      <c r="AC370" s="2"/>
      <c r="AE370" s="2"/>
      <c r="AG370" s="2"/>
      <c r="AI370" s="2"/>
    </row>
    <row r="371" spans="1:35" x14ac:dyDescent="0.25">
      <c r="A371" s="2" t="str">
        <f>IF(ISBLANK(Colony!B393),"",Colony!B393)</f>
        <v/>
      </c>
      <c r="B371" t="str">
        <f>IF(ISBLANK(Colony!C393),"",Colony!C393)</f>
        <v/>
      </c>
      <c r="C371" t="str">
        <f>IF(ISBLANK(Colony!D393),"",Colony!D393)</f>
        <v/>
      </c>
      <c r="D371" s="1" t="str">
        <f>IF(ISBLANK(Colony!E393),"",Colony!E393)</f>
        <v/>
      </c>
      <c r="E371" s="1" t="str">
        <f>IF(ISBLANK(Colony!F393),"",Colony!F393)</f>
        <v/>
      </c>
      <c r="F371" s="1" t="str">
        <f>IF(ISBLANK(Colony!G393),"",Colony!G393)</f>
        <v/>
      </c>
      <c r="G371" s="1" t="str">
        <f>IF(ISBLANK(Colony!H393),"",Colony!H393)</f>
        <v/>
      </c>
      <c r="H371" s="1" t="str">
        <f>IF(ISBLANK(Colony!I393),"",Colony!I393)</f>
        <v/>
      </c>
      <c r="I371" t="str">
        <f t="array" ref="I371">_xlfn.IFNA(INDEX($A$4:$A$499&amp;$E$4:$E$499, MATCH(0, COUNTIF(I$3:I370, $A$4:$A$499&amp;$E$4:$E$499), 0)),"")</f>
        <v/>
      </c>
      <c r="J371" t="str">
        <f t="array" ref="J371">_xlfn.IFNA( MATCH(0, COUNTIF(I$3:I370, $A$4:$A$499&amp;$E$4:$E$499), 0),"")</f>
        <v/>
      </c>
      <c r="K371" s="2" t="str">
        <f t="array" ref="K371">IFERROR(INDEX($A$4:$A$499, J371),"")</f>
        <v/>
      </c>
      <c r="L371" t="str">
        <f t="array" ref="L371">IFERROR(INDEX($G$4:$G$499, J371),"")</f>
        <v/>
      </c>
      <c r="M371" t="str">
        <f t="array" ref="M371">IF(AND(J372&gt;99999,J371&lt;99999),O371- (SUM(--(NOT(ISBLANK(INDEX(Colony!$H$26:$H$499, J371):INDEX(Colony!$H$26:$H$499, COUNT($A$4:$A$499))))))), IFERROR(O371-(SUM(--(NOT(ISBLANK(INDEX(Colony!$H$26:$H$499, J371):INDEX(Colony!$H$26:$H$499, J372-1)))))),""))</f>
        <v/>
      </c>
      <c r="N371" t="str">
        <f t="array" ref="N371">IFERROR(INDEX($E$4:$E$499,J371),"")</f>
        <v/>
      </c>
      <c r="O371" t="str">
        <f t="array" ref="O371">IFERROR(IF(NOT(J371+100&gt;J372),COUNT($A$4:$A$499)+1-J371,IFERROR(J372-J371,"")),"")</f>
        <v/>
      </c>
      <c r="W371" s="2"/>
      <c r="Y371" s="2"/>
      <c r="AA371" s="2"/>
      <c r="AC371" s="2"/>
      <c r="AE371" s="2"/>
      <c r="AG371" s="2"/>
      <c r="AI371" s="2"/>
    </row>
    <row r="372" spans="1:35" x14ac:dyDescent="0.25">
      <c r="A372" s="2" t="str">
        <f>IF(ISBLANK(Colony!B394),"",Colony!B394)</f>
        <v/>
      </c>
      <c r="B372" t="str">
        <f>IF(ISBLANK(Colony!C394),"",Colony!C394)</f>
        <v/>
      </c>
      <c r="C372" t="str">
        <f>IF(ISBLANK(Colony!D394),"",Colony!D394)</f>
        <v/>
      </c>
      <c r="D372" s="1" t="str">
        <f>IF(ISBLANK(Colony!E394),"",Colony!E394)</f>
        <v/>
      </c>
      <c r="E372" s="1" t="str">
        <f>IF(ISBLANK(Colony!F394),"",Colony!F394)</f>
        <v/>
      </c>
      <c r="F372" s="1" t="str">
        <f>IF(ISBLANK(Colony!G394),"",Colony!G394)</f>
        <v/>
      </c>
      <c r="G372" s="1" t="str">
        <f>IF(ISBLANK(Colony!H394),"",Colony!H394)</f>
        <v/>
      </c>
      <c r="H372" s="1" t="str">
        <f>IF(ISBLANK(Colony!I394),"",Colony!I394)</f>
        <v/>
      </c>
      <c r="I372" t="str">
        <f t="array" ref="I372">_xlfn.IFNA(INDEX($A$4:$A$499&amp;$E$4:$E$499, MATCH(0, COUNTIF(I$3:I371, $A$4:$A$499&amp;$E$4:$E$499), 0)),"")</f>
        <v/>
      </c>
      <c r="J372" t="str">
        <f t="array" ref="J372">_xlfn.IFNA( MATCH(0, COUNTIF(I$3:I371, $A$4:$A$499&amp;$E$4:$E$499), 0),"")</f>
        <v/>
      </c>
      <c r="K372" s="2" t="str">
        <f t="array" ref="K372">IFERROR(INDEX($A$4:$A$499, J372),"")</f>
        <v/>
      </c>
      <c r="L372" t="str">
        <f t="array" ref="L372">IFERROR(INDEX($G$4:$G$499, J372),"")</f>
        <v/>
      </c>
      <c r="M372" t="str">
        <f t="array" ref="M372">IF(AND(J373&gt;99999,J372&lt;99999),O372- (SUM(--(NOT(ISBLANK(INDEX(Colony!$H$26:$H$499, J372):INDEX(Colony!$H$26:$H$499, COUNT($A$4:$A$499))))))), IFERROR(O372-(SUM(--(NOT(ISBLANK(INDEX(Colony!$H$26:$H$499, J372):INDEX(Colony!$H$26:$H$499, J373-1)))))),""))</f>
        <v/>
      </c>
      <c r="N372" t="str">
        <f t="array" ref="N372">IFERROR(INDEX($E$4:$E$499,J372),"")</f>
        <v/>
      </c>
      <c r="O372" t="str">
        <f t="array" ref="O372">IFERROR(IF(NOT(J372+100&gt;J373),COUNT($A$4:$A$499)+1-J372,IFERROR(J373-J372,"")),"")</f>
        <v/>
      </c>
      <c r="W372" s="2"/>
      <c r="Y372" s="2"/>
      <c r="AA372" s="2"/>
      <c r="AC372" s="2"/>
      <c r="AE372" s="2"/>
      <c r="AG372" s="2"/>
      <c r="AI372" s="2"/>
    </row>
    <row r="373" spans="1:35" x14ac:dyDescent="0.25">
      <c r="A373" s="2" t="str">
        <f>IF(ISBLANK(Colony!B395),"",Colony!B395)</f>
        <v/>
      </c>
      <c r="B373" t="str">
        <f>IF(ISBLANK(Colony!C395),"",Colony!C395)</f>
        <v/>
      </c>
      <c r="C373" t="str">
        <f>IF(ISBLANK(Colony!D395),"",Colony!D395)</f>
        <v/>
      </c>
      <c r="D373" s="1" t="str">
        <f>IF(ISBLANK(Colony!E395),"",Colony!E395)</f>
        <v/>
      </c>
      <c r="E373" s="1" t="str">
        <f>IF(ISBLANK(Colony!F395),"",Colony!F395)</f>
        <v/>
      </c>
      <c r="F373" s="1" t="str">
        <f>IF(ISBLANK(Colony!G395),"",Colony!G395)</f>
        <v/>
      </c>
      <c r="G373" s="1" t="str">
        <f>IF(ISBLANK(Colony!H395),"",Colony!H395)</f>
        <v/>
      </c>
      <c r="H373" s="1" t="str">
        <f>IF(ISBLANK(Colony!I395),"",Colony!I395)</f>
        <v/>
      </c>
      <c r="I373" t="str">
        <f t="array" ref="I373">_xlfn.IFNA(INDEX($A$4:$A$499&amp;$E$4:$E$499, MATCH(0, COUNTIF(I$3:I372, $A$4:$A$499&amp;$E$4:$E$499), 0)),"")</f>
        <v/>
      </c>
      <c r="J373" t="str">
        <f t="array" ref="J373">_xlfn.IFNA( MATCH(0, COUNTIF(I$3:I372, $A$4:$A$499&amp;$E$4:$E$499), 0),"")</f>
        <v/>
      </c>
      <c r="K373" s="2" t="str">
        <f t="array" ref="K373">IFERROR(INDEX($A$4:$A$499, J373),"")</f>
        <v/>
      </c>
      <c r="L373" t="str">
        <f t="array" ref="L373">IFERROR(INDEX($G$4:$G$499, J373),"")</f>
        <v/>
      </c>
      <c r="M373" t="str">
        <f t="array" ref="M373">IF(AND(J374&gt;99999,J373&lt;99999),O373- (SUM(--(NOT(ISBLANK(INDEX(Colony!$H$26:$H$499, J373):INDEX(Colony!$H$26:$H$499, COUNT($A$4:$A$499))))))), IFERROR(O373-(SUM(--(NOT(ISBLANK(INDEX(Colony!$H$26:$H$499, J373):INDEX(Colony!$H$26:$H$499, J374-1)))))),""))</f>
        <v/>
      </c>
      <c r="N373" t="str">
        <f t="array" ref="N373">IFERROR(INDEX($E$4:$E$499,J373),"")</f>
        <v/>
      </c>
      <c r="O373" t="str">
        <f t="array" ref="O373">IFERROR(IF(NOT(J373+100&gt;J374),COUNT($A$4:$A$499)+1-J373,IFERROR(J374-J373,"")),"")</f>
        <v/>
      </c>
      <c r="W373" s="2"/>
      <c r="Y373" s="2"/>
      <c r="AA373" s="2"/>
      <c r="AC373" s="2"/>
      <c r="AE373" s="2"/>
      <c r="AG373" s="2"/>
      <c r="AI373" s="2"/>
    </row>
    <row r="374" spans="1:35" x14ac:dyDescent="0.25">
      <c r="A374" s="2" t="str">
        <f>IF(ISBLANK(Colony!B396),"",Colony!B396)</f>
        <v/>
      </c>
      <c r="B374" t="str">
        <f>IF(ISBLANK(Colony!C396),"",Colony!C396)</f>
        <v/>
      </c>
      <c r="C374" t="str">
        <f>IF(ISBLANK(Colony!D396),"",Colony!D396)</f>
        <v/>
      </c>
      <c r="D374" s="1" t="str">
        <f>IF(ISBLANK(Colony!E396),"",Colony!E396)</f>
        <v/>
      </c>
      <c r="E374" s="1" t="str">
        <f>IF(ISBLANK(Colony!F396),"",Colony!F396)</f>
        <v/>
      </c>
      <c r="F374" s="1" t="str">
        <f>IF(ISBLANK(Colony!G396),"",Colony!G396)</f>
        <v/>
      </c>
      <c r="G374" s="1" t="str">
        <f>IF(ISBLANK(Colony!H396),"",Colony!H396)</f>
        <v/>
      </c>
      <c r="H374" s="1" t="str">
        <f>IF(ISBLANK(Colony!I396),"",Colony!I396)</f>
        <v/>
      </c>
      <c r="I374" t="str">
        <f t="array" ref="I374">_xlfn.IFNA(INDEX($A$4:$A$499&amp;$E$4:$E$499, MATCH(0, COUNTIF(I$3:I373, $A$4:$A$499&amp;$E$4:$E$499), 0)),"")</f>
        <v/>
      </c>
      <c r="J374" t="str">
        <f t="array" ref="J374">_xlfn.IFNA( MATCH(0, COUNTIF(I$3:I373, $A$4:$A$499&amp;$E$4:$E$499), 0),"")</f>
        <v/>
      </c>
      <c r="K374" s="2" t="str">
        <f t="array" ref="K374">IFERROR(INDEX($A$4:$A$499, J374),"")</f>
        <v/>
      </c>
      <c r="L374" t="str">
        <f t="array" ref="L374">IFERROR(INDEX($G$4:$G$499, J374),"")</f>
        <v/>
      </c>
      <c r="M374" t="str">
        <f t="array" ref="M374">IF(AND(J375&gt;99999,J374&lt;99999),O374- (SUM(--(NOT(ISBLANK(INDEX(Colony!$H$26:$H$499, J374):INDEX(Colony!$H$26:$H$499, COUNT($A$4:$A$499))))))), IFERROR(O374-(SUM(--(NOT(ISBLANK(INDEX(Colony!$H$26:$H$499, J374):INDEX(Colony!$H$26:$H$499, J375-1)))))),""))</f>
        <v/>
      </c>
      <c r="N374" t="str">
        <f t="array" ref="N374">IFERROR(INDEX($E$4:$E$499,J374),"")</f>
        <v/>
      </c>
      <c r="O374" t="str">
        <f t="array" ref="O374">IFERROR(IF(NOT(J374+100&gt;J375),COUNT($A$4:$A$499)+1-J374,IFERROR(J375-J374,"")),"")</f>
        <v/>
      </c>
      <c r="W374" s="2"/>
      <c r="Y374" s="2"/>
      <c r="AA374" s="2"/>
      <c r="AC374" s="2"/>
      <c r="AE374" s="2"/>
      <c r="AG374" s="2"/>
      <c r="AI374" s="2"/>
    </row>
    <row r="375" spans="1:35" x14ac:dyDescent="0.25">
      <c r="A375" s="2" t="str">
        <f>IF(ISBLANK(Colony!B397),"",Colony!B397)</f>
        <v/>
      </c>
      <c r="B375" t="str">
        <f>IF(ISBLANK(Colony!C397),"",Colony!C397)</f>
        <v/>
      </c>
      <c r="C375" t="str">
        <f>IF(ISBLANK(Colony!D397),"",Colony!D397)</f>
        <v/>
      </c>
      <c r="D375" s="1" t="str">
        <f>IF(ISBLANK(Colony!E397),"",Colony!E397)</f>
        <v/>
      </c>
      <c r="E375" s="1" t="str">
        <f>IF(ISBLANK(Colony!F397),"",Colony!F397)</f>
        <v/>
      </c>
      <c r="F375" s="1" t="str">
        <f>IF(ISBLANK(Colony!G397),"",Colony!G397)</f>
        <v/>
      </c>
      <c r="G375" s="1" t="str">
        <f>IF(ISBLANK(Colony!H397),"",Colony!H397)</f>
        <v/>
      </c>
      <c r="H375" s="1" t="str">
        <f>IF(ISBLANK(Colony!I397),"",Colony!I397)</f>
        <v/>
      </c>
      <c r="I375" t="str">
        <f t="array" ref="I375">_xlfn.IFNA(INDEX($A$4:$A$499&amp;$E$4:$E$499, MATCH(0, COUNTIF(I$3:I374, $A$4:$A$499&amp;$E$4:$E$499), 0)),"")</f>
        <v/>
      </c>
      <c r="J375" t="str">
        <f t="array" ref="J375">_xlfn.IFNA( MATCH(0, COUNTIF(I$3:I374, $A$4:$A$499&amp;$E$4:$E$499), 0),"")</f>
        <v/>
      </c>
      <c r="K375" s="2" t="str">
        <f t="array" ref="K375">IFERROR(INDEX($A$4:$A$499, J375),"")</f>
        <v/>
      </c>
      <c r="L375" t="str">
        <f t="array" ref="L375">IFERROR(INDEX($G$4:$G$499, J375),"")</f>
        <v/>
      </c>
      <c r="M375" t="str">
        <f t="array" ref="M375">IF(AND(J376&gt;99999,J375&lt;99999),O375- (SUM(--(NOT(ISBLANK(INDEX(Colony!$H$26:$H$499, J375):INDEX(Colony!$H$26:$H$499, COUNT($A$4:$A$499))))))), IFERROR(O375-(SUM(--(NOT(ISBLANK(INDEX(Colony!$H$26:$H$499, J375):INDEX(Colony!$H$26:$H$499, J376-1)))))),""))</f>
        <v/>
      </c>
      <c r="N375" t="str">
        <f t="array" ref="N375">IFERROR(INDEX($E$4:$E$499,J375),"")</f>
        <v/>
      </c>
      <c r="O375" t="str">
        <f t="array" ref="O375">IFERROR(IF(NOT(J375+100&gt;J376),COUNT($A$4:$A$499)+1-J375,IFERROR(J376-J375,"")),"")</f>
        <v/>
      </c>
      <c r="W375" s="2"/>
      <c r="Y375" s="2"/>
      <c r="AA375" s="2"/>
      <c r="AC375" s="2"/>
      <c r="AE375" s="2"/>
      <c r="AG375" s="2"/>
      <c r="AI375" s="2"/>
    </row>
    <row r="376" spans="1:35" x14ac:dyDescent="0.25">
      <c r="A376" s="2" t="str">
        <f>IF(ISBLANK(Colony!B398),"",Colony!B398)</f>
        <v/>
      </c>
      <c r="B376" t="str">
        <f>IF(ISBLANK(Colony!C398),"",Colony!C398)</f>
        <v/>
      </c>
      <c r="C376" t="str">
        <f>IF(ISBLANK(Colony!D398),"",Colony!D398)</f>
        <v/>
      </c>
      <c r="D376" s="1" t="str">
        <f>IF(ISBLANK(Colony!E398),"",Colony!E398)</f>
        <v/>
      </c>
      <c r="E376" s="1" t="str">
        <f>IF(ISBLANK(Colony!F398),"",Colony!F398)</f>
        <v/>
      </c>
      <c r="F376" s="1" t="str">
        <f>IF(ISBLANK(Colony!G398),"",Colony!G398)</f>
        <v/>
      </c>
      <c r="G376" s="1" t="str">
        <f>IF(ISBLANK(Colony!H398),"",Colony!H398)</f>
        <v/>
      </c>
      <c r="H376" s="1" t="str">
        <f>IF(ISBLANK(Colony!I398),"",Colony!I398)</f>
        <v/>
      </c>
      <c r="I376" t="str">
        <f t="array" ref="I376">_xlfn.IFNA(INDEX($A$4:$A$499&amp;$E$4:$E$499, MATCH(0, COUNTIF(I$3:I375, $A$4:$A$499&amp;$E$4:$E$499), 0)),"")</f>
        <v/>
      </c>
      <c r="J376" t="str">
        <f t="array" ref="J376">_xlfn.IFNA( MATCH(0, COUNTIF(I$3:I375, $A$4:$A$499&amp;$E$4:$E$499), 0),"")</f>
        <v/>
      </c>
      <c r="K376" s="2" t="str">
        <f t="array" ref="K376">IFERROR(INDEX($A$4:$A$499, J376),"")</f>
        <v/>
      </c>
      <c r="L376" t="str">
        <f t="array" ref="L376">IFERROR(INDEX($G$4:$G$499, J376),"")</f>
        <v/>
      </c>
      <c r="M376" t="str">
        <f t="array" ref="M376">IF(AND(J377&gt;99999,J376&lt;99999),O376- (SUM(--(NOT(ISBLANK(INDEX(Colony!$H$26:$H$499, J376):INDEX(Colony!$H$26:$H$499, COUNT($A$4:$A$499))))))), IFERROR(O376-(SUM(--(NOT(ISBLANK(INDEX(Colony!$H$26:$H$499, J376):INDEX(Colony!$H$26:$H$499, J377-1)))))),""))</f>
        <v/>
      </c>
      <c r="N376" t="str">
        <f t="array" ref="N376">IFERROR(INDEX($E$4:$E$499,J376),"")</f>
        <v/>
      </c>
      <c r="O376" t="str">
        <f t="array" ref="O376">IFERROR(IF(NOT(J376+100&gt;J377),COUNT($A$4:$A$499)+1-J376,IFERROR(J377-J376,"")),"")</f>
        <v/>
      </c>
      <c r="W376" s="2"/>
      <c r="Y376" s="2"/>
      <c r="AA376" s="2"/>
      <c r="AC376" s="2"/>
      <c r="AE376" s="2"/>
      <c r="AG376" s="2"/>
      <c r="AI376" s="2"/>
    </row>
    <row r="377" spans="1:35" x14ac:dyDescent="0.25">
      <c r="A377" s="2" t="str">
        <f>IF(ISBLANK(Colony!B399),"",Colony!B399)</f>
        <v/>
      </c>
      <c r="B377" t="str">
        <f>IF(ISBLANK(Colony!C399),"",Colony!C399)</f>
        <v/>
      </c>
      <c r="C377" t="str">
        <f>IF(ISBLANK(Colony!D399),"",Colony!D399)</f>
        <v/>
      </c>
      <c r="D377" s="1" t="str">
        <f>IF(ISBLANK(Colony!E399),"",Colony!E399)</f>
        <v/>
      </c>
      <c r="E377" s="1" t="str">
        <f>IF(ISBLANK(Colony!F399),"",Colony!F399)</f>
        <v/>
      </c>
      <c r="F377" s="1" t="str">
        <f>IF(ISBLANK(Colony!G399),"",Colony!G399)</f>
        <v/>
      </c>
      <c r="G377" s="1" t="str">
        <f>IF(ISBLANK(Colony!H399),"",Colony!H399)</f>
        <v/>
      </c>
      <c r="H377" s="1" t="str">
        <f>IF(ISBLANK(Colony!I399),"",Colony!I399)</f>
        <v/>
      </c>
      <c r="I377" t="str">
        <f t="array" ref="I377">_xlfn.IFNA(INDEX($A$4:$A$499&amp;$E$4:$E$499, MATCH(0, COUNTIF(I$3:I376, $A$4:$A$499&amp;$E$4:$E$499), 0)),"")</f>
        <v/>
      </c>
      <c r="J377" t="str">
        <f t="array" ref="J377">_xlfn.IFNA( MATCH(0, COUNTIF(I$3:I376, $A$4:$A$499&amp;$E$4:$E$499), 0),"")</f>
        <v/>
      </c>
      <c r="K377" s="2" t="str">
        <f t="array" ref="K377">IFERROR(INDEX($A$4:$A$499, J377),"")</f>
        <v/>
      </c>
      <c r="L377" t="str">
        <f t="array" ref="L377">IFERROR(INDEX($G$4:$G$499, J377),"")</f>
        <v/>
      </c>
      <c r="M377" t="str">
        <f t="array" ref="M377">IF(AND(J378&gt;99999,J377&lt;99999),O377- (SUM(--(NOT(ISBLANK(INDEX(Colony!$H$26:$H$499, J377):INDEX(Colony!$H$26:$H$499, COUNT($A$4:$A$499))))))), IFERROR(O377-(SUM(--(NOT(ISBLANK(INDEX(Colony!$H$26:$H$499, J377):INDEX(Colony!$H$26:$H$499, J378-1)))))),""))</f>
        <v/>
      </c>
      <c r="N377" t="str">
        <f t="array" ref="N377">IFERROR(INDEX($E$4:$E$499,J377),"")</f>
        <v/>
      </c>
      <c r="O377" t="str">
        <f t="array" ref="O377">IFERROR(IF(NOT(J377+100&gt;J378),COUNT($A$4:$A$499)+1-J377,IFERROR(J378-J377,"")),"")</f>
        <v/>
      </c>
      <c r="W377" s="2"/>
      <c r="Y377" s="2"/>
      <c r="AA377" s="2"/>
      <c r="AC377" s="2"/>
      <c r="AE377" s="2"/>
      <c r="AG377" s="2"/>
      <c r="AI377" s="2"/>
    </row>
    <row r="378" spans="1:35" x14ac:dyDescent="0.25">
      <c r="A378" s="2" t="str">
        <f>IF(ISBLANK(Colony!B400),"",Colony!B400)</f>
        <v/>
      </c>
      <c r="B378" t="str">
        <f>IF(ISBLANK(Colony!C400),"",Colony!C400)</f>
        <v/>
      </c>
      <c r="C378" t="str">
        <f>IF(ISBLANK(Colony!D400),"",Colony!D400)</f>
        <v/>
      </c>
      <c r="D378" s="1" t="str">
        <f>IF(ISBLANK(Colony!E400),"",Colony!E400)</f>
        <v/>
      </c>
      <c r="E378" s="1" t="str">
        <f>IF(ISBLANK(Colony!F400),"",Colony!F400)</f>
        <v/>
      </c>
      <c r="F378" s="1" t="str">
        <f>IF(ISBLANK(Colony!G400),"",Colony!G400)</f>
        <v/>
      </c>
      <c r="G378" s="1" t="str">
        <f>IF(ISBLANK(Colony!H400),"",Colony!H400)</f>
        <v/>
      </c>
      <c r="H378" s="1" t="str">
        <f>IF(ISBLANK(Colony!I400),"",Colony!I400)</f>
        <v/>
      </c>
      <c r="I378" t="str">
        <f t="array" ref="I378">_xlfn.IFNA(INDEX($A$4:$A$499&amp;$E$4:$E$499, MATCH(0, COUNTIF(I$3:I377, $A$4:$A$499&amp;$E$4:$E$499), 0)),"")</f>
        <v/>
      </c>
      <c r="J378" t="str">
        <f t="array" ref="J378">_xlfn.IFNA( MATCH(0, COUNTIF(I$3:I377, $A$4:$A$499&amp;$E$4:$E$499), 0),"")</f>
        <v/>
      </c>
      <c r="K378" s="2" t="str">
        <f t="array" ref="K378">IFERROR(INDEX($A$4:$A$499, J378),"")</f>
        <v/>
      </c>
      <c r="L378" t="str">
        <f t="array" ref="L378">IFERROR(INDEX($G$4:$G$499, J378),"")</f>
        <v/>
      </c>
      <c r="M378" t="str">
        <f t="array" ref="M378">IF(AND(J379&gt;99999,J378&lt;99999),O378- (SUM(--(NOT(ISBLANK(INDEX(Colony!$H$26:$H$499, J378):INDEX(Colony!$H$26:$H$499, COUNT($A$4:$A$499))))))), IFERROR(O378-(SUM(--(NOT(ISBLANK(INDEX(Colony!$H$26:$H$499, J378):INDEX(Colony!$H$26:$H$499, J379-1)))))),""))</f>
        <v/>
      </c>
      <c r="N378" t="str">
        <f t="array" ref="N378">IFERROR(INDEX($E$4:$E$499,J378),"")</f>
        <v/>
      </c>
      <c r="O378" t="str">
        <f t="array" ref="O378">IFERROR(IF(NOT(J378+100&gt;J379),COUNT($A$4:$A$499)+1-J378,IFERROR(J379-J378,"")),"")</f>
        <v/>
      </c>
      <c r="W378" s="2"/>
      <c r="Y378" s="2"/>
      <c r="AA378" s="2"/>
      <c r="AC378" s="2"/>
      <c r="AE378" s="2"/>
      <c r="AG378" s="2"/>
      <c r="AI378" s="2"/>
    </row>
    <row r="379" spans="1:35" x14ac:dyDescent="0.25">
      <c r="A379" s="2" t="str">
        <f>IF(ISBLANK(Colony!B401),"",Colony!B401)</f>
        <v/>
      </c>
      <c r="B379" t="str">
        <f>IF(ISBLANK(Colony!C401),"",Colony!C401)</f>
        <v/>
      </c>
      <c r="C379" t="str">
        <f>IF(ISBLANK(Colony!D401),"",Colony!D401)</f>
        <v/>
      </c>
      <c r="D379" s="1" t="str">
        <f>IF(ISBLANK(Colony!E401),"",Colony!E401)</f>
        <v/>
      </c>
      <c r="E379" s="1" t="str">
        <f>IF(ISBLANK(Colony!F401),"",Colony!F401)</f>
        <v/>
      </c>
      <c r="F379" s="1" t="str">
        <f>IF(ISBLANK(Colony!G401),"",Colony!G401)</f>
        <v/>
      </c>
      <c r="G379" s="1" t="str">
        <f>IF(ISBLANK(Colony!H401),"",Colony!H401)</f>
        <v/>
      </c>
      <c r="H379" s="1" t="str">
        <f>IF(ISBLANK(Colony!I401),"",Colony!I401)</f>
        <v/>
      </c>
      <c r="I379" t="str">
        <f t="array" ref="I379">_xlfn.IFNA(INDEX($A$4:$A$499&amp;$E$4:$E$499, MATCH(0, COUNTIF(I$3:I378, $A$4:$A$499&amp;$E$4:$E$499), 0)),"")</f>
        <v/>
      </c>
      <c r="J379" t="str">
        <f t="array" ref="J379">_xlfn.IFNA( MATCH(0, COUNTIF(I$3:I378, $A$4:$A$499&amp;$E$4:$E$499), 0),"")</f>
        <v/>
      </c>
      <c r="K379" s="2" t="str">
        <f t="array" ref="K379">IFERROR(INDEX($A$4:$A$499, J379),"")</f>
        <v/>
      </c>
      <c r="L379" t="str">
        <f t="array" ref="L379">IFERROR(INDEX($G$4:$G$499, J379),"")</f>
        <v/>
      </c>
      <c r="M379" t="str">
        <f t="array" ref="M379">IF(AND(J380&gt;99999,J379&lt;99999),O379- (SUM(--(NOT(ISBLANK(INDEX(Colony!$H$26:$H$499, J379):INDEX(Colony!$H$26:$H$499, COUNT($A$4:$A$499))))))), IFERROR(O379-(SUM(--(NOT(ISBLANK(INDEX(Colony!$H$26:$H$499, J379):INDEX(Colony!$H$26:$H$499, J380-1)))))),""))</f>
        <v/>
      </c>
      <c r="N379" t="str">
        <f t="array" ref="N379">IFERROR(INDEX($E$4:$E$499,J379),"")</f>
        <v/>
      </c>
      <c r="O379" t="str">
        <f t="array" ref="O379">IFERROR(IF(NOT(J379+100&gt;J380),COUNT($A$4:$A$499)+1-J379,IFERROR(J380-J379,"")),"")</f>
        <v/>
      </c>
      <c r="W379" s="2"/>
      <c r="Y379" s="2"/>
      <c r="AA379" s="2"/>
      <c r="AC379" s="2"/>
      <c r="AE379" s="2"/>
      <c r="AG379" s="2"/>
      <c r="AI379" s="2"/>
    </row>
    <row r="380" spans="1:35" x14ac:dyDescent="0.25">
      <c r="A380" s="2" t="str">
        <f>IF(ISBLANK(Colony!B402),"",Colony!B402)</f>
        <v/>
      </c>
      <c r="B380" t="str">
        <f>IF(ISBLANK(Colony!C402),"",Colony!C402)</f>
        <v/>
      </c>
      <c r="C380" t="str">
        <f>IF(ISBLANK(Colony!D402),"",Colony!D402)</f>
        <v/>
      </c>
      <c r="D380" s="1" t="str">
        <f>IF(ISBLANK(Colony!E402),"",Colony!E402)</f>
        <v/>
      </c>
      <c r="E380" s="1" t="str">
        <f>IF(ISBLANK(Colony!F402),"",Colony!F402)</f>
        <v/>
      </c>
      <c r="F380" s="1" t="str">
        <f>IF(ISBLANK(Colony!G402),"",Colony!G402)</f>
        <v/>
      </c>
      <c r="G380" s="1" t="str">
        <f>IF(ISBLANK(Colony!H402),"",Colony!H402)</f>
        <v/>
      </c>
      <c r="H380" s="1" t="str">
        <f>IF(ISBLANK(Colony!I402),"",Colony!I402)</f>
        <v/>
      </c>
      <c r="I380" t="str">
        <f t="array" ref="I380">_xlfn.IFNA(INDEX($A$4:$A$499&amp;$E$4:$E$499, MATCH(0, COUNTIF(I$3:I379, $A$4:$A$499&amp;$E$4:$E$499), 0)),"")</f>
        <v/>
      </c>
      <c r="J380" t="str">
        <f t="array" ref="J380">_xlfn.IFNA( MATCH(0, COUNTIF(I$3:I379, $A$4:$A$499&amp;$E$4:$E$499), 0),"")</f>
        <v/>
      </c>
      <c r="K380" s="2" t="str">
        <f t="array" ref="K380">IFERROR(INDEX($A$4:$A$499, J380),"")</f>
        <v/>
      </c>
      <c r="L380" t="str">
        <f t="array" ref="L380">IFERROR(INDEX($G$4:$G$499, J380),"")</f>
        <v/>
      </c>
      <c r="M380" t="str">
        <f t="array" ref="M380">IF(AND(J381&gt;99999,J380&lt;99999),O380- (SUM(--(NOT(ISBLANK(INDEX(Colony!$H$26:$H$499, J380):INDEX(Colony!$H$26:$H$499, COUNT($A$4:$A$499))))))), IFERROR(O380-(SUM(--(NOT(ISBLANK(INDEX(Colony!$H$26:$H$499, J380):INDEX(Colony!$H$26:$H$499, J381-1)))))),""))</f>
        <v/>
      </c>
      <c r="N380" t="str">
        <f t="array" ref="N380">IFERROR(INDEX($E$4:$E$499,J380),"")</f>
        <v/>
      </c>
      <c r="O380" t="str">
        <f t="array" ref="O380">IFERROR(IF(NOT(J380+100&gt;J381),COUNT($A$4:$A$499)+1-J380,IFERROR(J381-J380,"")),"")</f>
        <v/>
      </c>
      <c r="W380" s="2"/>
      <c r="Y380" s="2"/>
      <c r="AA380" s="2"/>
      <c r="AC380" s="2"/>
      <c r="AE380" s="2"/>
      <c r="AG380" s="2"/>
      <c r="AI380" s="2"/>
    </row>
    <row r="381" spans="1:35" x14ac:dyDescent="0.25">
      <c r="A381" s="2" t="str">
        <f>IF(ISBLANK(Colony!B403),"",Colony!B403)</f>
        <v/>
      </c>
      <c r="B381" t="str">
        <f>IF(ISBLANK(Colony!C403),"",Colony!C403)</f>
        <v/>
      </c>
      <c r="C381" t="str">
        <f>IF(ISBLANK(Colony!D403),"",Colony!D403)</f>
        <v/>
      </c>
      <c r="D381" s="1" t="str">
        <f>IF(ISBLANK(Colony!E403),"",Colony!E403)</f>
        <v/>
      </c>
      <c r="E381" s="1" t="str">
        <f>IF(ISBLANK(Colony!F403),"",Colony!F403)</f>
        <v/>
      </c>
      <c r="F381" s="1" t="str">
        <f>IF(ISBLANK(Colony!G403),"",Colony!G403)</f>
        <v/>
      </c>
      <c r="G381" s="1" t="str">
        <f>IF(ISBLANK(Colony!H403),"",Colony!H403)</f>
        <v/>
      </c>
      <c r="H381" s="1" t="str">
        <f>IF(ISBLANK(Colony!I403),"",Colony!I403)</f>
        <v/>
      </c>
      <c r="I381" t="str">
        <f t="array" ref="I381">_xlfn.IFNA(INDEX($A$4:$A$499&amp;$E$4:$E$499, MATCH(0, COUNTIF(I$3:I380, $A$4:$A$499&amp;$E$4:$E$499), 0)),"")</f>
        <v/>
      </c>
      <c r="J381" t="str">
        <f t="array" ref="J381">_xlfn.IFNA( MATCH(0, COUNTIF(I$3:I380, $A$4:$A$499&amp;$E$4:$E$499), 0),"")</f>
        <v/>
      </c>
      <c r="K381" s="2" t="str">
        <f t="array" ref="K381">IFERROR(INDEX($A$4:$A$499, J381),"")</f>
        <v/>
      </c>
      <c r="L381" t="str">
        <f t="array" ref="L381">IFERROR(INDEX($G$4:$G$499, J381),"")</f>
        <v/>
      </c>
      <c r="M381" t="str">
        <f t="array" ref="M381">IF(AND(J382&gt;99999,J381&lt;99999),O381- (SUM(--(NOT(ISBLANK(INDEX(Colony!$H$26:$H$499, J381):INDEX(Colony!$H$26:$H$499, COUNT($A$4:$A$499))))))), IFERROR(O381-(SUM(--(NOT(ISBLANK(INDEX(Colony!$H$26:$H$499, J381):INDEX(Colony!$H$26:$H$499, J382-1)))))),""))</f>
        <v/>
      </c>
      <c r="N381" t="str">
        <f t="array" ref="N381">IFERROR(INDEX($E$4:$E$499,J381),"")</f>
        <v/>
      </c>
      <c r="O381" t="str">
        <f t="array" ref="O381">IFERROR(IF(NOT(J381+100&gt;J382),COUNT($A$4:$A$499)+1-J381,IFERROR(J382-J381,"")),"")</f>
        <v/>
      </c>
      <c r="W381" s="2"/>
      <c r="Y381" s="2"/>
      <c r="AA381" s="2"/>
      <c r="AC381" s="2"/>
      <c r="AE381" s="2"/>
      <c r="AG381" s="2"/>
      <c r="AI381" s="2"/>
    </row>
    <row r="382" spans="1:35" x14ac:dyDescent="0.25">
      <c r="A382" s="2" t="str">
        <f>IF(ISBLANK(Colony!B404),"",Colony!B404)</f>
        <v/>
      </c>
      <c r="B382" t="str">
        <f>IF(ISBLANK(Colony!C404),"",Colony!C404)</f>
        <v/>
      </c>
      <c r="C382" t="str">
        <f>IF(ISBLANK(Colony!D404),"",Colony!D404)</f>
        <v/>
      </c>
      <c r="D382" s="1" t="str">
        <f>IF(ISBLANK(Colony!E404),"",Colony!E404)</f>
        <v/>
      </c>
      <c r="E382" s="1" t="str">
        <f>IF(ISBLANK(Colony!F404),"",Colony!F404)</f>
        <v/>
      </c>
      <c r="F382" s="1" t="str">
        <f>IF(ISBLANK(Colony!G404),"",Colony!G404)</f>
        <v/>
      </c>
      <c r="G382" s="1" t="str">
        <f>IF(ISBLANK(Colony!H404),"",Colony!H404)</f>
        <v/>
      </c>
      <c r="H382" s="1" t="str">
        <f>IF(ISBLANK(Colony!I404),"",Colony!I404)</f>
        <v/>
      </c>
      <c r="I382" t="str">
        <f t="array" ref="I382">_xlfn.IFNA(INDEX($A$4:$A$499&amp;$E$4:$E$499, MATCH(0, COUNTIF(I$3:I381, $A$4:$A$499&amp;$E$4:$E$499), 0)),"")</f>
        <v/>
      </c>
      <c r="J382" t="str">
        <f t="array" ref="J382">_xlfn.IFNA( MATCH(0, COUNTIF(I$3:I381, $A$4:$A$499&amp;$E$4:$E$499), 0),"")</f>
        <v/>
      </c>
      <c r="K382" s="2" t="str">
        <f t="array" ref="K382">IFERROR(INDEX($A$4:$A$499, J382),"")</f>
        <v/>
      </c>
      <c r="L382" t="str">
        <f t="array" ref="L382">IFERROR(INDEX($G$4:$G$499, J382),"")</f>
        <v/>
      </c>
      <c r="M382" t="str">
        <f t="array" ref="M382">IF(AND(J383&gt;99999,J382&lt;99999),O382- (SUM(--(NOT(ISBLANK(INDEX(Colony!$H$26:$H$499, J382):INDEX(Colony!$H$26:$H$499, COUNT($A$4:$A$499))))))), IFERROR(O382-(SUM(--(NOT(ISBLANK(INDEX(Colony!$H$26:$H$499, J382):INDEX(Colony!$H$26:$H$499, J383-1)))))),""))</f>
        <v/>
      </c>
      <c r="N382" t="str">
        <f t="array" ref="N382">IFERROR(INDEX($E$4:$E$499,J382),"")</f>
        <v/>
      </c>
      <c r="O382" t="str">
        <f t="array" ref="O382">IFERROR(IF(NOT(J382+100&gt;J383),COUNT($A$4:$A$499)+1-J382,IFERROR(J383-J382,"")),"")</f>
        <v/>
      </c>
      <c r="W382" s="2"/>
      <c r="Y382" s="2"/>
      <c r="AA382" s="2"/>
      <c r="AC382" s="2"/>
      <c r="AE382" s="2"/>
      <c r="AG382" s="2"/>
      <c r="AI382" s="2"/>
    </row>
    <row r="383" spans="1:35" x14ac:dyDescent="0.25">
      <c r="A383" s="2" t="str">
        <f>IF(ISBLANK(Colony!B405),"",Colony!B405)</f>
        <v/>
      </c>
      <c r="B383" t="str">
        <f>IF(ISBLANK(Colony!C405),"",Colony!C405)</f>
        <v/>
      </c>
      <c r="C383" t="str">
        <f>IF(ISBLANK(Colony!D405),"",Colony!D405)</f>
        <v/>
      </c>
      <c r="D383" s="1" t="str">
        <f>IF(ISBLANK(Colony!E405),"",Colony!E405)</f>
        <v/>
      </c>
      <c r="E383" s="1" t="str">
        <f>IF(ISBLANK(Colony!F405),"",Colony!F405)</f>
        <v/>
      </c>
      <c r="F383" s="1" t="str">
        <f>IF(ISBLANK(Colony!G405),"",Colony!G405)</f>
        <v/>
      </c>
      <c r="G383" s="1" t="str">
        <f>IF(ISBLANK(Colony!H405),"",Colony!H405)</f>
        <v/>
      </c>
      <c r="H383" s="1" t="str">
        <f>IF(ISBLANK(Colony!I405),"",Colony!I405)</f>
        <v/>
      </c>
      <c r="I383" t="str">
        <f t="array" ref="I383">_xlfn.IFNA(INDEX($A$4:$A$499&amp;$E$4:$E$499, MATCH(0, COUNTIF(I$3:I382, $A$4:$A$499&amp;$E$4:$E$499), 0)),"")</f>
        <v/>
      </c>
      <c r="J383" t="str">
        <f t="array" ref="J383">_xlfn.IFNA( MATCH(0, COUNTIF(I$3:I382, $A$4:$A$499&amp;$E$4:$E$499), 0),"")</f>
        <v/>
      </c>
      <c r="K383" s="2" t="str">
        <f t="array" ref="K383">IFERROR(INDEX($A$4:$A$499, J383),"")</f>
        <v/>
      </c>
      <c r="L383" t="str">
        <f t="array" ref="L383">IFERROR(INDEX($G$4:$G$499, J383),"")</f>
        <v/>
      </c>
      <c r="M383" t="str">
        <f t="array" ref="M383">IF(AND(J384&gt;99999,J383&lt;99999),O383- (SUM(--(NOT(ISBLANK(INDEX(Colony!$H$26:$H$499, J383):INDEX(Colony!$H$26:$H$499, COUNT($A$4:$A$499))))))), IFERROR(O383-(SUM(--(NOT(ISBLANK(INDEX(Colony!$H$26:$H$499, J383):INDEX(Colony!$H$26:$H$499, J384-1)))))),""))</f>
        <v/>
      </c>
      <c r="N383" t="str">
        <f t="array" ref="N383">IFERROR(INDEX($E$4:$E$499,J383),"")</f>
        <v/>
      </c>
      <c r="O383" t="str">
        <f t="array" ref="O383">IFERROR(IF(NOT(J383+100&gt;J384),COUNT($A$4:$A$499)+1-J383,IFERROR(J384-J383,"")),"")</f>
        <v/>
      </c>
      <c r="W383" s="2"/>
      <c r="Y383" s="2"/>
      <c r="AA383" s="2"/>
      <c r="AC383" s="2"/>
      <c r="AE383" s="2"/>
      <c r="AG383" s="2"/>
      <c r="AI383" s="2"/>
    </row>
    <row r="384" spans="1:35" x14ac:dyDescent="0.25">
      <c r="A384" s="2" t="str">
        <f>IF(ISBLANK(Colony!B406),"",Colony!B406)</f>
        <v/>
      </c>
      <c r="B384" t="str">
        <f>IF(ISBLANK(Colony!C406),"",Colony!C406)</f>
        <v/>
      </c>
      <c r="C384" t="str">
        <f>IF(ISBLANK(Colony!D406),"",Colony!D406)</f>
        <v/>
      </c>
      <c r="D384" s="1" t="str">
        <f>IF(ISBLANK(Colony!E406),"",Colony!E406)</f>
        <v/>
      </c>
      <c r="E384" s="1" t="str">
        <f>IF(ISBLANK(Colony!F406),"",Colony!F406)</f>
        <v/>
      </c>
      <c r="F384" s="1" t="str">
        <f>IF(ISBLANK(Colony!G406),"",Colony!G406)</f>
        <v/>
      </c>
      <c r="G384" s="1" t="str">
        <f>IF(ISBLANK(Colony!H406),"",Colony!H406)</f>
        <v/>
      </c>
      <c r="H384" s="1" t="str">
        <f>IF(ISBLANK(Colony!I406),"",Colony!I406)</f>
        <v/>
      </c>
      <c r="I384" t="str">
        <f t="array" ref="I384">_xlfn.IFNA(INDEX($A$4:$A$499&amp;$E$4:$E$499, MATCH(0, COUNTIF(I$3:I383, $A$4:$A$499&amp;$E$4:$E$499), 0)),"")</f>
        <v/>
      </c>
      <c r="J384" t="str">
        <f t="array" ref="J384">_xlfn.IFNA( MATCH(0, COUNTIF(I$3:I383, $A$4:$A$499&amp;$E$4:$E$499), 0),"")</f>
        <v/>
      </c>
      <c r="K384" s="2" t="str">
        <f t="array" ref="K384">IFERROR(INDEX($A$4:$A$499, J384),"")</f>
        <v/>
      </c>
      <c r="L384" t="str">
        <f t="array" ref="L384">IFERROR(INDEX($G$4:$G$499, J384),"")</f>
        <v/>
      </c>
      <c r="M384" t="str">
        <f t="array" ref="M384">IF(AND(J385&gt;99999,J384&lt;99999),O384- (SUM(--(NOT(ISBLANK(INDEX(Colony!$H$26:$H$499, J384):INDEX(Colony!$H$26:$H$499, COUNT($A$4:$A$499))))))), IFERROR(O384-(SUM(--(NOT(ISBLANK(INDEX(Colony!$H$26:$H$499, J384):INDEX(Colony!$H$26:$H$499, J385-1)))))),""))</f>
        <v/>
      </c>
      <c r="N384" t="str">
        <f t="array" ref="N384">IFERROR(INDEX($E$4:$E$499,J384),"")</f>
        <v/>
      </c>
      <c r="O384" t="str">
        <f t="array" ref="O384">IFERROR(IF(NOT(J384+100&gt;J385),COUNT($A$4:$A$499)+1-J384,IFERROR(J385-J384,"")),"")</f>
        <v/>
      </c>
      <c r="W384" s="2"/>
      <c r="Y384" s="2"/>
      <c r="AA384" s="2"/>
      <c r="AC384" s="2"/>
      <c r="AE384" s="2"/>
      <c r="AG384" s="2"/>
      <c r="AI384" s="2"/>
    </row>
    <row r="385" spans="1:35" x14ac:dyDescent="0.25">
      <c r="A385" s="2" t="str">
        <f>IF(ISBLANK(Colony!B407),"",Colony!B407)</f>
        <v/>
      </c>
      <c r="B385" t="str">
        <f>IF(ISBLANK(Colony!C407),"",Colony!C407)</f>
        <v/>
      </c>
      <c r="C385" t="str">
        <f>IF(ISBLANK(Colony!D407),"",Colony!D407)</f>
        <v/>
      </c>
      <c r="D385" s="1" t="str">
        <f>IF(ISBLANK(Colony!E407),"",Colony!E407)</f>
        <v/>
      </c>
      <c r="E385" s="1" t="str">
        <f>IF(ISBLANK(Colony!F407),"",Colony!F407)</f>
        <v/>
      </c>
      <c r="F385" s="1" t="str">
        <f>IF(ISBLANK(Colony!G407),"",Colony!G407)</f>
        <v/>
      </c>
      <c r="G385" s="1" t="str">
        <f>IF(ISBLANK(Colony!H407),"",Colony!H407)</f>
        <v/>
      </c>
      <c r="H385" s="1" t="str">
        <f>IF(ISBLANK(Colony!I407),"",Colony!I407)</f>
        <v/>
      </c>
      <c r="I385" t="str">
        <f t="array" ref="I385">_xlfn.IFNA(INDEX($A$4:$A$499&amp;$E$4:$E$499, MATCH(0, COUNTIF(I$3:I384, $A$4:$A$499&amp;$E$4:$E$499), 0)),"")</f>
        <v/>
      </c>
      <c r="J385" t="str">
        <f t="array" ref="J385">_xlfn.IFNA( MATCH(0, COUNTIF(I$3:I384, $A$4:$A$499&amp;$E$4:$E$499), 0),"")</f>
        <v/>
      </c>
      <c r="K385" s="2" t="str">
        <f t="array" ref="K385">IFERROR(INDEX($A$4:$A$499, J385),"")</f>
        <v/>
      </c>
      <c r="L385" t="str">
        <f t="array" ref="L385">IFERROR(INDEX($G$4:$G$499, J385),"")</f>
        <v/>
      </c>
      <c r="M385" t="str">
        <f t="array" ref="M385">IF(AND(J386&gt;99999,J385&lt;99999),O385- (SUM(--(NOT(ISBLANK(INDEX(Colony!$H$26:$H$499, J385):INDEX(Colony!$H$26:$H$499, COUNT($A$4:$A$499))))))), IFERROR(O385-(SUM(--(NOT(ISBLANK(INDEX(Colony!$H$26:$H$499, J385):INDEX(Colony!$H$26:$H$499, J386-1)))))),""))</f>
        <v/>
      </c>
      <c r="N385" t="str">
        <f t="array" ref="N385">IFERROR(INDEX($E$4:$E$499,J385),"")</f>
        <v/>
      </c>
      <c r="O385" t="str">
        <f t="array" ref="O385">IFERROR(IF(NOT(J385+100&gt;J386),COUNT($A$4:$A$499)+1-J385,IFERROR(J386-J385,"")),"")</f>
        <v/>
      </c>
      <c r="W385" s="2"/>
      <c r="Y385" s="2"/>
      <c r="AA385" s="2"/>
      <c r="AC385" s="2"/>
      <c r="AE385" s="2"/>
      <c r="AG385" s="2"/>
      <c r="AI385" s="2"/>
    </row>
    <row r="386" spans="1:35" x14ac:dyDescent="0.25">
      <c r="A386" s="2" t="str">
        <f>IF(ISBLANK(Colony!B408),"",Colony!B408)</f>
        <v/>
      </c>
      <c r="B386" t="str">
        <f>IF(ISBLANK(Colony!C408),"",Colony!C408)</f>
        <v/>
      </c>
      <c r="C386" t="str">
        <f>IF(ISBLANK(Colony!D408),"",Colony!D408)</f>
        <v/>
      </c>
      <c r="D386" s="1" t="str">
        <f>IF(ISBLANK(Colony!E408),"",Colony!E408)</f>
        <v/>
      </c>
      <c r="E386" s="1" t="str">
        <f>IF(ISBLANK(Colony!F408),"",Colony!F408)</f>
        <v/>
      </c>
      <c r="F386" s="1" t="str">
        <f>IF(ISBLANK(Colony!G408),"",Colony!G408)</f>
        <v/>
      </c>
      <c r="G386" s="1" t="str">
        <f>IF(ISBLANK(Colony!H408),"",Colony!H408)</f>
        <v/>
      </c>
      <c r="H386" s="1" t="str">
        <f>IF(ISBLANK(Colony!I408),"",Colony!I408)</f>
        <v/>
      </c>
      <c r="I386" t="str">
        <f t="array" ref="I386">_xlfn.IFNA(INDEX($A$4:$A$499&amp;$E$4:$E$499, MATCH(0, COUNTIF(I$3:I385, $A$4:$A$499&amp;$E$4:$E$499), 0)),"")</f>
        <v/>
      </c>
      <c r="J386" t="str">
        <f t="array" ref="J386">_xlfn.IFNA( MATCH(0, COUNTIF(I$3:I385, $A$4:$A$499&amp;$E$4:$E$499), 0),"")</f>
        <v/>
      </c>
      <c r="K386" s="2" t="str">
        <f t="array" ref="K386">IFERROR(INDEX($A$4:$A$499, J386),"")</f>
        <v/>
      </c>
      <c r="L386" t="str">
        <f t="array" ref="L386">IFERROR(INDEX($G$4:$G$499, J386),"")</f>
        <v/>
      </c>
      <c r="M386" t="str">
        <f t="array" ref="M386">IF(AND(J387&gt;99999,J386&lt;99999),O386- (SUM(--(NOT(ISBLANK(INDEX(Colony!$H$26:$H$499, J386):INDEX(Colony!$H$26:$H$499, COUNT($A$4:$A$499))))))), IFERROR(O386-(SUM(--(NOT(ISBLANK(INDEX(Colony!$H$26:$H$499, J386):INDEX(Colony!$H$26:$H$499, J387-1)))))),""))</f>
        <v/>
      </c>
      <c r="N386" t="str">
        <f t="array" ref="N386">IFERROR(INDEX($E$4:$E$499,J386),"")</f>
        <v/>
      </c>
      <c r="O386" t="str">
        <f t="array" ref="O386">IFERROR(IF(NOT(J386+100&gt;J387),COUNT($A$4:$A$499)+1-J386,IFERROR(J387-J386,"")),"")</f>
        <v/>
      </c>
      <c r="W386" s="2"/>
      <c r="Y386" s="2"/>
      <c r="AA386" s="2"/>
      <c r="AC386" s="2"/>
      <c r="AE386" s="2"/>
      <c r="AG386" s="2"/>
      <c r="AI386" s="2"/>
    </row>
    <row r="387" spans="1:35" x14ac:dyDescent="0.25">
      <c r="A387" s="2" t="str">
        <f>IF(ISBLANK(Colony!B409),"",Colony!B409)</f>
        <v/>
      </c>
      <c r="B387" t="str">
        <f>IF(ISBLANK(Colony!C409),"",Colony!C409)</f>
        <v/>
      </c>
      <c r="C387" t="str">
        <f>IF(ISBLANK(Colony!D409),"",Colony!D409)</f>
        <v/>
      </c>
      <c r="D387" s="1" t="str">
        <f>IF(ISBLANK(Colony!E409),"",Colony!E409)</f>
        <v/>
      </c>
      <c r="E387" s="1" t="str">
        <f>IF(ISBLANK(Colony!F409),"",Colony!F409)</f>
        <v/>
      </c>
      <c r="F387" s="1" t="str">
        <f>IF(ISBLANK(Colony!G409),"",Colony!G409)</f>
        <v/>
      </c>
      <c r="G387" s="1" t="str">
        <f>IF(ISBLANK(Colony!H409),"",Colony!H409)</f>
        <v/>
      </c>
      <c r="H387" s="1" t="str">
        <f>IF(ISBLANK(Colony!I409),"",Colony!I409)</f>
        <v/>
      </c>
      <c r="I387" t="str">
        <f t="array" ref="I387">_xlfn.IFNA(INDEX($A$4:$A$499&amp;$E$4:$E$499, MATCH(0, COUNTIF(I$3:I386, $A$4:$A$499&amp;$E$4:$E$499), 0)),"")</f>
        <v/>
      </c>
      <c r="J387" t="str">
        <f t="array" ref="J387">_xlfn.IFNA( MATCH(0, COUNTIF(I$3:I386, $A$4:$A$499&amp;$E$4:$E$499), 0),"")</f>
        <v/>
      </c>
      <c r="K387" s="2" t="str">
        <f t="array" ref="K387">IFERROR(INDEX($A$4:$A$499, J387),"")</f>
        <v/>
      </c>
      <c r="L387" t="str">
        <f t="array" ref="L387">IFERROR(INDEX($G$4:$G$499, J387),"")</f>
        <v/>
      </c>
      <c r="M387" t="str">
        <f t="array" ref="M387">IF(AND(J388&gt;99999,J387&lt;99999),O387- (SUM(--(NOT(ISBLANK(INDEX(Colony!$H$26:$H$499, J387):INDEX(Colony!$H$26:$H$499, COUNT($A$4:$A$499))))))), IFERROR(O387-(SUM(--(NOT(ISBLANK(INDEX(Colony!$H$26:$H$499, J387):INDEX(Colony!$H$26:$H$499, J388-1)))))),""))</f>
        <v/>
      </c>
      <c r="N387" t="str">
        <f t="array" ref="N387">IFERROR(INDEX($E$4:$E$499,J387),"")</f>
        <v/>
      </c>
      <c r="O387" t="str">
        <f t="array" ref="O387">IFERROR(IF(NOT(J387+100&gt;J388),COUNT($A$4:$A$499)+1-J387,IFERROR(J388-J387,"")),"")</f>
        <v/>
      </c>
      <c r="W387" s="2"/>
      <c r="Y387" s="2"/>
      <c r="AA387" s="2"/>
      <c r="AC387" s="2"/>
      <c r="AE387" s="2"/>
      <c r="AG387" s="2"/>
      <c r="AI387" s="2"/>
    </row>
    <row r="388" spans="1:35" x14ac:dyDescent="0.25">
      <c r="A388" s="2" t="str">
        <f>IF(ISBLANK(Colony!B410),"",Colony!B410)</f>
        <v/>
      </c>
      <c r="B388" t="str">
        <f>IF(ISBLANK(Colony!C410),"",Colony!C410)</f>
        <v/>
      </c>
      <c r="C388" t="str">
        <f>IF(ISBLANK(Colony!D410),"",Colony!D410)</f>
        <v/>
      </c>
      <c r="D388" s="1" t="str">
        <f>IF(ISBLANK(Colony!E410),"",Colony!E410)</f>
        <v/>
      </c>
      <c r="E388" s="1" t="str">
        <f>IF(ISBLANK(Colony!F410),"",Colony!F410)</f>
        <v/>
      </c>
      <c r="F388" s="1" t="str">
        <f>IF(ISBLANK(Colony!G410),"",Colony!G410)</f>
        <v/>
      </c>
      <c r="G388" s="1" t="str">
        <f>IF(ISBLANK(Colony!H410),"",Colony!H410)</f>
        <v/>
      </c>
      <c r="H388" s="1" t="str">
        <f>IF(ISBLANK(Colony!I410),"",Colony!I410)</f>
        <v/>
      </c>
      <c r="I388" t="str">
        <f t="array" ref="I388">_xlfn.IFNA(INDEX($A$4:$A$499&amp;$E$4:$E$499, MATCH(0, COUNTIF(I$3:I387, $A$4:$A$499&amp;$E$4:$E$499), 0)),"")</f>
        <v/>
      </c>
      <c r="J388" t="str">
        <f t="array" ref="J388">_xlfn.IFNA( MATCH(0, COUNTIF(I$3:I387, $A$4:$A$499&amp;$E$4:$E$499), 0),"")</f>
        <v/>
      </c>
      <c r="K388" s="2" t="str">
        <f t="array" ref="K388">IFERROR(INDEX($A$4:$A$499, J388),"")</f>
        <v/>
      </c>
      <c r="L388" t="str">
        <f t="array" ref="L388">IFERROR(INDEX($G$4:$G$499, J388),"")</f>
        <v/>
      </c>
      <c r="M388" t="str">
        <f t="array" ref="M388">IF(AND(J389&gt;99999,J388&lt;99999),O388- (SUM(--(NOT(ISBLANK(INDEX(Colony!$H$26:$H$499, J388):INDEX(Colony!$H$26:$H$499, COUNT($A$4:$A$499))))))), IFERROR(O388-(SUM(--(NOT(ISBLANK(INDEX(Colony!$H$26:$H$499, J388):INDEX(Colony!$H$26:$H$499, J389-1)))))),""))</f>
        <v/>
      </c>
      <c r="N388" t="str">
        <f t="array" ref="N388">IFERROR(INDEX($E$4:$E$499,J388),"")</f>
        <v/>
      </c>
      <c r="O388" t="str">
        <f t="array" ref="O388">IFERROR(IF(NOT(J388+100&gt;J389),COUNT($A$4:$A$499)+1-J388,IFERROR(J389-J388,"")),"")</f>
        <v/>
      </c>
      <c r="W388" s="2"/>
      <c r="Y388" s="2"/>
      <c r="AA388" s="2"/>
      <c r="AC388" s="2"/>
      <c r="AE388" s="2"/>
      <c r="AG388" s="2"/>
      <c r="AI388" s="2"/>
    </row>
    <row r="389" spans="1:35" x14ac:dyDescent="0.25">
      <c r="A389" s="2" t="str">
        <f>IF(ISBLANK(Colony!B411),"",Colony!B411)</f>
        <v/>
      </c>
      <c r="B389" t="str">
        <f>IF(ISBLANK(Colony!C411),"",Colony!C411)</f>
        <v/>
      </c>
      <c r="C389" t="str">
        <f>IF(ISBLANK(Colony!D411),"",Colony!D411)</f>
        <v/>
      </c>
      <c r="D389" s="1" t="str">
        <f>IF(ISBLANK(Colony!E411),"",Colony!E411)</f>
        <v/>
      </c>
      <c r="E389" s="1" t="str">
        <f>IF(ISBLANK(Colony!F411),"",Colony!F411)</f>
        <v/>
      </c>
      <c r="F389" s="1" t="str">
        <f>IF(ISBLANK(Colony!G411),"",Colony!G411)</f>
        <v/>
      </c>
      <c r="G389" s="1" t="str">
        <f>IF(ISBLANK(Colony!H411),"",Colony!H411)</f>
        <v/>
      </c>
      <c r="H389" s="1" t="str">
        <f>IF(ISBLANK(Colony!I411),"",Colony!I411)</f>
        <v/>
      </c>
      <c r="I389" t="str">
        <f t="array" ref="I389">_xlfn.IFNA(INDEX($A$4:$A$499&amp;$E$4:$E$499, MATCH(0, COUNTIF(I$3:I388, $A$4:$A$499&amp;$E$4:$E$499), 0)),"")</f>
        <v/>
      </c>
      <c r="J389" t="str">
        <f t="array" ref="J389">_xlfn.IFNA( MATCH(0, COUNTIF(I$3:I388, $A$4:$A$499&amp;$E$4:$E$499), 0),"")</f>
        <v/>
      </c>
      <c r="K389" s="2" t="str">
        <f t="array" ref="K389">IFERROR(INDEX($A$4:$A$499, J389),"")</f>
        <v/>
      </c>
      <c r="L389" t="str">
        <f t="array" ref="L389">IFERROR(INDEX($G$4:$G$499, J389),"")</f>
        <v/>
      </c>
      <c r="M389" t="str">
        <f t="array" ref="M389">IF(AND(J390&gt;99999,J389&lt;99999),O389- (SUM(--(NOT(ISBLANK(INDEX(Colony!$H$26:$H$499, J389):INDEX(Colony!$H$26:$H$499, COUNT($A$4:$A$499))))))), IFERROR(O389-(SUM(--(NOT(ISBLANK(INDEX(Colony!$H$26:$H$499, J389):INDEX(Colony!$H$26:$H$499, J390-1)))))),""))</f>
        <v/>
      </c>
      <c r="N389" t="str">
        <f t="array" ref="N389">IFERROR(INDEX($E$4:$E$499,J389),"")</f>
        <v/>
      </c>
      <c r="O389" t="str">
        <f t="array" ref="O389">IFERROR(IF(NOT(J389+100&gt;J390),COUNT($A$4:$A$499)+1-J389,IFERROR(J390-J389,"")),"")</f>
        <v/>
      </c>
      <c r="W389" s="2"/>
      <c r="Y389" s="2"/>
      <c r="AA389" s="2"/>
      <c r="AC389" s="2"/>
      <c r="AE389" s="2"/>
      <c r="AG389" s="2"/>
      <c r="AI389" s="2"/>
    </row>
    <row r="390" spans="1:35" x14ac:dyDescent="0.25">
      <c r="A390" s="2" t="str">
        <f>IF(ISBLANK(Colony!B412),"",Colony!B412)</f>
        <v/>
      </c>
      <c r="B390" t="str">
        <f>IF(ISBLANK(Colony!C412),"",Colony!C412)</f>
        <v/>
      </c>
      <c r="C390" t="str">
        <f>IF(ISBLANK(Colony!D412),"",Colony!D412)</f>
        <v/>
      </c>
      <c r="D390" s="1" t="str">
        <f>IF(ISBLANK(Colony!E412),"",Colony!E412)</f>
        <v/>
      </c>
      <c r="E390" s="1" t="str">
        <f>IF(ISBLANK(Colony!F412),"",Colony!F412)</f>
        <v/>
      </c>
      <c r="F390" s="1" t="str">
        <f>IF(ISBLANK(Colony!G412),"",Colony!G412)</f>
        <v/>
      </c>
      <c r="G390" s="1" t="str">
        <f>IF(ISBLANK(Colony!H412),"",Colony!H412)</f>
        <v/>
      </c>
      <c r="H390" s="1" t="str">
        <f>IF(ISBLANK(Colony!I412),"",Colony!I412)</f>
        <v/>
      </c>
      <c r="I390" t="str">
        <f t="array" ref="I390">_xlfn.IFNA(INDEX($A$4:$A$499&amp;$E$4:$E$499, MATCH(0, COUNTIF(I$3:I389, $A$4:$A$499&amp;$E$4:$E$499), 0)),"")</f>
        <v/>
      </c>
      <c r="J390" t="str">
        <f t="array" ref="J390">_xlfn.IFNA( MATCH(0, COUNTIF(I$3:I389, $A$4:$A$499&amp;$E$4:$E$499), 0),"")</f>
        <v/>
      </c>
      <c r="K390" s="2" t="str">
        <f t="array" ref="K390">IFERROR(INDEX($A$4:$A$499, J390),"")</f>
        <v/>
      </c>
      <c r="L390" t="str">
        <f t="array" ref="L390">IFERROR(INDEX($G$4:$G$499, J390),"")</f>
        <v/>
      </c>
      <c r="M390" t="str">
        <f t="array" ref="M390">IF(AND(J391&gt;99999,J390&lt;99999),O390- (SUM(--(NOT(ISBLANK(INDEX(Colony!$H$26:$H$499, J390):INDEX(Colony!$H$26:$H$499, COUNT($A$4:$A$499))))))), IFERROR(O390-(SUM(--(NOT(ISBLANK(INDEX(Colony!$H$26:$H$499, J390):INDEX(Colony!$H$26:$H$499, J391-1)))))),""))</f>
        <v/>
      </c>
      <c r="N390" t="str">
        <f t="array" ref="N390">IFERROR(INDEX($E$4:$E$499,J390),"")</f>
        <v/>
      </c>
      <c r="O390" t="str">
        <f t="array" ref="O390">IFERROR(IF(NOT(J390+100&gt;J391),COUNT($A$4:$A$499)+1-J390,IFERROR(J391-J390,"")),"")</f>
        <v/>
      </c>
      <c r="W390" s="2"/>
      <c r="Y390" s="2"/>
      <c r="AA390" s="2"/>
      <c r="AC390" s="2"/>
      <c r="AE390" s="2"/>
      <c r="AG390" s="2"/>
      <c r="AI390" s="2"/>
    </row>
    <row r="391" spans="1:35" x14ac:dyDescent="0.25">
      <c r="A391" s="2" t="str">
        <f>IF(ISBLANK(Colony!B413),"",Colony!B413)</f>
        <v/>
      </c>
      <c r="B391" t="str">
        <f>IF(ISBLANK(Colony!C413),"",Colony!C413)</f>
        <v/>
      </c>
      <c r="C391" t="str">
        <f>IF(ISBLANK(Colony!D413),"",Colony!D413)</f>
        <v/>
      </c>
      <c r="D391" s="1" t="str">
        <f>IF(ISBLANK(Colony!E413),"",Colony!E413)</f>
        <v/>
      </c>
      <c r="E391" s="1" t="str">
        <f>IF(ISBLANK(Colony!F413),"",Colony!F413)</f>
        <v/>
      </c>
      <c r="F391" s="1" t="str">
        <f>IF(ISBLANK(Colony!G413),"",Colony!G413)</f>
        <v/>
      </c>
      <c r="G391" s="1" t="str">
        <f>IF(ISBLANK(Colony!H413),"",Colony!H413)</f>
        <v/>
      </c>
      <c r="H391" s="1" t="str">
        <f>IF(ISBLANK(Colony!I413),"",Colony!I413)</f>
        <v/>
      </c>
      <c r="I391" t="str">
        <f t="array" ref="I391">_xlfn.IFNA(INDEX($A$4:$A$499&amp;$E$4:$E$499, MATCH(0, COUNTIF(I$3:I390, $A$4:$A$499&amp;$E$4:$E$499), 0)),"")</f>
        <v/>
      </c>
      <c r="J391" t="str">
        <f t="array" ref="J391">_xlfn.IFNA( MATCH(0, COUNTIF(I$3:I390, $A$4:$A$499&amp;$E$4:$E$499), 0),"")</f>
        <v/>
      </c>
      <c r="K391" s="2" t="str">
        <f t="array" ref="K391">IFERROR(INDEX($A$4:$A$499, J391),"")</f>
        <v/>
      </c>
      <c r="L391" t="str">
        <f t="array" ref="L391">IFERROR(INDEX($G$4:$G$499, J391),"")</f>
        <v/>
      </c>
      <c r="M391" t="str">
        <f t="array" ref="M391">IF(AND(J392&gt;99999,J391&lt;99999),O391- (SUM(--(NOT(ISBLANK(INDEX(Colony!$H$26:$H$499, J391):INDEX(Colony!$H$26:$H$499, COUNT($A$4:$A$499))))))), IFERROR(O391-(SUM(--(NOT(ISBLANK(INDEX(Colony!$H$26:$H$499, J391):INDEX(Colony!$H$26:$H$499, J392-1)))))),""))</f>
        <v/>
      </c>
      <c r="N391" t="str">
        <f t="array" ref="N391">IFERROR(INDEX($E$4:$E$499,J391),"")</f>
        <v/>
      </c>
      <c r="O391" t="str">
        <f t="array" ref="O391">IFERROR(IF(NOT(J391+100&gt;J392),COUNT($A$4:$A$499)+1-J391,IFERROR(J392-J391,"")),"")</f>
        <v/>
      </c>
      <c r="W391" s="2"/>
      <c r="Y391" s="2"/>
      <c r="AA391" s="2"/>
      <c r="AC391" s="2"/>
      <c r="AE391" s="2"/>
      <c r="AG391" s="2"/>
      <c r="AI391" s="2"/>
    </row>
    <row r="392" spans="1:35" x14ac:dyDescent="0.25">
      <c r="A392" s="2" t="str">
        <f>IF(ISBLANK(Colony!B414),"",Colony!B414)</f>
        <v/>
      </c>
      <c r="B392" t="str">
        <f>IF(ISBLANK(Colony!C414),"",Colony!C414)</f>
        <v/>
      </c>
      <c r="C392" t="str">
        <f>IF(ISBLANK(Colony!D414),"",Colony!D414)</f>
        <v/>
      </c>
      <c r="D392" s="1" t="str">
        <f>IF(ISBLANK(Colony!E414),"",Colony!E414)</f>
        <v/>
      </c>
      <c r="E392" s="1" t="str">
        <f>IF(ISBLANK(Colony!F414),"",Colony!F414)</f>
        <v/>
      </c>
      <c r="F392" s="1" t="str">
        <f>IF(ISBLANK(Colony!G414),"",Colony!G414)</f>
        <v/>
      </c>
      <c r="G392" s="1" t="str">
        <f>IF(ISBLANK(Colony!H414),"",Colony!H414)</f>
        <v/>
      </c>
      <c r="H392" s="1" t="str">
        <f>IF(ISBLANK(Colony!I414),"",Colony!I414)</f>
        <v/>
      </c>
      <c r="I392" t="str">
        <f t="array" ref="I392">_xlfn.IFNA(INDEX($A$4:$A$499&amp;$E$4:$E$499, MATCH(0, COUNTIF(I$3:I391, $A$4:$A$499&amp;$E$4:$E$499), 0)),"")</f>
        <v/>
      </c>
      <c r="J392" t="str">
        <f t="array" ref="J392">_xlfn.IFNA( MATCH(0, COUNTIF(I$3:I391, $A$4:$A$499&amp;$E$4:$E$499), 0),"")</f>
        <v/>
      </c>
      <c r="K392" s="2" t="str">
        <f t="array" ref="K392">IFERROR(INDEX($A$4:$A$499, J392),"")</f>
        <v/>
      </c>
      <c r="L392" t="str">
        <f t="array" ref="L392">IFERROR(INDEX($G$4:$G$499, J392),"")</f>
        <v/>
      </c>
      <c r="M392" t="str">
        <f t="array" ref="M392">IF(AND(J393&gt;99999,J392&lt;99999),O392- (SUM(--(NOT(ISBLANK(INDEX(Colony!$H$26:$H$499, J392):INDEX(Colony!$H$26:$H$499, COUNT($A$4:$A$499))))))), IFERROR(O392-(SUM(--(NOT(ISBLANK(INDEX(Colony!$H$26:$H$499, J392):INDEX(Colony!$H$26:$H$499, J393-1)))))),""))</f>
        <v/>
      </c>
      <c r="N392" t="str">
        <f t="array" ref="N392">IFERROR(INDEX($E$4:$E$499,J392),"")</f>
        <v/>
      </c>
      <c r="O392" t="str">
        <f t="array" ref="O392">IFERROR(IF(NOT(J392+100&gt;J393),COUNT($A$4:$A$499)+1-J392,IFERROR(J393-J392,"")),"")</f>
        <v/>
      </c>
      <c r="W392" s="2"/>
      <c r="Y392" s="2"/>
      <c r="AA392" s="2"/>
      <c r="AC392" s="2"/>
      <c r="AE392" s="2"/>
      <c r="AG392" s="2"/>
      <c r="AI392" s="2"/>
    </row>
    <row r="393" spans="1:35" x14ac:dyDescent="0.25">
      <c r="A393" s="2" t="str">
        <f>IF(ISBLANK(Colony!B415),"",Colony!B415)</f>
        <v/>
      </c>
      <c r="B393" t="str">
        <f>IF(ISBLANK(Colony!C415),"",Colony!C415)</f>
        <v/>
      </c>
      <c r="C393" t="str">
        <f>IF(ISBLANK(Colony!D415),"",Colony!D415)</f>
        <v/>
      </c>
      <c r="D393" s="1" t="str">
        <f>IF(ISBLANK(Colony!E415),"",Colony!E415)</f>
        <v/>
      </c>
      <c r="E393" s="1" t="str">
        <f>IF(ISBLANK(Colony!F415),"",Colony!F415)</f>
        <v/>
      </c>
      <c r="F393" s="1" t="str">
        <f>IF(ISBLANK(Colony!G415),"",Colony!G415)</f>
        <v/>
      </c>
      <c r="G393" s="1" t="str">
        <f>IF(ISBLANK(Colony!H415),"",Colony!H415)</f>
        <v/>
      </c>
      <c r="H393" s="1" t="str">
        <f>IF(ISBLANK(Colony!I415),"",Colony!I415)</f>
        <v/>
      </c>
      <c r="I393" t="str">
        <f t="array" ref="I393">_xlfn.IFNA(INDEX($A$4:$A$499&amp;$E$4:$E$499, MATCH(0, COUNTIF(I$3:I392, $A$4:$A$499&amp;$E$4:$E$499), 0)),"")</f>
        <v/>
      </c>
      <c r="J393" t="str">
        <f t="array" ref="J393">_xlfn.IFNA( MATCH(0, COUNTIF(I$3:I392, $A$4:$A$499&amp;$E$4:$E$499), 0),"")</f>
        <v/>
      </c>
      <c r="K393" s="2" t="str">
        <f t="array" ref="K393">IFERROR(INDEX($A$4:$A$499, J393),"")</f>
        <v/>
      </c>
      <c r="L393" t="str">
        <f t="array" ref="L393">IFERROR(INDEX($G$4:$G$499, J393),"")</f>
        <v/>
      </c>
      <c r="M393" t="str">
        <f t="array" ref="M393">IF(AND(J394&gt;99999,J393&lt;99999),O393- (SUM(--(NOT(ISBLANK(INDEX(Colony!$H$26:$H$499, J393):INDEX(Colony!$H$26:$H$499, COUNT($A$4:$A$499))))))), IFERROR(O393-(SUM(--(NOT(ISBLANK(INDEX(Colony!$H$26:$H$499, J393):INDEX(Colony!$H$26:$H$499, J394-1)))))),""))</f>
        <v/>
      </c>
      <c r="N393" t="str">
        <f t="array" ref="N393">IFERROR(INDEX($E$4:$E$499,J393),"")</f>
        <v/>
      </c>
      <c r="O393" t="str">
        <f t="array" ref="O393">IFERROR(IF(NOT(J393+100&gt;J394),COUNT($A$4:$A$499)+1-J393,IFERROR(J394-J393,"")),"")</f>
        <v/>
      </c>
      <c r="W393" s="2"/>
      <c r="Y393" s="2"/>
      <c r="AA393" s="2"/>
      <c r="AC393" s="2"/>
      <c r="AE393" s="2"/>
      <c r="AG393" s="2"/>
      <c r="AI393" s="2"/>
    </row>
    <row r="394" spans="1:35" x14ac:dyDescent="0.25">
      <c r="A394" s="2" t="str">
        <f>IF(ISBLANK(Colony!B416),"",Colony!B416)</f>
        <v/>
      </c>
      <c r="B394" t="str">
        <f>IF(ISBLANK(Colony!C416),"",Colony!C416)</f>
        <v/>
      </c>
      <c r="C394" t="str">
        <f>IF(ISBLANK(Colony!D416),"",Colony!D416)</f>
        <v/>
      </c>
      <c r="D394" s="1" t="str">
        <f>IF(ISBLANK(Colony!E416),"",Colony!E416)</f>
        <v/>
      </c>
      <c r="E394" s="1" t="str">
        <f>IF(ISBLANK(Colony!F416),"",Colony!F416)</f>
        <v/>
      </c>
      <c r="F394" s="1" t="str">
        <f>IF(ISBLANK(Colony!G416),"",Colony!G416)</f>
        <v/>
      </c>
      <c r="G394" s="1" t="str">
        <f>IF(ISBLANK(Colony!H416),"",Colony!H416)</f>
        <v/>
      </c>
      <c r="H394" s="1" t="str">
        <f>IF(ISBLANK(Colony!I416),"",Colony!I416)</f>
        <v/>
      </c>
      <c r="I394" t="str">
        <f t="array" ref="I394">_xlfn.IFNA(INDEX($A$4:$A$499&amp;$E$4:$E$499, MATCH(0, COUNTIF(I$3:I393, $A$4:$A$499&amp;$E$4:$E$499), 0)),"")</f>
        <v/>
      </c>
      <c r="J394" t="str">
        <f t="array" ref="J394">_xlfn.IFNA( MATCH(0, COUNTIF(I$3:I393, $A$4:$A$499&amp;$E$4:$E$499), 0),"")</f>
        <v/>
      </c>
      <c r="K394" s="2" t="str">
        <f t="array" ref="K394">IFERROR(INDEX($A$4:$A$499, J394),"")</f>
        <v/>
      </c>
      <c r="L394" t="str">
        <f t="array" ref="L394">IFERROR(INDEX($G$4:$G$499, J394),"")</f>
        <v/>
      </c>
      <c r="M394" t="str">
        <f t="array" ref="M394">IF(AND(J395&gt;99999,J394&lt;99999),O394- (SUM(--(NOT(ISBLANK(INDEX(Colony!$H$26:$H$499, J394):INDEX(Colony!$H$26:$H$499, COUNT($A$4:$A$499))))))), IFERROR(O394-(SUM(--(NOT(ISBLANK(INDEX(Colony!$H$26:$H$499, J394):INDEX(Colony!$H$26:$H$499, J395-1)))))),""))</f>
        <v/>
      </c>
      <c r="N394" t="str">
        <f t="array" ref="N394">IFERROR(INDEX($E$4:$E$499,J394),"")</f>
        <v/>
      </c>
      <c r="O394" t="str">
        <f t="array" ref="O394">IFERROR(IF(NOT(J394+100&gt;J395),COUNT($A$4:$A$499)+1-J394,IFERROR(J395-J394,"")),"")</f>
        <v/>
      </c>
      <c r="W394" s="2"/>
      <c r="Y394" s="2"/>
      <c r="AA394" s="2"/>
      <c r="AC394" s="2"/>
      <c r="AE394" s="2"/>
      <c r="AG394" s="2"/>
      <c r="AI394" s="2"/>
    </row>
    <row r="395" spans="1:35" x14ac:dyDescent="0.25">
      <c r="A395" s="2" t="str">
        <f>IF(ISBLANK(Colony!B417),"",Colony!B417)</f>
        <v/>
      </c>
      <c r="B395" t="str">
        <f>IF(ISBLANK(Colony!C417),"",Colony!C417)</f>
        <v/>
      </c>
      <c r="C395" t="str">
        <f>IF(ISBLANK(Colony!D417),"",Colony!D417)</f>
        <v/>
      </c>
      <c r="D395" s="1" t="str">
        <f>IF(ISBLANK(Colony!E417),"",Colony!E417)</f>
        <v/>
      </c>
      <c r="E395" s="1" t="str">
        <f>IF(ISBLANK(Colony!F417),"",Colony!F417)</f>
        <v/>
      </c>
      <c r="F395" s="1" t="str">
        <f>IF(ISBLANK(Colony!G417),"",Colony!G417)</f>
        <v/>
      </c>
      <c r="G395" s="1" t="str">
        <f>IF(ISBLANK(Colony!H417),"",Colony!H417)</f>
        <v/>
      </c>
      <c r="H395" s="1" t="str">
        <f>IF(ISBLANK(Colony!I417),"",Colony!I417)</f>
        <v/>
      </c>
      <c r="I395" t="str">
        <f t="array" ref="I395">_xlfn.IFNA(INDEX($A$4:$A$499&amp;$E$4:$E$499, MATCH(0, COUNTIF(I$3:I394, $A$4:$A$499&amp;$E$4:$E$499), 0)),"")</f>
        <v/>
      </c>
      <c r="J395" t="str">
        <f t="array" ref="J395">_xlfn.IFNA( MATCH(0, COUNTIF(I$3:I394, $A$4:$A$499&amp;$E$4:$E$499), 0),"")</f>
        <v/>
      </c>
      <c r="K395" s="2" t="str">
        <f t="array" ref="K395">IFERROR(INDEX($A$4:$A$499, J395),"")</f>
        <v/>
      </c>
      <c r="L395" t="str">
        <f t="array" ref="L395">IFERROR(INDEX($G$4:$G$499, J395),"")</f>
        <v/>
      </c>
      <c r="M395" t="str">
        <f t="array" ref="M395">IF(AND(J396&gt;99999,J395&lt;99999),O395- (SUM(--(NOT(ISBLANK(INDEX(Colony!$H$26:$H$499, J395):INDEX(Colony!$H$26:$H$499, COUNT($A$4:$A$499))))))), IFERROR(O395-(SUM(--(NOT(ISBLANK(INDEX(Colony!$H$26:$H$499, J395):INDEX(Colony!$H$26:$H$499, J396-1)))))),""))</f>
        <v/>
      </c>
      <c r="N395" t="str">
        <f t="array" ref="N395">IFERROR(INDEX($E$4:$E$499,J395),"")</f>
        <v/>
      </c>
      <c r="O395" t="str">
        <f t="array" ref="O395">IFERROR(IF(NOT(J395+100&gt;J396),COUNT($A$4:$A$499)+1-J395,IFERROR(J396-J395,"")),"")</f>
        <v/>
      </c>
      <c r="W395" s="2"/>
      <c r="Y395" s="2"/>
      <c r="AA395" s="2"/>
      <c r="AC395" s="2"/>
      <c r="AE395" s="2"/>
      <c r="AG395" s="2"/>
      <c r="AI395" s="2"/>
    </row>
    <row r="396" spans="1:35" x14ac:dyDescent="0.25">
      <c r="A396" s="2" t="str">
        <f>IF(ISBLANK(Colony!B418),"",Colony!B418)</f>
        <v/>
      </c>
      <c r="B396" t="str">
        <f>IF(ISBLANK(Colony!C418),"",Colony!C418)</f>
        <v/>
      </c>
      <c r="C396" t="str">
        <f>IF(ISBLANK(Colony!D418),"",Colony!D418)</f>
        <v/>
      </c>
      <c r="D396" s="1" t="str">
        <f>IF(ISBLANK(Colony!E418),"",Colony!E418)</f>
        <v/>
      </c>
      <c r="E396" s="1" t="str">
        <f>IF(ISBLANK(Colony!F418),"",Colony!F418)</f>
        <v/>
      </c>
      <c r="F396" s="1" t="str">
        <f>IF(ISBLANK(Colony!G418),"",Colony!G418)</f>
        <v/>
      </c>
      <c r="G396" s="1" t="str">
        <f>IF(ISBLANK(Colony!H418),"",Colony!H418)</f>
        <v/>
      </c>
      <c r="H396" s="1" t="str">
        <f>IF(ISBLANK(Colony!I418),"",Colony!I418)</f>
        <v/>
      </c>
      <c r="I396" t="str">
        <f t="array" ref="I396">_xlfn.IFNA(INDEX($A$4:$A$499&amp;$E$4:$E$499, MATCH(0, COUNTIF(I$3:I395, $A$4:$A$499&amp;$E$4:$E$499), 0)),"")</f>
        <v/>
      </c>
      <c r="J396" t="str">
        <f t="array" ref="J396">_xlfn.IFNA( MATCH(0, COUNTIF(I$3:I395, $A$4:$A$499&amp;$E$4:$E$499), 0),"")</f>
        <v/>
      </c>
      <c r="K396" s="2" t="str">
        <f t="array" ref="K396">IFERROR(INDEX($A$4:$A$499, J396),"")</f>
        <v/>
      </c>
      <c r="L396" t="str">
        <f t="array" ref="L396">IFERROR(INDEX($G$4:$G$499, J396),"")</f>
        <v/>
      </c>
      <c r="M396" t="str">
        <f t="array" ref="M396">IF(AND(J397&gt;99999,J396&lt;99999),O396- (SUM(--(NOT(ISBLANK(INDEX(Colony!$H$26:$H$499, J396):INDEX(Colony!$H$26:$H$499, COUNT($A$4:$A$499))))))), IFERROR(O396-(SUM(--(NOT(ISBLANK(INDEX(Colony!$H$26:$H$499, J396):INDEX(Colony!$H$26:$H$499, J397-1)))))),""))</f>
        <v/>
      </c>
      <c r="N396" t="str">
        <f t="array" ref="N396">IFERROR(INDEX($E$4:$E$499,J396),"")</f>
        <v/>
      </c>
      <c r="O396" t="str">
        <f t="array" ref="O396">IFERROR(IF(NOT(J396+100&gt;J397),COUNT($A$4:$A$499)+1-J396,IFERROR(J397-J396,"")),"")</f>
        <v/>
      </c>
      <c r="W396" s="2"/>
      <c r="Y396" s="2"/>
      <c r="AA396" s="2"/>
      <c r="AC396" s="2"/>
      <c r="AE396" s="2"/>
      <c r="AG396" s="2"/>
      <c r="AI396" s="2"/>
    </row>
    <row r="397" spans="1:35" x14ac:dyDescent="0.25">
      <c r="A397" s="2" t="str">
        <f>IF(ISBLANK(Colony!B419),"",Colony!B419)</f>
        <v/>
      </c>
      <c r="B397" t="str">
        <f>IF(ISBLANK(Colony!C419),"",Colony!C419)</f>
        <v/>
      </c>
      <c r="C397" t="str">
        <f>IF(ISBLANK(Colony!D419),"",Colony!D419)</f>
        <v/>
      </c>
      <c r="D397" s="1" t="str">
        <f>IF(ISBLANK(Colony!E419),"",Colony!E419)</f>
        <v/>
      </c>
      <c r="E397" s="1" t="str">
        <f>IF(ISBLANK(Colony!F419),"",Colony!F419)</f>
        <v/>
      </c>
      <c r="F397" s="1" t="str">
        <f>IF(ISBLANK(Colony!G419),"",Colony!G419)</f>
        <v/>
      </c>
      <c r="G397" s="1" t="str">
        <f>IF(ISBLANK(Colony!H419),"",Colony!H419)</f>
        <v/>
      </c>
      <c r="H397" s="1" t="str">
        <f>IF(ISBLANK(Colony!I419),"",Colony!I419)</f>
        <v/>
      </c>
      <c r="I397" t="str">
        <f t="array" ref="I397">_xlfn.IFNA(INDEX($A$4:$A$499&amp;$E$4:$E$499, MATCH(0, COUNTIF(I$3:I396, $A$4:$A$499&amp;$E$4:$E$499), 0)),"")</f>
        <v/>
      </c>
      <c r="J397" t="str">
        <f t="array" ref="J397">_xlfn.IFNA( MATCH(0, COUNTIF(I$3:I396, $A$4:$A$499&amp;$E$4:$E$499), 0),"")</f>
        <v/>
      </c>
      <c r="K397" s="2" t="str">
        <f t="array" ref="K397">IFERROR(INDEX($A$4:$A$499, J397),"")</f>
        <v/>
      </c>
      <c r="L397" t="str">
        <f t="array" ref="L397">IFERROR(INDEX($G$4:$G$499, J397),"")</f>
        <v/>
      </c>
      <c r="M397" t="str">
        <f t="array" ref="M397">IF(AND(J398&gt;99999,J397&lt;99999),O397- (SUM(--(NOT(ISBLANK(INDEX(Colony!$H$26:$H$499, J397):INDEX(Colony!$H$26:$H$499, COUNT($A$4:$A$499))))))), IFERROR(O397-(SUM(--(NOT(ISBLANK(INDEX(Colony!$H$26:$H$499, J397):INDEX(Colony!$H$26:$H$499, J398-1)))))),""))</f>
        <v/>
      </c>
      <c r="N397" t="str">
        <f t="array" ref="N397">IFERROR(INDEX($E$4:$E$499,J397),"")</f>
        <v/>
      </c>
      <c r="O397" t="str">
        <f t="array" ref="O397">IFERROR(IF(NOT(J397+100&gt;J398),COUNT($A$4:$A$499)+1-J397,IFERROR(J398-J397,"")),"")</f>
        <v/>
      </c>
      <c r="W397" s="2"/>
      <c r="Y397" s="2"/>
      <c r="AA397" s="2"/>
      <c r="AC397" s="2"/>
      <c r="AE397" s="2"/>
      <c r="AG397" s="2"/>
      <c r="AI397" s="2"/>
    </row>
    <row r="398" spans="1:35" x14ac:dyDescent="0.25">
      <c r="A398" s="2" t="str">
        <f>IF(ISBLANK(Colony!B420),"",Colony!B420)</f>
        <v/>
      </c>
      <c r="B398" t="str">
        <f>IF(ISBLANK(Colony!C420),"",Colony!C420)</f>
        <v/>
      </c>
      <c r="C398" t="str">
        <f>IF(ISBLANK(Colony!D420),"",Colony!D420)</f>
        <v/>
      </c>
      <c r="D398" s="1" t="str">
        <f>IF(ISBLANK(Colony!E420),"",Colony!E420)</f>
        <v/>
      </c>
      <c r="E398" s="1" t="str">
        <f>IF(ISBLANK(Colony!F420),"",Colony!F420)</f>
        <v/>
      </c>
      <c r="F398" s="1" t="str">
        <f>IF(ISBLANK(Colony!G420),"",Colony!G420)</f>
        <v/>
      </c>
      <c r="G398" s="1" t="str">
        <f>IF(ISBLANK(Colony!H420),"",Colony!H420)</f>
        <v/>
      </c>
      <c r="H398" s="1" t="str">
        <f>IF(ISBLANK(Colony!I420),"",Colony!I420)</f>
        <v/>
      </c>
      <c r="I398" t="str">
        <f t="array" ref="I398">_xlfn.IFNA(INDEX($A$4:$A$499&amp;$E$4:$E$499, MATCH(0, COUNTIF(I$3:I397, $A$4:$A$499&amp;$E$4:$E$499), 0)),"")</f>
        <v/>
      </c>
      <c r="J398" t="str">
        <f t="array" ref="J398">_xlfn.IFNA( MATCH(0, COUNTIF(I$3:I397, $A$4:$A$499&amp;$E$4:$E$499), 0),"")</f>
        <v/>
      </c>
      <c r="K398" s="2" t="str">
        <f t="array" ref="K398">IFERROR(INDEX($A$4:$A$499, J398),"")</f>
        <v/>
      </c>
      <c r="L398" t="str">
        <f t="array" ref="L398">IFERROR(INDEX($G$4:$G$499, J398),"")</f>
        <v/>
      </c>
      <c r="M398" t="str">
        <f t="array" ref="M398">IF(AND(J399&gt;99999,J398&lt;99999),O398- (SUM(--(NOT(ISBLANK(INDEX(Colony!$H$26:$H$499, J398):INDEX(Colony!$H$26:$H$499, COUNT($A$4:$A$499))))))), IFERROR(O398-(SUM(--(NOT(ISBLANK(INDEX(Colony!$H$26:$H$499, J398):INDEX(Colony!$H$26:$H$499, J399-1)))))),""))</f>
        <v/>
      </c>
      <c r="N398" t="str">
        <f t="array" ref="N398">IFERROR(INDEX($E$4:$E$499,J398),"")</f>
        <v/>
      </c>
      <c r="O398" t="str">
        <f t="array" ref="O398">IFERROR(IF(NOT(J398+100&gt;J399),COUNT($A$4:$A$499)+1-J398,IFERROR(J399-J398,"")),"")</f>
        <v/>
      </c>
      <c r="W398" s="2"/>
      <c r="Y398" s="2"/>
      <c r="AA398" s="2"/>
      <c r="AC398" s="2"/>
      <c r="AE398" s="2"/>
      <c r="AG398" s="2"/>
      <c r="AI398" s="2"/>
    </row>
    <row r="399" spans="1:35" x14ac:dyDescent="0.25">
      <c r="A399" s="2" t="str">
        <f>IF(ISBLANK(Colony!B421),"",Colony!B421)</f>
        <v/>
      </c>
      <c r="B399" t="str">
        <f>IF(ISBLANK(Colony!C421),"",Colony!C421)</f>
        <v/>
      </c>
      <c r="C399" t="str">
        <f>IF(ISBLANK(Colony!D421),"",Colony!D421)</f>
        <v/>
      </c>
      <c r="D399" s="1" t="str">
        <f>IF(ISBLANK(Colony!E421),"",Colony!E421)</f>
        <v/>
      </c>
      <c r="E399" s="1" t="str">
        <f>IF(ISBLANK(Colony!F421),"",Colony!F421)</f>
        <v/>
      </c>
      <c r="F399" s="1" t="str">
        <f>IF(ISBLANK(Colony!G421),"",Colony!G421)</f>
        <v/>
      </c>
      <c r="G399" s="1" t="str">
        <f>IF(ISBLANK(Colony!H421),"",Colony!H421)</f>
        <v/>
      </c>
      <c r="H399" s="1" t="str">
        <f>IF(ISBLANK(Colony!I421),"",Colony!I421)</f>
        <v/>
      </c>
      <c r="I399" t="str">
        <f t="array" ref="I399">_xlfn.IFNA(INDEX($A$4:$A$499&amp;$E$4:$E$499, MATCH(0, COUNTIF(I$3:I398, $A$4:$A$499&amp;$E$4:$E$499), 0)),"")</f>
        <v/>
      </c>
      <c r="J399" t="str">
        <f t="array" ref="J399">_xlfn.IFNA( MATCH(0, COUNTIF(I$3:I398, $A$4:$A$499&amp;$E$4:$E$499), 0),"")</f>
        <v/>
      </c>
      <c r="K399" s="2" t="str">
        <f t="array" ref="K399">IFERROR(INDEX($A$4:$A$499, J399),"")</f>
        <v/>
      </c>
      <c r="L399" t="str">
        <f t="array" ref="L399">IFERROR(INDEX($G$4:$G$499, J399),"")</f>
        <v/>
      </c>
      <c r="M399" t="str">
        <f t="array" ref="M399">IF(AND(J400&gt;99999,J399&lt;99999),O399- (SUM(--(NOT(ISBLANK(INDEX(Colony!$H$26:$H$499, J399):INDEX(Colony!$H$26:$H$499, COUNT($A$4:$A$499))))))), IFERROR(O399-(SUM(--(NOT(ISBLANK(INDEX(Colony!$H$26:$H$499, J399):INDEX(Colony!$H$26:$H$499, J400-1)))))),""))</f>
        <v/>
      </c>
      <c r="N399" t="str">
        <f t="array" ref="N399">IFERROR(INDEX($E$4:$E$499,J399),"")</f>
        <v/>
      </c>
      <c r="O399" t="str">
        <f t="array" ref="O399">IFERROR(IF(NOT(J399+100&gt;J400),COUNT($A$4:$A$499)+1-J399,IFERROR(J400-J399,"")),"")</f>
        <v/>
      </c>
      <c r="W399" s="2"/>
      <c r="Y399" s="2"/>
      <c r="AA399" s="2"/>
      <c r="AC399" s="2"/>
      <c r="AE399" s="2"/>
      <c r="AG399" s="2"/>
      <c r="AI399" s="2"/>
    </row>
    <row r="400" spans="1:35" x14ac:dyDescent="0.25">
      <c r="A400" s="2" t="str">
        <f>IF(ISBLANK(Colony!B422),"",Colony!B422)</f>
        <v/>
      </c>
      <c r="B400" t="str">
        <f>IF(ISBLANK(Colony!C422),"",Colony!C422)</f>
        <v/>
      </c>
      <c r="C400" t="str">
        <f>IF(ISBLANK(Colony!D422),"",Colony!D422)</f>
        <v/>
      </c>
      <c r="D400" s="1" t="str">
        <f>IF(ISBLANK(Colony!E422),"",Colony!E422)</f>
        <v/>
      </c>
      <c r="E400" s="1" t="str">
        <f>IF(ISBLANK(Colony!F422),"",Colony!F422)</f>
        <v/>
      </c>
      <c r="F400" s="1" t="str">
        <f>IF(ISBLANK(Colony!G422),"",Colony!G422)</f>
        <v/>
      </c>
      <c r="G400" s="1" t="str">
        <f>IF(ISBLANK(Colony!H422),"",Colony!H422)</f>
        <v/>
      </c>
      <c r="H400" s="1" t="str">
        <f>IF(ISBLANK(Colony!I422),"",Colony!I422)</f>
        <v/>
      </c>
      <c r="I400" t="str">
        <f t="array" ref="I400">_xlfn.IFNA(INDEX($A$4:$A$499&amp;$E$4:$E$499, MATCH(0, COUNTIF(I$3:I399, $A$4:$A$499&amp;$E$4:$E$499), 0)),"")</f>
        <v/>
      </c>
      <c r="J400" t="str">
        <f t="array" ref="J400">_xlfn.IFNA( MATCH(0, COUNTIF(I$3:I399, $A$4:$A$499&amp;$E$4:$E$499), 0),"")</f>
        <v/>
      </c>
      <c r="K400" s="2" t="str">
        <f t="array" ref="K400">IFERROR(INDEX($A$4:$A$499, J400),"")</f>
        <v/>
      </c>
      <c r="L400" t="str">
        <f t="array" ref="L400">IFERROR(INDEX($G$4:$G$499, J400),"")</f>
        <v/>
      </c>
      <c r="M400" t="str">
        <f t="array" ref="M400">IF(AND(J401&gt;99999,J400&lt;99999),O400- (SUM(--(NOT(ISBLANK(INDEX(Colony!$H$26:$H$499, J400):INDEX(Colony!$H$26:$H$499, COUNT($A$4:$A$499))))))), IFERROR(O400-(SUM(--(NOT(ISBLANK(INDEX(Colony!$H$26:$H$499, J400):INDEX(Colony!$H$26:$H$499, J401-1)))))),""))</f>
        <v/>
      </c>
      <c r="N400" t="str">
        <f t="array" ref="N400">IFERROR(INDEX($E$4:$E$499,J400),"")</f>
        <v/>
      </c>
      <c r="O400" t="str">
        <f t="array" ref="O400">IFERROR(IF(NOT(J400+100&gt;J401),COUNT($A$4:$A$499)+1-J400,IFERROR(J401-J400,"")),"")</f>
        <v/>
      </c>
      <c r="W400" s="2"/>
      <c r="Y400" s="2"/>
      <c r="AA400" s="2"/>
      <c r="AC400" s="2"/>
      <c r="AE400" s="2"/>
      <c r="AG400" s="2"/>
      <c r="AI400" s="2"/>
    </row>
    <row r="401" spans="1:35" x14ac:dyDescent="0.25">
      <c r="A401" s="2" t="str">
        <f>IF(ISBLANK(Colony!B423),"",Colony!B423)</f>
        <v/>
      </c>
      <c r="B401" t="str">
        <f>IF(ISBLANK(Colony!C423),"",Colony!C423)</f>
        <v/>
      </c>
      <c r="C401" t="str">
        <f>IF(ISBLANK(Colony!D423),"",Colony!D423)</f>
        <v/>
      </c>
      <c r="D401" s="1" t="str">
        <f>IF(ISBLANK(Colony!E423),"",Colony!E423)</f>
        <v/>
      </c>
      <c r="E401" s="1" t="str">
        <f>IF(ISBLANK(Colony!F423),"",Colony!F423)</f>
        <v/>
      </c>
      <c r="F401" s="1" t="str">
        <f>IF(ISBLANK(Colony!G423),"",Colony!G423)</f>
        <v/>
      </c>
      <c r="G401" s="1" t="str">
        <f>IF(ISBLANK(Colony!H423),"",Colony!H423)</f>
        <v/>
      </c>
      <c r="H401" s="1" t="str">
        <f>IF(ISBLANK(Colony!I423),"",Colony!I423)</f>
        <v/>
      </c>
      <c r="I401" t="str">
        <f t="array" ref="I401">_xlfn.IFNA(INDEX($A$4:$A$499&amp;$E$4:$E$499, MATCH(0, COUNTIF(I$3:I400, $A$4:$A$499&amp;$E$4:$E$499), 0)),"")</f>
        <v/>
      </c>
      <c r="J401" t="str">
        <f t="array" ref="J401">_xlfn.IFNA( MATCH(0, COUNTIF(I$3:I400, $A$4:$A$499&amp;$E$4:$E$499), 0),"")</f>
        <v/>
      </c>
      <c r="K401" s="2" t="str">
        <f t="array" ref="K401">IFERROR(INDEX($A$4:$A$499, J401),"")</f>
        <v/>
      </c>
      <c r="L401" t="str">
        <f t="array" ref="L401">IFERROR(INDEX($G$4:$G$499, J401),"")</f>
        <v/>
      </c>
      <c r="M401" t="str">
        <f t="array" ref="M401">IF(AND(J402&gt;99999,J401&lt;99999),O401- (SUM(--(NOT(ISBLANK(INDEX(Colony!$H$26:$H$499, J401):INDEX(Colony!$H$26:$H$499, COUNT($A$4:$A$499))))))), IFERROR(O401-(SUM(--(NOT(ISBLANK(INDEX(Colony!$H$26:$H$499, J401):INDEX(Colony!$H$26:$H$499, J402-1)))))),""))</f>
        <v/>
      </c>
      <c r="N401" t="str">
        <f t="array" ref="N401">IFERROR(INDEX($E$4:$E$499,J401),"")</f>
        <v/>
      </c>
      <c r="O401" t="str">
        <f t="array" ref="O401">IFERROR(IF(NOT(J401+100&gt;J402),COUNT($A$4:$A$499)+1-J401,IFERROR(J402-J401,"")),"")</f>
        <v/>
      </c>
      <c r="W401" s="2"/>
      <c r="Y401" s="2"/>
      <c r="AA401" s="2"/>
      <c r="AC401" s="2"/>
      <c r="AE401" s="2"/>
      <c r="AG401" s="2"/>
      <c r="AI401" s="2"/>
    </row>
    <row r="402" spans="1:35" x14ac:dyDescent="0.25">
      <c r="A402" s="2" t="str">
        <f>IF(ISBLANK(Colony!B424),"",Colony!B424)</f>
        <v/>
      </c>
      <c r="B402" t="str">
        <f>IF(ISBLANK(Colony!C424),"",Colony!C424)</f>
        <v/>
      </c>
      <c r="C402" t="str">
        <f>IF(ISBLANK(Colony!D424),"",Colony!D424)</f>
        <v/>
      </c>
      <c r="D402" s="1" t="str">
        <f>IF(ISBLANK(Colony!E424),"",Colony!E424)</f>
        <v/>
      </c>
      <c r="E402" s="1" t="str">
        <f>IF(ISBLANK(Colony!F424),"",Colony!F424)</f>
        <v/>
      </c>
      <c r="F402" s="1" t="str">
        <f>IF(ISBLANK(Colony!G424),"",Colony!G424)</f>
        <v/>
      </c>
      <c r="G402" s="1" t="str">
        <f>IF(ISBLANK(Colony!H424),"",Colony!H424)</f>
        <v/>
      </c>
      <c r="H402" s="1" t="str">
        <f>IF(ISBLANK(Colony!I424),"",Colony!I424)</f>
        <v/>
      </c>
      <c r="I402" t="str">
        <f t="array" ref="I402">_xlfn.IFNA(INDEX($A$4:$A$499&amp;$E$4:$E$499, MATCH(0, COUNTIF(I$3:I401, $A$4:$A$499&amp;$E$4:$E$499), 0)),"")</f>
        <v/>
      </c>
      <c r="J402" t="str">
        <f t="array" ref="J402">_xlfn.IFNA( MATCH(0, COUNTIF(I$3:I401, $A$4:$A$499&amp;$E$4:$E$499), 0),"")</f>
        <v/>
      </c>
      <c r="K402" s="2" t="str">
        <f t="array" ref="K402">IFERROR(INDEX($A$4:$A$499, J402),"")</f>
        <v/>
      </c>
      <c r="L402" t="str">
        <f t="array" ref="L402">IFERROR(INDEX($G$4:$G$499, J402),"")</f>
        <v/>
      </c>
      <c r="M402" t="str">
        <f t="array" ref="M402">IF(AND(J403&gt;99999,J402&lt;99999),O402- (SUM(--(NOT(ISBLANK(INDEX(Colony!$H$26:$H$499, J402):INDEX(Colony!$H$26:$H$499, COUNT($A$4:$A$499))))))), IFERROR(O402-(SUM(--(NOT(ISBLANK(INDEX(Colony!$H$26:$H$499, J402):INDEX(Colony!$H$26:$H$499, J403-1)))))),""))</f>
        <v/>
      </c>
      <c r="N402" t="str">
        <f t="array" ref="N402">IFERROR(INDEX($E$4:$E$499,J402),"")</f>
        <v/>
      </c>
      <c r="O402" t="str">
        <f t="array" ref="O402">IFERROR(IF(NOT(J402+100&gt;J403),COUNT($A$4:$A$499)+1-J402,IFERROR(J403-J402,"")),"")</f>
        <v/>
      </c>
      <c r="W402" s="2"/>
      <c r="Y402" s="2"/>
      <c r="AA402" s="2"/>
      <c r="AC402" s="2"/>
      <c r="AE402" s="2"/>
      <c r="AG402" s="2"/>
      <c r="AI402" s="2"/>
    </row>
    <row r="403" spans="1:35" x14ac:dyDescent="0.25">
      <c r="A403" s="2" t="str">
        <f>IF(ISBLANK(Colony!B425),"",Colony!B425)</f>
        <v/>
      </c>
      <c r="B403" t="str">
        <f>IF(ISBLANK(Colony!C425),"",Colony!C425)</f>
        <v/>
      </c>
      <c r="C403" t="str">
        <f>IF(ISBLANK(Colony!D425),"",Colony!D425)</f>
        <v/>
      </c>
      <c r="D403" s="1" t="str">
        <f>IF(ISBLANK(Colony!E425),"",Colony!E425)</f>
        <v/>
      </c>
      <c r="E403" s="1" t="str">
        <f>IF(ISBLANK(Colony!F425),"",Colony!F425)</f>
        <v/>
      </c>
      <c r="F403" s="1" t="str">
        <f>IF(ISBLANK(Colony!G425),"",Colony!G425)</f>
        <v/>
      </c>
      <c r="G403" s="1" t="str">
        <f>IF(ISBLANK(Colony!H425),"",Colony!H425)</f>
        <v/>
      </c>
      <c r="H403" s="1" t="str">
        <f>IF(ISBLANK(Colony!I425),"",Colony!I425)</f>
        <v/>
      </c>
      <c r="I403" t="str">
        <f t="array" ref="I403">_xlfn.IFNA(INDEX($A$4:$A$499&amp;$E$4:$E$499, MATCH(0, COUNTIF(I$3:I402, $A$4:$A$499&amp;$E$4:$E$499), 0)),"")</f>
        <v/>
      </c>
      <c r="J403" t="str">
        <f t="array" ref="J403">_xlfn.IFNA( MATCH(0, COUNTIF(I$3:I402, $A$4:$A$499&amp;$E$4:$E$499), 0),"")</f>
        <v/>
      </c>
      <c r="K403" s="2" t="str">
        <f t="array" ref="K403">IFERROR(INDEX($A$4:$A$499, J403),"")</f>
        <v/>
      </c>
      <c r="L403" t="str">
        <f t="array" ref="L403">IFERROR(INDEX($G$4:$G$499, J403),"")</f>
        <v/>
      </c>
      <c r="M403" t="str">
        <f t="array" ref="M403">IF(AND(J404&gt;99999,J403&lt;99999),O403- (SUM(--(NOT(ISBLANK(INDEX(Colony!$H$26:$H$499, J403):INDEX(Colony!$H$26:$H$499, COUNT($A$4:$A$499))))))), IFERROR(O403-(SUM(--(NOT(ISBLANK(INDEX(Colony!$H$26:$H$499, J403):INDEX(Colony!$H$26:$H$499, J404-1)))))),""))</f>
        <v/>
      </c>
      <c r="N403" t="str">
        <f t="array" ref="N403">IFERROR(INDEX($E$4:$E$499,J403),"")</f>
        <v/>
      </c>
      <c r="O403" t="str">
        <f t="array" ref="O403">IFERROR(IF(NOT(J403+100&gt;J404),COUNT($A$4:$A$499)+1-J403,IFERROR(J404-J403,"")),"")</f>
        <v/>
      </c>
      <c r="W403" s="2"/>
      <c r="Y403" s="2"/>
      <c r="AA403" s="2"/>
      <c r="AC403" s="2"/>
      <c r="AE403" s="2"/>
      <c r="AG403" s="2"/>
      <c r="AI403" s="2"/>
    </row>
    <row r="404" spans="1:35" x14ac:dyDescent="0.25">
      <c r="A404" s="2" t="str">
        <f>IF(ISBLANK(Colony!B426),"",Colony!B426)</f>
        <v/>
      </c>
      <c r="B404" t="str">
        <f>IF(ISBLANK(Colony!C426),"",Colony!C426)</f>
        <v/>
      </c>
      <c r="C404" t="str">
        <f>IF(ISBLANK(Colony!D426),"",Colony!D426)</f>
        <v/>
      </c>
      <c r="D404" s="1" t="str">
        <f>IF(ISBLANK(Colony!E426),"",Colony!E426)</f>
        <v/>
      </c>
      <c r="E404" s="1" t="str">
        <f>IF(ISBLANK(Colony!F426),"",Colony!F426)</f>
        <v/>
      </c>
      <c r="F404" s="1" t="str">
        <f>IF(ISBLANK(Colony!G426),"",Colony!G426)</f>
        <v/>
      </c>
      <c r="G404" s="1" t="str">
        <f>IF(ISBLANK(Colony!H426),"",Colony!H426)</f>
        <v/>
      </c>
      <c r="H404" s="1" t="str">
        <f>IF(ISBLANK(Colony!I426),"",Colony!I426)</f>
        <v/>
      </c>
      <c r="I404" t="str">
        <f t="array" ref="I404">_xlfn.IFNA(INDEX($A$4:$A$499&amp;$E$4:$E$499, MATCH(0, COUNTIF(I$3:I403, $A$4:$A$499&amp;$E$4:$E$499), 0)),"")</f>
        <v/>
      </c>
      <c r="J404" t="str">
        <f t="array" ref="J404">_xlfn.IFNA( MATCH(0, COUNTIF(I$3:I403, $A$4:$A$499&amp;$E$4:$E$499), 0),"")</f>
        <v/>
      </c>
      <c r="K404" s="2" t="str">
        <f t="array" ref="K404">IFERROR(INDEX($A$4:$A$499, J404),"")</f>
        <v/>
      </c>
      <c r="L404" t="str">
        <f t="array" ref="L404">IFERROR(INDEX($G$4:$G$499, J404),"")</f>
        <v/>
      </c>
      <c r="M404" t="str">
        <f t="array" ref="M404">IF(AND(J405&gt;99999,J404&lt;99999),O404- (SUM(--(NOT(ISBLANK(INDEX(Colony!$H$26:$H$499, J404):INDEX(Colony!$H$26:$H$499, COUNT($A$4:$A$499))))))), IFERROR(O404-(SUM(--(NOT(ISBLANK(INDEX(Colony!$H$26:$H$499, J404):INDEX(Colony!$H$26:$H$499, J405-1)))))),""))</f>
        <v/>
      </c>
      <c r="N404" t="str">
        <f t="array" ref="N404">IFERROR(INDEX($E$4:$E$499,J404),"")</f>
        <v/>
      </c>
      <c r="O404" t="str">
        <f t="array" ref="O404">IFERROR(IF(NOT(J404+100&gt;J405),COUNT($A$4:$A$499)+1-J404,IFERROR(J405-J404,"")),"")</f>
        <v/>
      </c>
      <c r="W404" s="2"/>
      <c r="Y404" s="2"/>
      <c r="AA404" s="2"/>
      <c r="AC404" s="2"/>
      <c r="AE404" s="2"/>
      <c r="AG404" s="2"/>
      <c r="AI404" s="2"/>
    </row>
    <row r="405" spans="1:35" x14ac:dyDescent="0.25">
      <c r="A405" s="2" t="str">
        <f>IF(ISBLANK(Colony!B427),"",Colony!B427)</f>
        <v/>
      </c>
      <c r="B405" t="str">
        <f>IF(ISBLANK(Colony!C427),"",Colony!C427)</f>
        <v/>
      </c>
      <c r="C405" t="str">
        <f>IF(ISBLANK(Colony!D427),"",Colony!D427)</f>
        <v/>
      </c>
      <c r="D405" s="1" t="str">
        <f>IF(ISBLANK(Colony!E427),"",Colony!E427)</f>
        <v/>
      </c>
      <c r="E405" s="1" t="str">
        <f>IF(ISBLANK(Colony!F427),"",Colony!F427)</f>
        <v/>
      </c>
      <c r="F405" s="1" t="str">
        <f>IF(ISBLANK(Colony!G427),"",Colony!G427)</f>
        <v/>
      </c>
      <c r="G405" s="1" t="str">
        <f>IF(ISBLANK(Colony!H427),"",Colony!H427)</f>
        <v/>
      </c>
      <c r="H405" s="1" t="str">
        <f>IF(ISBLANK(Colony!I427),"",Colony!I427)</f>
        <v/>
      </c>
      <c r="I405" t="str">
        <f t="array" ref="I405">_xlfn.IFNA(INDEX($A$4:$A$499&amp;$E$4:$E$499, MATCH(0, COUNTIF(I$3:I404, $A$4:$A$499&amp;$E$4:$E$499), 0)),"")</f>
        <v/>
      </c>
      <c r="J405" t="str">
        <f t="array" ref="J405">_xlfn.IFNA( MATCH(0, COUNTIF(I$3:I404, $A$4:$A$499&amp;$E$4:$E$499), 0),"")</f>
        <v/>
      </c>
      <c r="K405" s="2" t="str">
        <f t="array" ref="K405">IFERROR(INDEX($A$4:$A$499, J405),"")</f>
        <v/>
      </c>
      <c r="L405" t="str">
        <f t="array" ref="L405">IFERROR(INDEX($G$4:$G$499, J405),"")</f>
        <v/>
      </c>
      <c r="M405" t="str">
        <f t="array" ref="M405">IF(AND(J406&gt;99999,J405&lt;99999),O405- (SUM(--(NOT(ISBLANK(INDEX(Colony!$H$26:$H$499, J405):INDEX(Colony!$H$26:$H$499, COUNT($A$4:$A$499))))))), IFERROR(O405-(SUM(--(NOT(ISBLANK(INDEX(Colony!$H$26:$H$499, J405):INDEX(Colony!$H$26:$H$499, J406-1)))))),""))</f>
        <v/>
      </c>
      <c r="N405" t="str">
        <f t="array" ref="N405">IFERROR(INDEX($E$4:$E$499,J405),"")</f>
        <v/>
      </c>
      <c r="O405" t="str">
        <f t="array" ref="O405">IFERROR(IF(NOT(J405+100&gt;J406),COUNT($A$4:$A$499)+1-J405,IFERROR(J406-J405,"")),"")</f>
        <v/>
      </c>
      <c r="W405" s="2"/>
      <c r="Y405" s="2"/>
      <c r="AA405" s="2"/>
      <c r="AC405" s="2"/>
      <c r="AE405" s="2"/>
      <c r="AG405" s="2"/>
      <c r="AI405" s="2"/>
    </row>
    <row r="406" spans="1:35" x14ac:dyDescent="0.25">
      <c r="A406" s="2" t="str">
        <f>IF(ISBLANK(Colony!B428),"",Colony!B428)</f>
        <v/>
      </c>
      <c r="B406" t="str">
        <f>IF(ISBLANK(Colony!C428),"",Colony!C428)</f>
        <v/>
      </c>
      <c r="C406" t="str">
        <f>IF(ISBLANK(Colony!D428),"",Colony!D428)</f>
        <v/>
      </c>
      <c r="D406" s="1" t="str">
        <f>IF(ISBLANK(Colony!E428),"",Colony!E428)</f>
        <v/>
      </c>
      <c r="E406" s="1" t="str">
        <f>IF(ISBLANK(Colony!F428),"",Colony!F428)</f>
        <v/>
      </c>
      <c r="F406" s="1" t="str">
        <f>IF(ISBLANK(Colony!G428),"",Colony!G428)</f>
        <v/>
      </c>
      <c r="G406" s="1" t="str">
        <f>IF(ISBLANK(Colony!H428),"",Colony!H428)</f>
        <v/>
      </c>
      <c r="H406" s="1" t="str">
        <f>IF(ISBLANK(Colony!I428),"",Colony!I428)</f>
        <v/>
      </c>
      <c r="I406" t="str">
        <f t="array" ref="I406">_xlfn.IFNA(INDEX($A$4:$A$499&amp;$E$4:$E$499, MATCH(0, COUNTIF(I$3:I405, $A$4:$A$499&amp;$E$4:$E$499), 0)),"")</f>
        <v/>
      </c>
      <c r="J406" t="str">
        <f t="array" ref="J406">_xlfn.IFNA( MATCH(0, COUNTIF(I$3:I405, $A$4:$A$499&amp;$E$4:$E$499), 0),"")</f>
        <v/>
      </c>
      <c r="K406" s="2" t="str">
        <f t="array" ref="K406">IFERROR(INDEX($A$4:$A$499, J406),"")</f>
        <v/>
      </c>
      <c r="L406" t="str">
        <f t="array" ref="L406">IFERROR(INDEX($G$4:$G$499, J406),"")</f>
        <v/>
      </c>
      <c r="M406" t="str">
        <f t="array" ref="M406">IF(AND(J407&gt;99999,J406&lt;99999),O406- (SUM(--(NOT(ISBLANK(INDEX(Colony!$H$26:$H$499, J406):INDEX(Colony!$H$26:$H$499, COUNT($A$4:$A$499))))))), IFERROR(O406-(SUM(--(NOT(ISBLANK(INDEX(Colony!$H$26:$H$499, J406):INDEX(Colony!$H$26:$H$499, J407-1)))))),""))</f>
        <v/>
      </c>
      <c r="N406" t="str">
        <f t="array" ref="N406">IFERROR(INDEX($E$4:$E$499,J406),"")</f>
        <v/>
      </c>
      <c r="O406" t="str">
        <f t="array" ref="O406">IFERROR(IF(NOT(J406+100&gt;J407),COUNT($A$4:$A$499)+1-J406,IFERROR(J407-J406,"")),"")</f>
        <v/>
      </c>
      <c r="W406" s="2"/>
      <c r="Y406" s="2"/>
      <c r="AA406" s="2"/>
      <c r="AC406" s="2"/>
      <c r="AE406" s="2"/>
      <c r="AG406" s="2"/>
      <c r="AI406" s="2"/>
    </row>
    <row r="407" spans="1:35" x14ac:dyDescent="0.25">
      <c r="A407" s="2" t="str">
        <f>IF(ISBLANK(Colony!B429),"",Colony!B429)</f>
        <v/>
      </c>
      <c r="B407" t="str">
        <f>IF(ISBLANK(Colony!C429),"",Colony!C429)</f>
        <v/>
      </c>
      <c r="C407" t="str">
        <f>IF(ISBLANK(Colony!D429),"",Colony!D429)</f>
        <v/>
      </c>
      <c r="D407" s="1" t="str">
        <f>IF(ISBLANK(Colony!E429),"",Colony!E429)</f>
        <v/>
      </c>
      <c r="E407" s="1" t="str">
        <f>IF(ISBLANK(Colony!F429),"",Colony!F429)</f>
        <v/>
      </c>
      <c r="F407" s="1" t="str">
        <f>IF(ISBLANK(Colony!G429),"",Colony!G429)</f>
        <v/>
      </c>
      <c r="G407" s="1" t="str">
        <f>IF(ISBLANK(Colony!H429),"",Colony!H429)</f>
        <v/>
      </c>
      <c r="H407" s="1" t="str">
        <f>IF(ISBLANK(Colony!I429),"",Colony!I429)</f>
        <v/>
      </c>
      <c r="I407" t="str">
        <f t="array" ref="I407">_xlfn.IFNA(INDEX($A$4:$A$499&amp;$E$4:$E$499, MATCH(0, COUNTIF(I$3:I406, $A$4:$A$499&amp;$E$4:$E$499), 0)),"")</f>
        <v/>
      </c>
      <c r="J407" t="str">
        <f t="array" ref="J407">_xlfn.IFNA( MATCH(0, COUNTIF(I$3:I406, $A$4:$A$499&amp;$E$4:$E$499), 0),"")</f>
        <v/>
      </c>
      <c r="K407" s="2" t="str">
        <f t="array" ref="K407">IFERROR(INDEX($A$4:$A$499, J407),"")</f>
        <v/>
      </c>
      <c r="L407" t="str">
        <f t="array" ref="L407">IFERROR(INDEX($G$4:$G$499, J407),"")</f>
        <v/>
      </c>
      <c r="M407" t="str">
        <f t="array" ref="M407">IF(AND(J408&gt;99999,J407&lt;99999),O407- (SUM(--(NOT(ISBLANK(INDEX(Colony!$H$26:$H$499, J407):INDEX(Colony!$H$26:$H$499, COUNT($A$4:$A$499))))))), IFERROR(O407-(SUM(--(NOT(ISBLANK(INDEX(Colony!$H$26:$H$499, J407):INDEX(Colony!$H$26:$H$499, J408-1)))))),""))</f>
        <v/>
      </c>
      <c r="N407" t="str">
        <f t="array" ref="N407">IFERROR(INDEX($E$4:$E$499,J407),"")</f>
        <v/>
      </c>
      <c r="O407" t="str">
        <f t="array" ref="O407">IFERROR(IF(NOT(J407+100&gt;J408),COUNT($A$4:$A$499)+1-J407,IFERROR(J408-J407,"")),"")</f>
        <v/>
      </c>
      <c r="W407" s="2"/>
      <c r="Y407" s="2"/>
      <c r="AA407" s="2"/>
      <c r="AC407" s="2"/>
      <c r="AE407" s="2"/>
      <c r="AG407" s="2"/>
      <c r="AI407" s="2"/>
    </row>
    <row r="408" spans="1:35" x14ac:dyDescent="0.25">
      <c r="A408" s="2" t="str">
        <f>IF(ISBLANK(Colony!B430),"",Colony!B430)</f>
        <v/>
      </c>
      <c r="B408" t="str">
        <f>IF(ISBLANK(Colony!C430),"",Colony!C430)</f>
        <v/>
      </c>
      <c r="C408" t="str">
        <f>IF(ISBLANK(Colony!D430),"",Colony!D430)</f>
        <v/>
      </c>
      <c r="D408" s="1" t="str">
        <f>IF(ISBLANK(Colony!E430),"",Colony!E430)</f>
        <v/>
      </c>
      <c r="E408" s="1" t="str">
        <f>IF(ISBLANK(Colony!F430),"",Colony!F430)</f>
        <v/>
      </c>
      <c r="F408" s="1" t="str">
        <f>IF(ISBLANK(Colony!G430),"",Colony!G430)</f>
        <v/>
      </c>
      <c r="G408" s="1" t="str">
        <f>IF(ISBLANK(Colony!H430),"",Colony!H430)</f>
        <v/>
      </c>
      <c r="H408" s="1" t="str">
        <f>IF(ISBLANK(Colony!I430),"",Colony!I430)</f>
        <v/>
      </c>
      <c r="I408" t="str">
        <f t="array" ref="I408">_xlfn.IFNA(INDEX($A$4:$A$499&amp;$E$4:$E$499, MATCH(0, COUNTIF(I$3:I407, $A$4:$A$499&amp;$E$4:$E$499), 0)),"")</f>
        <v/>
      </c>
      <c r="J408" t="str">
        <f t="array" ref="J408">_xlfn.IFNA( MATCH(0, COUNTIF(I$3:I407, $A$4:$A$499&amp;$E$4:$E$499), 0),"")</f>
        <v/>
      </c>
      <c r="K408" s="2" t="str">
        <f t="array" ref="K408">IFERROR(INDEX($A$4:$A$499, J408),"")</f>
        <v/>
      </c>
      <c r="L408" t="str">
        <f t="array" ref="L408">IFERROR(INDEX($G$4:$G$499, J408),"")</f>
        <v/>
      </c>
      <c r="M408" t="str">
        <f t="array" ref="M408">IF(AND(J409&gt;99999,J408&lt;99999),O408- (SUM(--(NOT(ISBLANK(INDEX(Colony!$H$26:$H$499, J408):INDEX(Colony!$H$26:$H$499, COUNT($A$4:$A$499))))))), IFERROR(O408-(SUM(--(NOT(ISBLANK(INDEX(Colony!$H$26:$H$499, J408):INDEX(Colony!$H$26:$H$499, J409-1)))))),""))</f>
        <v/>
      </c>
      <c r="N408" t="str">
        <f t="array" ref="N408">IFERROR(INDEX($E$4:$E$499,J408),"")</f>
        <v/>
      </c>
      <c r="O408" t="str">
        <f t="array" ref="O408">IFERROR(IF(NOT(J408+100&gt;J409),COUNT($A$4:$A$499)+1-J408,IFERROR(J409-J408,"")),"")</f>
        <v/>
      </c>
      <c r="W408" s="2"/>
      <c r="Y408" s="2"/>
      <c r="AA408" s="2"/>
      <c r="AC408" s="2"/>
      <c r="AE408" s="2"/>
      <c r="AG408" s="2"/>
      <c r="AI408" s="2"/>
    </row>
    <row r="409" spans="1:35" x14ac:dyDescent="0.25">
      <c r="A409" s="2" t="str">
        <f>IF(ISBLANK(Colony!B431),"",Colony!B431)</f>
        <v/>
      </c>
      <c r="B409" t="str">
        <f>IF(ISBLANK(Colony!C431),"",Colony!C431)</f>
        <v/>
      </c>
      <c r="C409" t="str">
        <f>IF(ISBLANK(Colony!D431),"",Colony!D431)</f>
        <v/>
      </c>
      <c r="D409" s="1" t="str">
        <f>IF(ISBLANK(Colony!E431),"",Colony!E431)</f>
        <v/>
      </c>
      <c r="E409" s="1" t="str">
        <f>IF(ISBLANK(Colony!F431),"",Colony!F431)</f>
        <v/>
      </c>
      <c r="F409" s="1" t="str">
        <f>IF(ISBLANK(Colony!G431),"",Colony!G431)</f>
        <v/>
      </c>
      <c r="G409" s="1" t="str">
        <f>IF(ISBLANK(Colony!H431),"",Colony!H431)</f>
        <v/>
      </c>
      <c r="H409" s="1" t="str">
        <f>IF(ISBLANK(Colony!I431),"",Colony!I431)</f>
        <v/>
      </c>
      <c r="I409" t="str">
        <f t="array" ref="I409">_xlfn.IFNA(INDEX($A$4:$A$499&amp;$E$4:$E$499, MATCH(0, COUNTIF(I$3:I408, $A$4:$A$499&amp;$E$4:$E$499), 0)),"")</f>
        <v/>
      </c>
      <c r="J409" t="str">
        <f t="array" ref="J409">_xlfn.IFNA( MATCH(0, COUNTIF(I$3:I408, $A$4:$A$499&amp;$E$4:$E$499), 0),"")</f>
        <v/>
      </c>
      <c r="K409" s="2" t="str">
        <f t="array" ref="K409">IFERROR(INDEX($A$4:$A$499, J409),"")</f>
        <v/>
      </c>
      <c r="L409" t="str">
        <f t="array" ref="L409">IFERROR(INDEX($G$4:$G$499, J409),"")</f>
        <v/>
      </c>
      <c r="M409" t="str">
        <f t="array" ref="M409">IF(AND(J410&gt;99999,J409&lt;99999),O409- (SUM(--(NOT(ISBLANK(INDEX(Colony!$H$26:$H$499, J409):INDEX(Colony!$H$26:$H$499, COUNT($A$4:$A$499))))))), IFERROR(O409-(SUM(--(NOT(ISBLANK(INDEX(Colony!$H$26:$H$499, J409):INDEX(Colony!$H$26:$H$499, J410-1)))))),""))</f>
        <v/>
      </c>
      <c r="N409" t="str">
        <f t="array" ref="N409">IFERROR(INDEX($E$4:$E$499,J409),"")</f>
        <v/>
      </c>
      <c r="O409" t="str">
        <f t="array" ref="O409">IFERROR(IF(NOT(J409+100&gt;J410),COUNT($A$4:$A$499)+1-J409,IFERROR(J410-J409,"")),"")</f>
        <v/>
      </c>
      <c r="W409" s="2"/>
      <c r="Y409" s="2"/>
      <c r="AA409" s="2"/>
      <c r="AC409" s="2"/>
      <c r="AE409" s="2"/>
      <c r="AG409" s="2"/>
      <c r="AI409" s="2"/>
    </row>
    <row r="410" spans="1:35" x14ac:dyDescent="0.25">
      <c r="A410" s="2" t="str">
        <f>IF(ISBLANK(Colony!B432),"",Colony!B432)</f>
        <v/>
      </c>
      <c r="B410" t="str">
        <f>IF(ISBLANK(Colony!C432),"",Colony!C432)</f>
        <v/>
      </c>
      <c r="C410" t="str">
        <f>IF(ISBLANK(Colony!D432),"",Colony!D432)</f>
        <v/>
      </c>
      <c r="D410" s="1" t="str">
        <f>IF(ISBLANK(Colony!E432),"",Colony!E432)</f>
        <v/>
      </c>
      <c r="E410" s="1" t="str">
        <f>IF(ISBLANK(Colony!F432),"",Colony!F432)</f>
        <v/>
      </c>
      <c r="F410" s="1" t="str">
        <f>IF(ISBLANK(Colony!G432),"",Colony!G432)</f>
        <v/>
      </c>
      <c r="G410" s="1" t="str">
        <f>IF(ISBLANK(Colony!H432),"",Colony!H432)</f>
        <v/>
      </c>
      <c r="H410" s="1" t="str">
        <f>IF(ISBLANK(Colony!I432),"",Colony!I432)</f>
        <v/>
      </c>
      <c r="I410" t="str">
        <f t="array" ref="I410">_xlfn.IFNA(INDEX($A$4:$A$499&amp;$E$4:$E$499, MATCH(0, COUNTIF(I$3:I409, $A$4:$A$499&amp;$E$4:$E$499), 0)),"")</f>
        <v/>
      </c>
      <c r="J410" t="str">
        <f t="array" ref="J410">_xlfn.IFNA( MATCH(0, COUNTIF(I$3:I409, $A$4:$A$499&amp;$E$4:$E$499), 0),"")</f>
        <v/>
      </c>
      <c r="K410" s="2" t="str">
        <f t="array" ref="K410">IFERROR(INDEX($A$4:$A$499, J410),"")</f>
        <v/>
      </c>
      <c r="L410" t="str">
        <f t="array" ref="L410">IFERROR(INDEX($G$4:$G$499, J410),"")</f>
        <v/>
      </c>
      <c r="M410" t="str">
        <f t="array" ref="M410">IF(AND(J411&gt;99999,J410&lt;99999),O410- (SUM(--(NOT(ISBLANK(INDEX(Colony!$H$26:$H$499, J410):INDEX(Colony!$H$26:$H$499, COUNT($A$4:$A$499))))))), IFERROR(O410-(SUM(--(NOT(ISBLANK(INDEX(Colony!$H$26:$H$499, J410):INDEX(Colony!$H$26:$H$499, J411-1)))))),""))</f>
        <v/>
      </c>
      <c r="N410" t="str">
        <f t="array" ref="N410">IFERROR(INDEX($E$4:$E$499,J410),"")</f>
        <v/>
      </c>
      <c r="O410" t="str">
        <f t="array" ref="O410">IFERROR(IF(NOT(J410+100&gt;J411),COUNT($A$4:$A$499)+1-J410,IFERROR(J411-J410,"")),"")</f>
        <v/>
      </c>
      <c r="W410" s="2"/>
      <c r="Y410" s="2"/>
      <c r="AA410" s="2"/>
      <c r="AC410" s="2"/>
      <c r="AE410" s="2"/>
      <c r="AG410" s="2"/>
      <c r="AI410" s="2"/>
    </row>
    <row r="411" spans="1:35" x14ac:dyDescent="0.25">
      <c r="A411" s="2" t="str">
        <f>IF(ISBLANK(Colony!B433),"",Colony!B433)</f>
        <v/>
      </c>
      <c r="B411" t="str">
        <f>IF(ISBLANK(Colony!C433),"",Colony!C433)</f>
        <v/>
      </c>
      <c r="C411" t="str">
        <f>IF(ISBLANK(Colony!D433),"",Colony!D433)</f>
        <v/>
      </c>
      <c r="D411" s="1" t="str">
        <f>IF(ISBLANK(Colony!E433),"",Colony!E433)</f>
        <v/>
      </c>
      <c r="E411" s="1" t="str">
        <f>IF(ISBLANK(Colony!F433),"",Colony!F433)</f>
        <v/>
      </c>
      <c r="F411" s="1" t="str">
        <f>IF(ISBLANK(Colony!G433),"",Colony!G433)</f>
        <v/>
      </c>
      <c r="G411" s="1" t="str">
        <f>IF(ISBLANK(Colony!H433),"",Colony!H433)</f>
        <v/>
      </c>
      <c r="H411" s="1" t="str">
        <f>IF(ISBLANK(Colony!I433),"",Colony!I433)</f>
        <v/>
      </c>
      <c r="I411" t="str">
        <f t="array" ref="I411">_xlfn.IFNA(INDEX($A$4:$A$499&amp;$E$4:$E$499, MATCH(0, COUNTIF(I$3:I410, $A$4:$A$499&amp;$E$4:$E$499), 0)),"")</f>
        <v/>
      </c>
      <c r="J411" t="str">
        <f t="array" ref="J411">_xlfn.IFNA( MATCH(0, COUNTIF(I$3:I410, $A$4:$A$499&amp;$E$4:$E$499), 0),"")</f>
        <v/>
      </c>
      <c r="K411" s="2" t="str">
        <f t="array" ref="K411">IFERROR(INDEX($A$4:$A$499, J411),"")</f>
        <v/>
      </c>
      <c r="L411" t="str">
        <f t="array" ref="L411">IFERROR(INDEX($G$4:$G$499, J411),"")</f>
        <v/>
      </c>
      <c r="M411" t="str">
        <f t="array" ref="M411">IF(AND(J412&gt;99999,J411&lt;99999),O411- (SUM(--(NOT(ISBLANK(INDEX(Colony!$H$26:$H$499, J411):INDEX(Colony!$H$26:$H$499, COUNT($A$4:$A$499))))))), IFERROR(O411-(SUM(--(NOT(ISBLANK(INDEX(Colony!$H$26:$H$499, J411):INDEX(Colony!$H$26:$H$499, J412-1)))))),""))</f>
        <v/>
      </c>
      <c r="N411" t="str">
        <f t="array" ref="N411">IFERROR(INDEX($E$4:$E$499,J411),"")</f>
        <v/>
      </c>
      <c r="O411" t="str">
        <f t="array" ref="O411">IFERROR(IF(NOT(J411+100&gt;J412),COUNT($A$4:$A$499)+1-J411,IFERROR(J412-J411,"")),"")</f>
        <v/>
      </c>
      <c r="W411" s="2"/>
      <c r="Y411" s="2"/>
      <c r="AA411" s="2"/>
      <c r="AC411" s="2"/>
      <c r="AE411" s="2"/>
      <c r="AG411" s="2"/>
      <c r="AI411" s="2"/>
    </row>
    <row r="412" spans="1:35" x14ac:dyDescent="0.25">
      <c r="A412" s="2" t="str">
        <f>IF(ISBLANK(Colony!B434),"",Colony!B434)</f>
        <v/>
      </c>
      <c r="B412" t="str">
        <f>IF(ISBLANK(Colony!C434),"",Colony!C434)</f>
        <v/>
      </c>
      <c r="C412" t="str">
        <f>IF(ISBLANK(Colony!D434),"",Colony!D434)</f>
        <v/>
      </c>
      <c r="D412" s="1" t="str">
        <f>IF(ISBLANK(Colony!E434),"",Colony!E434)</f>
        <v/>
      </c>
      <c r="E412" s="1" t="str">
        <f>IF(ISBLANK(Colony!F434),"",Colony!F434)</f>
        <v/>
      </c>
      <c r="F412" s="1" t="str">
        <f>IF(ISBLANK(Colony!G434),"",Colony!G434)</f>
        <v/>
      </c>
      <c r="G412" s="1" t="str">
        <f>IF(ISBLANK(Colony!H434),"",Colony!H434)</f>
        <v/>
      </c>
      <c r="H412" s="1" t="str">
        <f>IF(ISBLANK(Colony!I434),"",Colony!I434)</f>
        <v/>
      </c>
      <c r="I412" t="str">
        <f t="array" ref="I412">_xlfn.IFNA(INDEX($A$4:$A$499&amp;$E$4:$E$499, MATCH(0, COUNTIF(I$3:I411, $A$4:$A$499&amp;$E$4:$E$499), 0)),"")</f>
        <v/>
      </c>
      <c r="J412" t="str">
        <f t="array" ref="J412">_xlfn.IFNA( MATCH(0, COUNTIF(I$3:I411, $A$4:$A$499&amp;$E$4:$E$499), 0),"")</f>
        <v/>
      </c>
      <c r="K412" s="2" t="str">
        <f t="array" ref="K412">IFERROR(INDEX($A$4:$A$499, J412),"")</f>
        <v/>
      </c>
      <c r="L412" t="str">
        <f t="array" ref="L412">IFERROR(INDEX($G$4:$G$499, J412),"")</f>
        <v/>
      </c>
      <c r="M412" t="str">
        <f t="array" ref="M412">IF(AND(J413&gt;99999,J412&lt;99999),O412- (SUM(--(NOT(ISBLANK(INDEX(Colony!$H$26:$H$499, J412):INDEX(Colony!$H$26:$H$499, COUNT($A$4:$A$499))))))), IFERROR(O412-(SUM(--(NOT(ISBLANK(INDEX(Colony!$H$26:$H$499, J412):INDEX(Colony!$H$26:$H$499, J413-1)))))),""))</f>
        <v/>
      </c>
      <c r="N412" t="str">
        <f t="array" ref="N412">IFERROR(INDEX($E$4:$E$499,J412),"")</f>
        <v/>
      </c>
      <c r="O412" t="str">
        <f t="array" ref="O412">IFERROR(IF(NOT(J412+100&gt;J413),COUNT($A$4:$A$499)+1-J412,IFERROR(J413-J412,"")),"")</f>
        <v/>
      </c>
      <c r="W412" s="2"/>
      <c r="Y412" s="2"/>
      <c r="AA412" s="2"/>
      <c r="AC412" s="2"/>
      <c r="AE412" s="2"/>
      <c r="AG412" s="2"/>
      <c r="AI412" s="2"/>
    </row>
    <row r="413" spans="1:35" x14ac:dyDescent="0.25">
      <c r="A413" s="2" t="str">
        <f>IF(ISBLANK(Colony!B435),"",Colony!B435)</f>
        <v/>
      </c>
      <c r="B413" t="str">
        <f>IF(ISBLANK(Colony!C435),"",Colony!C435)</f>
        <v/>
      </c>
      <c r="C413" t="str">
        <f>IF(ISBLANK(Colony!D435),"",Colony!D435)</f>
        <v/>
      </c>
      <c r="D413" s="1" t="str">
        <f>IF(ISBLANK(Colony!E435),"",Colony!E435)</f>
        <v/>
      </c>
      <c r="E413" s="1" t="str">
        <f>IF(ISBLANK(Colony!F435),"",Colony!F435)</f>
        <v/>
      </c>
      <c r="F413" s="1" t="str">
        <f>IF(ISBLANK(Colony!G435),"",Colony!G435)</f>
        <v/>
      </c>
      <c r="G413" s="1" t="str">
        <f>IF(ISBLANK(Colony!H435),"",Colony!H435)</f>
        <v/>
      </c>
      <c r="H413" s="1" t="str">
        <f>IF(ISBLANK(Colony!I435),"",Colony!I435)</f>
        <v/>
      </c>
      <c r="I413" t="str">
        <f t="array" ref="I413">_xlfn.IFNA(INDEX($A$4:$A$499&amp;$E$4:$E$499, MATCH(0, COUNTIF(I$3:I412, $A$4:$A$499&amp;$E$4:$E$499), 0)),"")</f>
        <v/>
      </c>
      <c r="J413" t="str">
        <f t="array" ref="J413">_xlfn.IFNA( MATCH(0, COUNTIF(I$3:I412, $A$4:$A$499&amp;$E$4:$E$499), 0),"")</f>
        <v/>
      </c>
      <c r="K413" s="2" t="str">
        <f t="array" ref="K413">IFERROR(INDEX($A$4:$A$499, J413),"")</f>
        <v/>
      </c>
      <c r="L413" t="str">
        <f t="array" ref="L413">IFERROR(INDEX($G$4:$G$499, J413),"")</f>
        <v/>
      </c>
      <c r="M413" t="str">
        <f t="array" ref="M413">IF(AND(J414&gt;99999,J413&lt;99999),O413- (SUM(--(NOT(ISBLANK(INDEX(Colony!$H$26:$H$499, J413):INDEX(Colony!$H$26:$H$499, COUNT($A$4:$A$499))))))), IFERROR(O413-(SUM(--(NOT(ISBLANK(INDEX(Colony!$H$26:$H$499, J413):INDEX(Colony!$H$26:$H$499, J414-1)))))),""))</f>
        <v/>
      </c>
      <c r="N413" t="str">
        <f t="array" ref="N413">IFERROR(INDEX($E$4:$E$499,J413),"")</f>
        <v/>
      </c>
      <c r="O413" t="str">
        <f t="array" ref="O413">IFERROR(IF(NOT(J413+100&gt;J414),COUNT($A$4:$A$499)+1-J413,IFERROR(J414-J413,"")),"")</f>
        <v/>
      </c>
      <c r="W413" s="2"/>
      <c r="Y413" s="2"/>
      <c r="AA413" s="2"/>
      <c r="AC413" s="2"/>
      <c r="AE413" s="2"/>
      <c r="AG413" s="2"/>
      <c r="AI413" s="2"/>
    </row>
    <row r="414" spans="1:35" x14ac:dyDescent="0.25">
      <c r="A414" s="2" t="str">
        <f>IF(ISBLANK(Colony!B436),"",Colony!B436)</f>
        <v/>
      </c>
      <c r="B414" t="str">
        <f>IF(ISBLANK(Colony!C436),"",Colony!C436)</f>
        <v/>
      </c>
      <c r="C414" t="str">
        <f>IF(ISBLANK(Colony!D436),"",Colony!D436)</f>
        <v/>
      </c>
      <c r="D414" s="1" t="str">
        <f>IF(ISBLANK(Colony!E436),"",Colony!E436)</f>
        <v/>
      </c>
      <c r="E414" s="1" t="str">
        <f>IF(ISBLANK(Colony!F436),"",Colony!F436)</f>
        <v/>
      </c>
      <c r="F414" s="1" t="str">
        <f>IF(ISBLANK(Colony!G436),"",Colony!G436)</f>
        <v/>
      </c>
      <c r="G414" s="1" t="str">
        <f>IF(ISBLANK(Colony!H436),"",Colony!H436)</f>
        <v/>
      </c>
      <c r="H414" s="1" t="str">
        <f>IF(ISBLANK(Colony!I436),"",Colony!I436)</f>
        <v/>
      </c>
      <c r="I414" t="str">
        <f t="array" ref="I414">_xlfn.IFNA(INDEX($A$4:$A$499&amp;$E$4:$E$499, MATCH(0, COUNTIF(I$3:I413, $A$4:$A$499&amp;$E$4:$E$499), 0)),"")</f>
        <v/>
      </c>
      <c r="J414" t="str">
        <f t="array" ref="J414">_xlfn.IFNA( MATCH(0, COUNTIF(I$3:I413, $A$4:$A$499&amp;$E$4:$E$499), 0),"")</f>
        <v/>
      </c>
      <c r="K414" s="2" t="str">
        <f t="array" ref="K414">IFERROR(INDEX($A$4:$A$499, J414),"")</f>
        <v/>
      </c>
      <c r="L414" t="str">
        <f t="array" ref="L414">IFERROR(INDEX($G$4:$G$499, J414),"")</f>
        <v/>
      </c>
      <c r="M414" t="str">
        <f t="array" ref="M414">IF(AND(J415&gt;99999,J414&lt;99999),O414- (SUM(--(NOT(ISBLANK(INDEX(Colony!$H$26:$H$499, J414):INDEX(Colony!$H$26:$H$499, COUNT($A$4:$A$499))))))), IFERROR(O414-(SUM(--(NOT(ISBLANK(INDEX(Colony!$H$26:$H$499, J414):INDEX(Colony!$H$26:$H$499, J415-1)))))),""))</f>
        <v/>
      </c>
      <c r="N414" t="str">
        <f t="array" ref="N414">IFERROR(INDEX($E$4:$E$499,J414),"")</f>
        <v/>
      </c>
      <c r="O414" t="str">
        <f t="array" ref="O414">IFERROR(IF(NOT(J414+100&gt;J415),COUNT($A$4:$A$499)+1-J414,IFERROR(J415-J414,"")),"")</f>
        <v/>
      </c>
      <c r="W414" s="2"/>
      <c r="Y414" s="2"/>
      <c r="AA414" s="2"/>
      <c r="AC414" s="2"/>
      <c r="AE414" s="2"/>
      <c r="AG414" s="2"/>
      <c r="AI414" s="2"/>
    </row>
    <row r="415" spans="1:35" x14ac:dyDescent="0.25">
      <c r="A415" s="2" t="str">
        <f>IF(ISBLANK(Colony!B437),"",Colony!B437)</f>
        <v/>
      </c>
      <c r="B415" t="str">
        <f>IF(ISBLANK(Colony!C437),"",Colony!C437)</f>
        <v/>
      </c>
      <c r="C415" t="str">
        <f>IF(ISBLANK(Colony!D437),"",Colony!D437)</f>
        <v/>
      </c>
      <c r="D415" s="1" t="str">
        <f>IF(ISBLANK(Colony!E437),"",Colony!E437)</f>
        <v/>
      </c>
      <c r="E415" s="1" t="str">
        <f>IF(ISBLANK(Colony!F437),"",Colony!F437)</f>
        <v/>
      </c>
      <c r="F415" s="1" t="str">
        <f>IF(ISBLANK(Colony!G437),"",Colony!G437)</f>
        <v/>
      </c>
      <c r="G415" s="1" t="str">
        <f>IF(ISBLANK(Colony!H437),"",Colony!H437)</f>
        <v/>
      </c>
      <c r="H415" s="1" t="str">
        <f>IF(ISBLANK(Colony!I437),"",Colony!I437)</f>
        <v/>
      </c>
      <c r="I415" t="str">
        <f t="array" ref="I415">_xlfn.IFNA(INDEX($A$4:$A$499&amp;$E$4:$E$499, MATCH(0, COUNTIF(I$3:I414, $A$4:$A$499&amp;$E$4:$E$499), 0)),"")</f>
        <v/>
      </c>
      <c r="J415" t="str">
        <f t="array" ref="J415">_xlfn.IFNA( MATCH(0, COUNTIF(I$3:I414, $A$4:$A$499&amp;$E$4:$E$499), 0),"")</f>
        <v/>
      </c>
      <c r="K415" s="2" t="str">
        <f t="array" ref="K415">IFERROR(INDEX($A$4:$A$499, J415),"")</f>
        <v/>
      </c>
      <c r="L415" t="str">
        <f t="array" ref="L415">IFERROR(INDEX($G$4:$G$499, J415),"")</f>
        <v/>
      </c>
      <c r="M415" t="str">
        <f t="array" ref="M415">IF(AND(J416&gt;99999,J415&lt;99999),O415- (SUM(--(NOT(ISBLANK(INDEX(Colony!$H$26:$H$499, J415):INDEX(Colony!$H$26:$H$499, COUNT($A$4:$A$499))))))), IFERROR(O415-(SUM(--(NOT(ISBLANK(INDEX(Colony!$H$26:$H$499, J415):INDEX(Colony!$H$26:$H$499, J416-1)))))),""))</f>
        <v/>
      </c>
      <c r="N415" t="str">
        <f t="array" ref="N415">IFERROR(INDEX($E$4:$E$499,J415),"")</f>
        <v/>
      </c>
      <c r="O415" t="str">
        <f t="array" ref="O415">IFERROR(IF(NOT(J415+100&gt;J416),COUNT($A$4:$A$499)+1-J415,IFERROR(J416-J415,"")),"")</f>
        <v/>
      </c>
      <c r="W415" s="2"/>
      <c r="Y415" s="2"/>
      <c r="AA415" s="2"/>
      <c r="AC415" s="2"/>
      <c r="AE415" s="2"/>
      <c r="AG415" s="2"/>
      <c r="AI415" s="2"/>
    </row>
    <row r="416" spans="1:35" x14ac:dyDescent="0.25">
      <c r="A416" s="2" t="str">
        <f>IF(ISBLANK(Colony!B438),"",Colony!B438)</f>
        <v/>
      </c>
      <c r="B416" t="str">
        <f>IF(ISBLANK(Colony!C438),"",Colony!C438)</f>
        <v/>
      </c>
      <c r="C416" t="str">
        <f>IF(ISBLANK(Colony!D438),"",Colony!D438)</f>
        <v/>
      </c>
      <c r="D416" s="1" t="str">
        <f>IF(ISBLANK(Colony!E438),"",Colony!E438)</f>
        <v/>
      </c>
      <c r="E416" s="1" t="str">
        <f>IF(ISBLANK(Colony!F438),"",Colony!F438)</f>
        <v/>
      </c>
      <c r="F416" s="1" t="str">
        <f>IF(ISBLANK(Colony!G438),"",Colony!G438)</f>
        <v/>
      </c>
      <c r="G416" s="1" t="str">
        <f>IF(ISBLANK(Colony!H438),"",Colony!H438)</f>
        <v/>
      </c>
      <c r="H416" s="1" t="str">
        <f>IF(ISBLANK(Colony!I438),"",Colony!I438)</f>
        <v/>
      </c>
      <c r="I416" t="str">
        <f t="array" ref="I416">_xlfn.IFNA(INDEX($A$4:$A$499&amp;$E$4:$E$499, MATCH(0, COUNTIF(I$3:I415, $A$4:$A$499&amp;$E$4:$E$499), 0)),"")</f>
        <v/>
      </c>
      <c r="J416" t="str">
        <f t="array" ref="J416">_xlfn.IFNA( MATCH(0, COUNTIF(I$3:I415, $A$4:$A$499&amp;$E$4:$E$499), 0),"")</f>
        <v/>
      </c>
      <c r="K416" s="2" t="str">
        <f t="array" ref="K416">IFERROR(INDEX($A$4:$A$499, J416),"")</f>
        <v/>
      </c>
      <c r="L416" t="str">
        <f t="array" ref="L416">IFERROR(INDEX($G$4:$G$499, J416),"")</f>
        <v/>
      </c>
      <c r="M416" t="str">
        <f t="array" ref="M416">IF(AND(J417&gt;99999,J416&lt;99999),O416- (SUM(--(NOT(ISBLANK(INDEX(Colony!$H$26:$H$499, J416):INDEX(Colony!$H$26:$H$499, COUNT($A$4:$A$499))))))), IFERROR(O416-(SUM(--(NOT(ISBLANK(INDEX(Colony!$H$26:$H$499, J416):INDEX(Colony!$H$26:$H$499, J417-1)))))),""))</f>
        <v/>
      </c>
      <c r="N416" t="str">
        <f t="array" ref="N416">IFERROR(INDEX($E$4:$E$499,J416),"")</f>
        <v/>
      </c>
      <c r="O416" t="str">
        <f t="array" ref="O416">IFERROR(IF(NOT(J416+100&gt;J417),COUNT($A$4:$A$499)+1-J416,IFERROR(J417-J416,"")),"")</f>
        <v/>
      </c>
      <c r="W416" s="2"/>
      <c r="Y416" s="2"/>
      <c r="AA416" s="2"/>
      <c r="AC416" s="2"/>
      <c r="AE416" s="2"/>
      <c r="AG416" s="2"/>
      <c r="AI416" s="2"/>
    </row>
    <row r="417" spans="1:35" x14ac:dyDescent="0.25">
      <c r="A417" s="2" t="str">
        <f>IF(ISBLANK(Colony!B439),"",Colony!B439)</f>
        <v/>
      </c>
      <c r="B417" t="str">
        <f>IF(ISBLANK(Colony!C439),"",Colony!C439)</f>
        <v/>
      </c>
      <c r="C417" t="str">
        <f>IF(ISBLANK(Colony!D439),"",Colony!D439)</f>
        <v/>
      </c>
      <c r="D417" s="1" t="str">
        <f>IF(ISBLANK(Colony!E439),"",Colony!E439)</f>
        <v/>
      </c>
      <c r="E417" s="1" t="str">
        <f>IF(ISBLANK(Colony!F439),"",Colony!F439)</f>
        <v/>
      </c>
      <c r="F417" s="1" t="str">
        <f>IF(ISBLANK(Colony!G439),"",Colony!G439)</f>
        <v/>
      </c>
      <c r="G417" s="1" t="str">
        <f>IF(ISBLANK(Colony!H439),"",Colony!H439)</f>
        <v/>
      </c>
      <c r="H417" s="1" t="str">
        <f>IF(ISBLANK(Colony!I439),"",Colony!I439)</f>
        <v/>
      </c>
      <c r="I417" t="str">
        <f t="array" ref="I417">_xlfn.IFNA(INDEX($A$4:$A$499&amp;$E$4:$E$499, MATCH(0, COUNTIF(I$3:I416, $A$4:$A$499&amp;$E$4:$E$499), 0)),"")</f>
        <v/>
      </c>
      <c r="J417" t="str">
        <f t="array" ref="J417">_xlfn.IFNA( MATCH(0, COUNTIF(I$3:I416, $A$4:$A$499&amp;$E$4:$E$499), 0),"")</f>
        <v/>
      </c>
      <c r="K417" s="2" t="str">
        <f t="array" ref="K417">IFERROR(INDEX($A$4:$A$499, J417),"")</f>
        <v/>
      </c>
      <c r="L417" t="str">
        <f t="array" ref="L417">IFERROR(INDEX($G$4:$G$499, J417),"")</f>
        <v/>
      </c>
      <c r="M417" t="str">
        <f t="array" ref="M417">IF(AND(J418&gt;99999,J417&lt;99999),O417- (SUM(--(NOT(ISBLANK(INDEX(Colony!$H$26:$H$499, J417):INDEX(Colony!$H$26:$H$499, COUNT($A$4:$A$499))))))), IFERROR(O417-(SUM(--(NOT(ISBLANK(INDEX(Colony!$H$26:$H$499, J417):INDEX(Colony!$H$26:$H$499, J418-1)))))),""))</f>
        <v/>
      </c>
      <c r="N417" t="str">
        <f t="array" ref="N417">IFERROR(INDEX($E$4:$E$499,J417),"")</f>
        <v/>
      </c>
      <c r="O417" t="str">
        <f t="array" ref="O417">IFERROR(IF(NOT(J417+100&gt;J418),COUNT($A$4:$A$499)+1-J417,IFERROR(J418-J417,"")),"")</f>
        <v/>
      </c>
      <c r="W417" s="2"/>
      <c r="Y417" s="2"/>
      <c r="AA417" s="2"/>
      <c r="AC417" s="2"/>
      <c r="AE417" s="2"/>
      <c r="AG417" s="2"/>
      <c r="AI417" s="2"/>
    </row>
    <row r="418" spans="1:35" x14ac:dyDescent="0.25">
      <c r="A418" s="2" t="str">
        <f>IF(ISBLANK(Colony!B440),"",Colony!B440)</f>
        <v/>
      </c>
      <c r="B418" t="str">
        <f>IF(ISBLANK(Colony!C440),"",Colony!C440)</f>
        <v/>
      </c>
      <c r="C418" t="str">
        <f>IF(ISBLANK(Colony!D440),"",Colony!D440)</f>
        <v/>
      </c>
      <c r="D418" s="1" t="str">
        <f>IF(ISBLANK(Colony!E440),"",Colony!E440)</f>
        <v/>
      </c>
      <c r="E418" s="1" t="str">
        <f>IF(ISBLANK(Colony!F440),"",Colony!F440)</f>
        <v/>
      </c>
      <c r="F418" s="1" t="str">
        <f>IF(ISBLANK(Colony!G440),"",Colony!G440)</f>
        <v/>
      </c>
      <c r="G418" s="1" t="str">
        <f>IF(ISBLANK(Colony!H440),"",Colony!H440)</f>
        <v/>
      </c>
      <c r="H418" s="1" t="str">
        <f>IF(ISBLANK(Colony!I440),"",Colony!I440)</f>
        <v/>
      </c>
      <c r="I418" t="str">
        <f t="array" ref="I418">_xlfn.IFNA(INDEX($A$4:$A$499&amp;$E$4:$E$499, MATCH(0, COUNTIF(I$3:I417, $A$4:$A$499&amp;$E$4:$E$499), 0)),"")</f>
        <v/>
      </c>
      <c r="J418" t="str">
        <f t="array" ref="J418">_xlfn.IFNA( MATCH(0, COUNTIF(I$3:I417, $A$4:$A$499&amp;$E$4:$E$499), 0),"")</f>
        <v/>
      </c>
      <c r="K418" s="2" t="str">
        <f t="array" ref="K418">IFERROR(INDEX($A$4:$A$499, J418),"")</f>
        <v/>
      </c>
      <c r="L418" t="str">
        <f t="array" ref="L418">IFERROR(INDEX($G$4:$G$499, J418),"")</f>
        <v/>
      </c>
      <c r="M418" t="str">
        <f t="array" ref="M418">IF(AND(J419&gt;99999,J418&lt;99999),O418- (SUM(--(NOT(ISBLANK(INDEX(Colony!$H$26:$H$499, J418):INDEX(Colony!$H$26:$H$499, COUNT($A$4:$A$499))))))), IFERROR(O418-(SUM(--(NOT(ISBLANK(INDEX(Colony!$H$26:$H$499, J418):INDEX(Colony!$H$26:$H$499, J419-1)))))),""))</f>
        <v/>
      </c>
      <c r="N418" t="str">
        <f t="array" ref="N418">IFERROR(INDEX($E$4:$E$499,J418),"")</f>
        <v/>
      </c>
      <c r="O418" t="str">
        <f t="array" ref="O418">IFERROR(IF(NOT(J418+100&gt;J419),COUNT($A$4:$A$499)+1-J418,IFERROR(J419-J418,"")),"")</f>
        <v/>
      </c>
      <c r="W418" s="2"/>
      <c r="Y418" s="2"/>
      <c r="AA418" s="2"/>
      <c r="AC418" s="2"/>
      <c r="AE418" s="2"/>
      <c r="AG418" s="2"/>
      <c r="AI418" s="2"/>
    </row>
    <row r="419" spans="1:35" x14ac:dyDescent="0.25">
      <c r="A419" s="2" t="str">
        <f>IF(ISBLANK(Colony!B441),"",Colony!B441)</f>
        <v/>
      </c>
      <c r="B419" t="str">
        <f>IF(ISBLANK(Colony!C441),"",Colony!C441)</f>
        <v/>
      </c>
      <c r="C419" t="str">
        <f>IF(ISBLANK(Colony!D441),"",Colony!D441)</f>
        <v/>
      </c>
      <c r="D419" s="1" t="str">
        <f>IF(ISBLANK(Colony!E441),"",Colony!E441)</f>
        <v/>
      </c>
      <c r="E419" s="1" t="str">
        <f>IF(ISBLANK(Colony!F441),"",Colony!F441)</f>
        <v/>
      </c>
      <c r="F419" s="1" t="str">
        <f>IF(ISBLANK(Colony!G441),"",Colony!G441)</f>
        <v/>
      </c>
      <c r="G419" s="1" t="str">
        <f>IF(ISBLANK(Colony!H441),"",Colony!H441)</f>
        <v/>
      </c>
      <c r="H419" s="1" t="str">
        <f>IF(ISBLANK(Colony!I441),"",Colony!I441)</f>
        <v/>
      </c>
      <c r="I419" t="str">
        <f t="array" ref="I419">_xlfn.IFNA(INDEX($A$4:$A$499&amp;$E$4:$E$499, MATCH(0, COUNTIF(I$3:I418, $A$4:$A$499&amp;$E$4:$E$499), 0)),"")</f>
        <v/>
      </c>
      <c r="J419" t="str">
        <f t="array" ref="J419">_xlfn.IFNA( MATCH(0, COUNTIF(I$3:I418, $A$4:$A$499&amp;$E$4:$E$499), 0),"")</f>
        <v/>
      </c>
      <c r="K419" s="2" t="str">
        <f t="array" ref="K419">IFERROR(INDEX($A$4:$A$499, J419),"")</f>
        <v/>
      </c>
      <c r="L419" t="str">
        <f t="array" ref="L419">IFERROR(INDEX($G$4:$G$499, J419),"")</f>
        <v/>
      </c>
      <c r="M419" t="str">
        <f t="array" ref="M419">IF(AND(J420&gt;99999,J419&lt;99999),O419- (SUM(--(NOT(ISBLANK(INDEX(Colony!$H$26:$H$499, J419):INDEX(Colony!$H$26:$H$499, COUNT($A$4:$A$499))))))), IFERROR(O419-(SUM(--(NOT(ISBLANK(INDEX(Colony!$H$26:$H$499, J419):INDEX(Colony!$H$26:$H$499, J420-1)))))),""))</f>
        <v/>
      </c>
      <c r="N419" t="str">
        <f t="array" ref="N419">IFERROR(INDEX($E$4:$E$499,J419),"")</f>
        <v/>
      </c>
      <c r="O419" t="str">
        <f t="array" ref="O419">IFERROR(IF(NOT(J419+100&gt;J420),COUNT($A$4:$A$499)+1-J419,IFERROR(J420-J419,"")),"")</f>
        <v/>
      </c>
      <c r="W419" s="2"/>
      <c r="Y419" s="2"/>
      <c r="AA419" s="2"/>
      <c r="AC419" s="2"/>
      <c r="AE419" s="2"/>
      <c r="AG419" s="2"/>
      <c r="AI419" s="2"/>
    </row>
    <row r="420" spans="1:35" x14ac:dyDescent="0.25">
      <c r="A420" s="2" t="str">
        <f>IF(ISBLANK(Colony!B442),"",Colony!B442)</f>
        <v/>
      </c>
      <c r="B420" t="str">
        <f>IF(ISBLANK(Colony!C442),"",Colony!C442)</f>
        <v/>
      </c>
      <c r="C420" t="str">
        <f>IF(ISBLANK(Colony!D442),"",Colony!D442)</f>
        <v/>
      </c>
      <c r="D420" s="1" t="str">
        <f>IF(ISBLANK(Colony!E442),"",Colony!E442)</f>
        <v/>
      </c>
      <c r="E420" s="1" t="str">
        <f>IF(ISBLANK(Colony!F442),"",Colony!F442)</f>
        <v/>
      </c>
      <c r="F420" s="1" t="str">
        <f>IF(ISBLANK(Colony!G442),"",Colony!G442)</f>
        <v/>
      </c>
      <c r="G420" s="1" t="str">
        <f>IF(ISBLANK(Colony!H442),"",Colony!H442)</f>
        <v/>
      </c>
      <c r="H420" s="1" t="str">
        <f>IF(ISBLANK(Colony!I442),"",Colony!I442)</f>
        <v/>
      </c>
      <c r="I420" t="str">
        <f t="array" ref="I420">_xlfn.IFNA(INDEX($A$4:$A$499&amp;$E$4:$E$499, MATCH(0, COUNTIF(I$3:I419, $A$4:$A$499&amp;$E$4:$E$499), 0)),"")</f>
        <v/>
      </c>
      <c r="J420" t="str">
        <f t="array" ref="J420">_xlfn.IFNA( MATCH(0, COUNTIF(I$3:I419, $A$4:$A$499&amp;$E$4:$E$499), 0),"")</f>
        <v/>
      </c>
      <c r="K420" s="2" t="str">
        <f t="array" ref="K420">IFERROR(INDEX($A$4:$A$499, J420),"")</f>
        <v/>
      </c>
      <c r="L420" t="str">
        <f t="array" ref="L420">IFERROR(INDEX($G$4:$G$499, J420),"")</f>
        <v/>
      </c>
      <c r="M420" t="str">
        <f t="array" ref="M420">IF(AND(J421&gt;99999,J420&lt;99999),O420- (SUM(--(NOT(ISBLANK(INDEX(Colony!$H$26:$H$499, J420):INDEX(Colony!$H$26:$H$499, COUNT($A$4:$A$499))))))), IFERROR(O420-(SUM(--(NOT(ISBLANK(INDEX(Colony!$H$26:$H$499, J420):INDEX(Colony!$H$26:$H$499, J421-1)))))),""))</f>
        <v/>
      </c>
      <c r="N420" t="str">
        <f t="array" ref="N420">IFERROR(INDEX($E$4:$E$499,J420),"")</f>
        <v/>
      </c>
      <c r="O420" t="str">
        <f t="array" ref="O420">IFERROR(IF(NOT(J420+100&gt;J421),COUNT($A$4:$A$499)+1-J420,IFERROR(J421-J420,"")),"")</f>
        <v/>
      </c>
      <c r="W420" s="2"/>
      <c r="Y420" s="2"/>
      <c r="AA420" s="2"/>
      <c r="AC420" s="2"/>
      <c r="AE420" s="2"/>
      <c r="AG420" s="2"/>
      <c r="AI420" s="2"/>
    </row>
    <row r="421" spans="1:35" x14ac:dyDescent="0.25">
      <c r="A421" s="2" t="str">
        <f>IF(ISBLANK(Colony!B443),"",Colony!B443)</f>
        <v/>
      </c>
      <c r="B421" t="str">
        <f>IF(ISBLANK(Colony!C443),"",Colony!C443)</f>
        <v/>
      </c>
      <c r="C421" t="str">
        <f>IF(ISBLANK(Colony!D443),"",Colony!D443)</f>
        <v/>
      </c>
      <c r="D421" s="1" t="str">
        <f>IF(ISBLANK(Colony!E443),"",Colony!E443)</f>
        <v/>
      </c>
      <c r="E421" s="1" t="str">
        <f>IF(ISBLANK(Colony!F443),"",Colony!F443)</f>
        <v/>
      </c>
      <c r="F421" s="1" t="str">
        <f>IF(ISBLANK(Colony!G443),"",Colony!G443)</f>
        <v/>
      </c>
      <c r="G421" s="1" t="str">
        <f>IF(ISBLANK(Colony!H443),"",Colony!H443)</f>
        <v/>
      </c>
      <c r="H421" s="1" t="str">
        <f>IF(ISBLANK(Colony!I443),"",Colony!I443)</f>
        <v/>
      </c>
      <c r="I421" t="str">
        <f t="array" ref="I421">_xlfn.IFNA(INDEX($A$4:$A$499&amp;$E$4:$E$499, MATCH(0, COUNTIF(I$3:I420, $A$4:$A$499&amp;$E$4:$E$499), 0)),"")</f>
        <v/>
      </c>
      <c r="J421" t="str">
        <f t="array" ref="J421">_xlfn.IFNA( MATCH(0, COUNTIF(I$3:I420, $A$4:$A$499&amp;$E$4:$E$499), 0),"")</f>
        <v/>
      </c>
      <c r="K421" s="2" t="str">
        <f t="array" ref="K421">IFERROR(INDEX($A$4:$A$499, J421),"")</f>
        <v/>
      </c>
      <c r="L421" t="str">
        <f t="array" ref="L421">IFERROR(INDEX($G$4:$G$499, J421),"")</f>
        <v/>
      </c>
      <c r="M421" t="str">
        <f t="array" ref="M421">IF(AND(J422&gt;99999,J421&lt;99999),O421- (SUM(--(NOT(ISBLANK(INDEX(Colony!$H$26:$H$499, J421):INDEX(Colony!$H$26:$H$499, COUNT($A$4:$A$499))))))), IFERROR(O421-(SUM(--(NOT(ISBLANK(INDEX(Colony!$H$26:$H$499, J421):INDEX(Colony!$H$26:$H$499, J422-1)))))),""))</f>
        <v/>
      </c>
      <c r="N421" t="str">
        <f t="array" ref="N421">IFERROR(INDEX($E$4:$E$499,J421),"")</f>
        <v/>
      </c>
      <c r="O421" t="str">
        <f t="array" ref="O421">IFERROR(IF(NOT(J421+100&gt;J422),COUNT($A$4:$A$499)+1-J421,IFERROR(J422-J421,"")),"")</f>
        <v/>
      </c>
      <c r="W421" s="2"/>
      <c r="Y421" s="2"/>
      <c r="AA421" s="2"/>
      <c r="AC421" s="2"/>
      <c r="AE421" s="2"/>
      <c r="AG421" s="2"/>
      <c r="AI421" s="2"/>
    </row>
    <row r="422" spans="1:35" x14ac:dyDescent="0.25">
      <c r="A422" s="2" t="str">
        <f>IF(ISBLANK(Colony!B444),"",Colony!B444)</f>
        <v/>
      </c>
      <c r="B422" t="str">
        <f>IF(ISBLANK(Colony!C444),"",Colony!C444)</f>
        <v/>
      </c>
      <c r="C422" t="str">
        <f>IF(ISBLANK(Colony!D444),"",Colony!D444)</f>
        <v/>
      </c>
      <c r="D422" s="1" t="str">
        <f>IF(ISBLANK(Colony!E444),"",Colony!E444)</f>
        <v/>
      </c>
      <c r="E422" s="1" t="str">
        <f>IF(ISBLANK(Colony!F444),"",Colony!F444)</f>
        <v/>
      </c>
      <c r="F422" s="1" t="str">
        <f>IF(ISBLANK(Colony!G444),"",Colony!G444)</f>
        <v/>
      </c>
      <c r="G422" s="1" t="str">
        <f>IF(ISBLANK(Colony!H444),"",Colony!H444)</f>
        <v/>
      </c>
      <c r="H422" s="1" t="str">
        <f>IF(ISBLANK(Colony!I444),"",Colony!I444)</f>
        <v/>
      </c>
      <c r="I422" t="str">
        <f t="array" ref="I422">_xlfn.IFNA(INDEX($A$4:$A$499&amp;$E$4:$E$499, MATCH(0, COUNTIF(I$3:I421, $A$4:$A$499&amp;$E$4:$E$499), 0)),"")</f>
        <v/>
      </c>
      <c r="J422" t="str">
        <f t="array" ref="J422">_xlfn.IFNA( MATCH(0, COUNTIF(I$3:I421, $A$4:$A$499&amp;$E$4:$E$499), 0),"")</f>
        <v/>
      </c>
      <c r="K422" s="2" t="str">
        <f t="array" ref="K422">IFERROR(INDEX($A$4:$A$499, J422),"")</f>
        <v/>
      </c>
      <c r="L422" t="str">
        <f t="array" ref="L422">IFERROR(INDEX($G$4:$G$499, J422),"")</f>
        <v/>
      </c>
      <c r="M422" t="str">
        <f t="array" ref="M422">IF(AND(J423&gt;99999,J422&lt;99999),O422- (SUM(--(NOT(ISBLANK(INDEX(Colony!$H$26:$H$499, J422):INDEX(Colony!$H$26:$H$499, COUNT($A$4:$A$499))))))), IFERROR(O422-(SUM(--(NOT(ISBLANK(INDEX(Colony!$H$26:$H$499, J422):INDEX(Colony!$H$26:$H$499, J423-1)))))),""))</f>
        <v/>
      </c>
      <c r="N422" t="str">
        <f t="array" ref="N422">IFERROR(INDEX($E$4:$E$499,J422),"")</f>
        <v/>
      </c>
      <c r="O422" t="str">
        <f t="array" ref="O422">IFERROR(IF(NOT(J422+100&gt;J423),COUNT($A$4:$A$499)+1-J422,IFERROR(J423-J422,"")),"")</f>
        <v/>
      </c>
      <c r="W422" s="2"/>
      <c r="Y422" s="2"/>
      <c r="AA422" s="2"/>
      <c r="AC422" s="2"/>
      <c r="AE422" s="2"/>
      <c r="AG422" s="2"/>
      <c r="AI422" s="2"/>
    </row>
    <row r="423" spans="1:35" x14ac:dyDescent="0.25">
      <c r="A423" s="2" t="str">
        <f>IF(ISBLANK(Colony!B445),"",Colony!B445)</f>
        <v/>
      </c>
      <c r="B423" t="str">
        <f>IF(ISBLANK(Colony!C445),"",Colony!C445)</f>
        <v/>
      </c>
      <c r="C423" t="str">
        <f>IF(ISBLANK(Colony!D445),"",Colony!D445)</f>
        <v/>
      </c>
      <c r="D423" s="1" t="str">
        <f>IF(ISBLANK(Colony!E445),"",Colony!E445)</f>
        <v/>
      </c>
      <c r="E423" s="1" t="str">
        <f>IF(ISBLANK(Colony!F445),"",Colony!F445)</f>
        <v/>
      </c>
      <c r="F423" s="1" t="str">
        <f>IF(ISBLANK(Colony!G445),"",Colony!G445)</f>
        <v/>
      </c>
      <c r="G423" s="1" t="str">
        <f>IF(ISBLANK(Colony!H445),"",Colony!H445)</f>
        <v/>
      </c>
      <c r="H423" s="1" t="str">
        <f>IF(ISBLANK(Colony!I445),"",Colony!I445)</f>
        <v/>
      </c>
      <c r="I423" t="str">
        <f t="array" ref="I423">_xlfn.IFNA(INDEX($A$4:$A$499&amp;$E$4:$E$499, MATCH(0, COUNTIF(I$3:I422, $A$4:$A$499&amp;$E$4:$E$499), 0)),"")</f>
        <v/>
      </c>
      <c r="J423" t="str">
        <f t="array" ref="J423">_xlfn.IFNA( MATCH(0, COUNTIF(I$3:I422, $A$4:$A$499&amp;$E$4:$E$499), 0),"")</f>
        <v/>
      </c>
      <c r="K423" s="2" t="str">
        <f t="array" ref="K423">IFERROR(INDEX($A$4:$A$499, J423),"")</f>
        <v/>
      </c>
      <c r="L423" t="str">
        <f t="array" ref="L423">IFERROR(INDEX($G$4:$G$499, J423),"")</f>
        <v/>
      </c>
      <c r="M423" t="str">
        <f t="array" ref="M423">IF(AND(J424&gt;99999,J423&lt;99999),O423- (SUM(--(NOT(ISBLANK(INDEX(Colony!$H$26:$H$499, J423):INDEX(Colony!$H$26:$H$499, COUNT($A$4:$A$499))))))), IFERROR(O423-(SUM(--(NOT(ISBLANK(INDEX(Colony!$H$26:$H$499, J423):INDEX(Colony!$H$26:$H$499, J424-1)))))),""))</f>
        <v/>
      </c>
      <c r="N423" t="str">
        <f t="array" ref="N423">IFERROR(INDEX($E$4:$E$499,J423),"")</f>
        <v/>
      </c>
      <c r="O423" t="str">
        <f t="array" ref="O423">IFERROR(IF(NOT(J423+100&gt;J424),COUNT($A$4:$A$499)+1-J423,IFERROR(J424-J423,"")),"")</f>
        <v/>
      </c>
      <c r="W423" s="2"/>
      <c r="Y423" s="2"/>
      <c r="AA423" s="2"/>
      <c r="AC423" s="2"/>
      <c r="AE423" s="2"/>
      <c r="AG423" s="2"/>
      <c r="AI423" s="2"/>
    </row>
    <row r="424" spans="1:35" x14ac:dyDescent="0.25">
      <c r="A424" s="2" t="str">
        <f>IF(ISBLANK(Colony!B446),"",Colony!B446)</f>
        <v/>
      </c>
      <c r="B424" t="str">
        <f>IF(ISBLANK(Colony!C446),"",Colony!C446)</f>
        <v/>
      </c>
      <c r="C424" t="str">
        <f>IF(ISBLANK(Colony!D446),"",Colony!D446)</f>
        <v/>
      </c>
      <c r="D424" s="1" t="str">
        <f>IF(ISBLANK(Colony!E446),"",Colony!E446)</f>
        <v/>
      </c>
      <c r="E424" s="1" t="str">
        <f>IF(ISBLANK(Colony!F446),"",Colony!F446)</f>
        <v/>
      </c>
      <c r="F424" s="1" t="str">
        <f>IF(ISBLANK(Colony!G446),"",Colony!G446)</f>
        <v/>
      </c>
      <c r="G424" s="1" t="str">
        <f>IF(ISBLANK(Colony!H446),"",Colony!H446)</f>
        <v/>
      </c>
      <c r="H424" s="1" t="str">
        <f>IF(ISBLANK(Colony!I446),"",Colony!I446)</f>
        <v/>
      </c>
      <c r="I424" t="str">
        <f t="array" ref="I424">_xlfn.IFNA(INDEX($A$4:$A$499&amp;$E$4:$E$499, MATCH(0, COUNTIF(I$3:I423, $A$4:$A$499&amp;$E$4:$E$499), 0)),"")</f>
        <v/>
      </c>
      <c r="J424" t="str">
        <f t="array" ref="J424">_xlfn.IFNA( MATCH(0, COUNTIF(I$3:I423, $A$4:$A$499&amp;$E$4:$E$499), 0),"")</f>
        <v/>
      </c>
      <c r="K424" s="2" t="str">
        <f t="array" ref="K424">IFERROR(INDEX($A$4:$A$499, J424),"")</f>
        <v/>
      </c>
      <c r="L424" t="str">
        <f t="array" ref="L424">IFERROR(INDEX($G$4:$G$499, J424),"")</f>
        <v/>
      </c>
      <c r="M424" t="str">
        <f t="array" ref="M424">IF(AND(J425&gt;99999,J424&lt;99999),O424- (SUM(--(NOT(ISBLANK(INDEX(Colony!$H$26:$H$499, J424):INDEX(Colony!$H$26:$H$499, COUNT($A$4:$A$499))))))), IFERROR(O424-(SUM(--(NOT(ISBLANK(INDEX(Colony!$H$26:$H$499, J424):INDEX(Colony!$H$26:$H$499, J425-1)))))),""))</f>
        <v/>
      </c>
      <c r="N424" t="str">
        <f t="array" ref="N424">IFERROR(INDEX($E$4:$E$499,J424),"")</f>
        <v/>
      </c>
      <c r="O424" t="str">
        <f t="array" ref="O424">IFERROR(IF(NOT(J424+100&gt;J425),COUNT($A$4:$A$499)+1-J424,IFERROR(J425-J424,"")),"")</f>
        <v/>
      </c>
      <c r="W424" s="2"/>
      <c r="Y424" s="2"/>
      <c r="AA424" s="2"/>
      <c r="AC424" s="2"/>
      <c r="AE424" s="2"/>
      <c r="AG424" s="2"/>
      <c r="AI424" s="2"/>
    </row>
    <row r="425" spans="1:35" x14ac:dyDescent="0.25">
      <c r="A425" s="2" t="str">
        <f>IF(ISBLANK(Colony!B447),"",Colony!B447)</f>
        <v/>
      </c>
      <c r="B425" t="str">
        <f>IF(ISBLANK(Colony!C447),"",Colony!C447)</f>
        <v/>
      </c>
      <c r="C425" t="str">
        <f>IF(ISBLANK(Colony!D447),"",Colony!D447)</f>
        <v/>
      </c>
      <c r="D425" s="1" t="str">
        <f>IF(ISBLANK(Colony!E447),"",Colony!E447)</f>
        <v/>
      </c>
      <c r="E425" s="1" t="str">
        <f>IF(ISBLANK(Colony!F447),"",Colony!F447)</f>
        <v/>
      </c>
      <c r="F425" s="1" t="str">
        <f>IF(ISBLANK(Colony!G447),"",Colony!G447)</f>
        <v/>
      </c>
      <c r="G425" s="1" t="str">
        <f>IF(ISBLANK(Colony!H447),"",Colony!H447)</f>
        <v/>
      </c>
      <c r="H425" s="1" t="str">
        <f>IF(ISBLANK(Colony!I447),"",Colony!I447)</f>
        <v/>
      </c>
      <c r="I425" t="str">
        <f t="array" ref="I425">_xlfn.IFNA(INDEX($A$4:$A$499&amp;$E$4:$E$499, MATCH(0, COUNTIF(I$3:I424, $A$4:$A$499&amp;$E$4:$E$499), 0)),"")</f>
        <v/>
      </c>
      <c r="J425" t="str">
        <f t="array" ref="J425">_xlfn.IFNA( MATCH(0, COUNTIF(I$3:I424, $A$4:$A$499&amp;$E$4:$E$499), 0),"")</f>
        <v/>
      </c>
      <c r="K425" s="2" t="str">
        <f t="array" ref="K425">IFERROR(INDEX($A$4:$A$499, J425),"")</f>
        <v/>
      </c>
      <c r="L425" t="str">
        <f t="array" ref="L425">IFERROR(INDEX($G$4:$G$499, J425),"")</f>
        <v/>
      </c>
      <c r="M425" t="str">
        <f t="array" ref="M425">IF(AND(J426&gt;99999,J425&lt;99999),O425- (SUM(--(NOT(ISBLANK(INDEX(Colony!$H$26:$H$499, J425):INDEX(Colony!$H$26:$H$499, COUNT($A$4:$A$499))))))), IFERROR(O425-(SUM(--(NOT(ISBLANK(INDEX(Colony!$H$26:$H$499, J425):INDEX(Colony!$H$26:$H$499, J426-1)))))),""))</f>
        <v/>
      </c>
      <c r="N425" t="str">
        <f t="array" ref="N425">IFERROR(INDEX($E$4:$E$499,J425),"")</f>
        <v/>
      </c>
      <c r="O425" t="str">
        <f t="array" ref="O425">IFERROR(IF(NOT(J425+100&gt;J426),COUNT($A$4:$A$499)+1-J425,IFERROR(J426-J425,"")),"")</f>
        <v/>
      </c>
      <c r="W425" s="2"/>
      <c r="Y425" s="2"/>
      <c r="AA425" s="2"/>
      <c r="AC425" s="2"/>
      <c r="AE425" s="2"/>
      <c r="AG425" s="2"/>
      <c r="AI425" s="2"/>
    </row>
    <row r="426" spans="1:35" x14ac:dyDescent="0.25">
      <c r="A426" s="2" t="str">
        <f>IF(ISBLANK(Colony!B448),"",Colony!B448)</f>
        <v/>
      </c>
      <c r="B426" t="str">
        <f>IF(ISBLANK(Colony!C448),"",Colony!C448)</f>
        <v/>
      </c>
      <c r="C426" t="str">
        <f>IF(ISBLANK(Colony!D448),"",Colony!D448)</f>
        <v/>
      </c>
      <c r="D426" s="1" t="str">
        <f>IF(ISBLANK(Colony!E448),"",Colony!E448)</f>
        <v/>
      </c>
      <c r="E426" s="1" t="str">
        <f>IF(ISBLANK(Colony!F448),"",Colony!F448)</f>
        <v/>
      </c>
      <c r="F426" s="1" t="str">
        <f>IF(ISBLANK(Colony!G448),"",Colony!G448)</f>
        <v/>
      </c>
      <c r="G426" s="1" t="str">
        <f>IF(ISBLANK(Colony!H448),"",Colony!H448)</f>
        <v/>
      </c>
      <c r="H426" s="1" t="str">
        <f>IF(ISBLANK(Colony!I448),"",Colony!I448)</f>
        <v/>
      </c>
      <c r="I426" t="str">
        <f t="array" ref="I426">_xlfn.IFNA(INDEX($A$4:$A$499&amp;$E$4:$E$499, MATCH(0, COUNTIF(I$3:I425, $A$4:$A$499&amp;$E$4:$E$499), 0)),"")</f>
        <v/>
      </c>
      <c r="J426" t="str">
        <f t="array" ref="J426">_xlfn.IFNA( MATCH(0, COUNTIF(I$3:I425, $A$4:$A$499&amp;$E$4:$E$499), 0),"")</f>
        <v/>
      </c>
      <c r="K426" s="2" t="str">
        <f t="array" ref="K426">IFERROR(INDEX($A$4:$A$499, J426),"")</f>
        <v/>
      </c>
      <c r="L426" t="str">
        <f t="array" ref="L426">IFERROR(INDEX($G$4:$G$499, J426),"")</f>
        <v/>
      </c>
      <c r="M426" t="str">
        <f t="array" ref="M426">IF(AND(J427&gt;99999,J426&lt;99999),O426- (SUM(--(NOT(ISBLANK(INDEX(Colony!$H$26:$H$499, J426):INDEX(Colony!$H$26:$H$499, COUNT($A$4:$A$499))))))), IFERROR(O426-(SUM(--(NOT(ISBLANK(INDEX(Colony!$H$26:$H$499, J426):INDEX(Colony!$H$26:$H$499, J427-1)))))),""))</f>
        <v/>
      </c>
      <c r="N426" t="str">
        <f t="array" ref="N426">IFERROR(INDEX($E$4:$E$499,J426),"")</f>
        <v/>
      </c>
      <c r="O426" t="str">
        <f t="array" ref="O426">IFERROR(IF(NOT(J426+100&gt;J427),COUNT($A$4:$A$499)+1-J426,IFERROR(J427-J426,"")),"")</f>
        <v/>
      </c>
      <c r="W426" s="2"/>
      <c r="Y426" s="2"/>
      <c r="AA426" s="2"/>
      <c r="AC426" s="2"/>
      <c r="AE426" s="2"/>
      <c r="AG426" s="2"/>
      <c r="AI426" s="2"/>
    </row>
    <row r="427" spans="1:35" x14ac:dyDescent="0.25">
      <c r="A427" s="2" t="str">
        <f>IF(ISBLANK(Colony!B449),"",Colony!B449)</f>
        <v/>
      </c>
      <c r="B427" t="str">
        <f>IF(ISBLANK(Colony!C449),"",Colony!C449)</f>
        <v/>
      </c>
      <c r="C427" t="str">
        <f>IF(ISBLANK(Colony!D449),"",Colony!D449)</f>
        <v/>
      </c>
      <c r="D427" s="1" t="str">
        <f>IF(ISBLANK(Colony!E449),"",Colony!E449)</f>
        <v/>
      </c>
      <c r="E427" s="1" t="str">
        <f>IF(ISBLANK(Colony!F449),"",Colony!F449)</f>
        <v/>
      </c>
      <c r="F427" s="1" t="str">
        <f>IF(ISBLANK(Colony!G449),"",Colony!G449)</f>
        <v/>
      </c>
      <c r="G427" s="1" t="str">
        <f>IF(ISBLANK(Colony!H449),"",Colony!H449)</f>
        <v/>
      </c>
      <c r="H427" s="1" t="str">
        <f>IF(ISBLANK(Colony!I449),"",Colony!I449)</f>
        <v/>
      </c>
      <c r="I427" t="str">
        <f t="array" ref="I427">_xlfn.IFNA(INDEX($A$4:$A$499&amp;$E$4:$E$499, MATCH(0, COUNTIF(I$3:I426, $A$4:$A$499&amp;$E$4:$E$499), 0)),"")</f>
        <v/>
      </c>
      <c r="J427" t="str">
        <f t="array" ref="J427">_xlfn.IFNA( MATCH(0, COUNTIF(I$3:I426, $A$4:$A$499&amp;$E$4:$E$499), 0),"")</f>
        <v/>
      </c>
      <c r="K427" s="2" t="str">
        <f t="array" ref="K427">IFERROR(INDEX($A$4:$A$499, J427),"")</f>
        <v/>
      </c>
      <c r="L427" t="str">
        <f t="array" ref="L427">IFERROR(INDEX($G$4:$G$499, J427),"")</f>
        <v/>
      </c>
      <c r="M427" t="str">
        <f t="array" ref="M427">IF(AND(J428&gt;99999,J427&lt;99999),O427- (SUM(--(NOT(ISBLANK(INDEX(Colony!$H$26:$H$499, J427):INDEX(Colony!$H$26:$H$499, COUNT($A$4:$A$499))))))), IFERROR(O427-(SUM(--(NOT(ISBLANK(INDEX(Colony!$H$26:$H$499, J427):INDEX(Colony!$H$26:$H$499, J428-1)))))),""))</f>
        <v/>
      </c>
      <c r="N427" t="str">
        <f t="array" ref="N427">IFERROR(INDEX($E$4:$E$499,J427),"")</f>
        <v/>
      </c>
      <c r="O427" t="str">
        <f t="array" ref="O427">IFERROR(IF(NOT(J427+100&gt;J428),COUNT($A$4:$A$499)+1-J427,IFERROR(J428-J427,"")),"")</f>
        <v/>
      </c>
      <c r="W427" s="2"/>
      <c r="Y427" s="2"/>
      <c r="AA427" s="2"/>
      <c r="AC427" s="2"/>
      <c r="AE427" s="2"/>
      <c r="AG427" s="2"/>
      <c r="AI427" s="2"/>
    </row>
    <row r="428" spans="1:35" x14ac:dyDescent="0.25">
      <c r="A428" s="2" t="str">
        <f>IF(ISBLANK(Colony!B450),"",Colony!B450)</f>
        <v/>
      </c>
      <c r="B428" t="str">
        <f>IF(ISBLANK(Colony!C450),"",Colony!C450)</f>
        <v/>
      </c>
      <c r="C428" t="str">
        <f>IF(ISBLANK(Colony!D450),"",Colony!D450)</f>
        <v/>
      </c>
      <c r="D428" s="1" t="str">
        <f>IF(ISBLANK(Colony!E450),"",Colony!E450)</f>
        <v/>
      </c>
      <c r="E428" s="1" t="str">
        <f>IF(ISBLANK(Colony!F450),"",Colony!F450)</f>
        <v/>
      </c>
      <c r="F428" s="1" t="str">
        <f>IF(ISBLANK(Colony!G450),"",Colony!G450)</f>
        <v/>
      </c>
      <c r="G428" s="1" t="str">
        <f>IF(ISBLANK(Colony!H450),"",Colony!H450)</f>
        <v/>
      </c>
      <c r="H428" s="1" t="str">
        <f>IF(ISBLANK(Colony!I450),"",Colony!I450)</f>
        <v/>
      </c>
      <c r="I428" t="str">
        <f t="array" ref="I428">_xlfn.IFNA(INDEX($A$4:$A$499&amp;$E$4:$E$499, MATCH(0, COUNTIF(I$3:I427, $A$4:$A$499&amp;$E$4:$E$499), 0)),"")</f>
        <v/>
      </c>
      <c r="J428" t="str">
        <f t="array" ref="J428">_xlfn.IFNA( MATCH(0, COUNTIF(I$3:I427, $A$4:$A$499&amp;$E$4:$E$499), 0),"")</f>
        <v/>
      </c>
      <c r="K428" s="2" t="str">
        <f t="array" ref="K428">IFERROR(INDEX($A$4:$A$499, J428),"")</f>
        <v/>
      </c>
      <c r="L428" t="str">
        <f t="array" ref="L428">IFERROR(INDEX($G$4:$G$499, J428),"")</f>
        <v/>
      </c>
      <c r="M428" t="str">
        <f t="array" ref="M428">IF(AND(J429&gt;99999,J428&lt;99999),O428- (SUM(--(NOT(ISBLANK(INDEX(Colony!$H$26:$H$499, J428):INDEX(Colony!$H$26:$H$499, COUNT($A$4:$A$499))))))), IFERROR(O428-(SUM(--(NOT(ISBLANK(INDEX(Colony!$H$26:$H$499, J428):INDEX(Colony!$H$26:$H$499, J429-1)))))),""))</f>
        <v/>
      </c>
      <c r="N428" t="str">
        <f t="array" ref="N428">IFERROR(INDEX($E$4:$E$499,J428),"")</f>
        <v/>
      </c>
      <c r="O428" t="str">
        <f t="array" ref="O428">IFERROR(IF(NOT(J428+100&gt;J429),COUNT($A$4:$A$499)+1-J428,IFERROR(J429-J428,"")),"")</f>
        <v/>
      </c>
      <c r="W428" s="2"/>
      <c r="Y428" s="2"/>
      <c r="AA428" s="2"/>
      <c r="AC428" s="2"/>
      <c r="AE428" s="2"/>
      <c r="AG428" s="2"/>
      <c r="AI428" s="2"/>
    </row>
    <row r="429" spans="1:35" x14ac:dyDescent="0.25">
      <c r="A429" s="2" t="str">
        <f>IF(ISBLANK(Colony!B451),"",Colony!B451)</f>
        <v/>
      </c>
      <c r="B429" t="str">
        <f>IF(ISBLANK(Colony!C451),"",Colony!C451)</f>
        <v/>
      </c>
      <c r="C429" t="str">
        <f>IF(ISBLANK(Colony!D451),"",Colony!D451)</f>
        <v/>
      </c>
      <c r="D429" s="1" t="str">
        <f>IF(ISBLANK(Colony!E451),"",Colony!E451)</f>
        <v/>
      </c>
      <c r="E429" s="1" t="str">
        <f>IF(ISBLANK(Colony!F451),"",Colony!F451)</f>
        <v/>
      </c>
      <c r="F429" s="1" t="str">
        <f>IF(ISBLANK(Colony!G451),"",Colony!G451)</f>
        <v/>
      </c>
      <c r="G429" s="1" t="str">
        <f>IF(ISBLANK(Colony!H451),"",Colony!H451)</f>
        <v/>
      </c>
      <c r="H429" s="1" t="str">
        <f>IF(ISBLANK(Colony!I451),"",Colony!I451)</f>
        <v/>
      </c>
      <c r="I429" t="str">
        <f t="array" ref="I429">_xlfn.IFNA(INDEX($A$4:$A$499&amp;$E$4:$E$499, MATCH(0, COUNTIF(I$3:I428, $A$4:$A$499&amp;$E$4:$E$499), 0)),"")</f>
        <v/>
      </c>
      <c r="J429" t="str">
        <f t="array" ref="J429">_xlfn.IFNA( MATCH(0, COUNTIF(I$3:I428, $A$4:$A$499&amp;$E$4:$E$499), 0),"")</f>
        <v/>
      </c>
      <c r="K429" s="2" t="str">
        <f t="array" ref="K429">IFERROR(INDEX($A$4:$A$499, J429),"")</f>
        <v/>
      </c>
      <c r="L429" t="str">
        <f t="array" ref="L429">IFERROR(INDEX($G$4:$G$499, J429),"")</f>
        <v/>
      </c>
      <c r="M429" t="str">
        <f t="array" ref="M429">IF(AND(J430&gt;99999,J429&lt;99999),O429- (SUM(--(NOT(ISBLANK(INDEX(Colony!$H$26:$H$499, J429):INDEX(Colony!$H$26:$H$499, COUNT($A$4:$A$499))))))), IFERROR(O429-(SUM(--(NOT(ISBLANK(INDEX(Colony!$H$26:$H$499, J429):INDEX(Colony!$H$26:$H$499, J430-1)))))),""))</f>
        <v/>
      </c>
      <c r="N429" t="str">
        <f t="array" ref="N429">IFERROR(INDEX($E$4:$E$499,J429),"")</f>
        <v/>
      </c>
      <c r="O429" t="str">
        <f t="array" ref="O429">IFERROR(IF(NOT(J429+100&gt;J430),COUNT($A$4:$A$499)+1-J429,IFERROR(J430-J429,"")),"")</f>
        <v/>
      </c>
      <c r="W429" s="2"/>
      <c r="Y429" s="2"/>
      <c r="AA429" s="2"/>
      <c r="AC429" s="2"/>
      <c r="AE429" s="2"/>
      <c r="AG429" s="2"/>
      <c r="AI429" s="2"/>
    </row>
    <row r="430" spans="1:35" x14ac:dyDescent="0.25">
      <c r="A430" s="2" t="str">
        <f>IF(ISBLANK(Colony!B452),"",Colony!B452)</f>
        <v/>
      </c>
      <c r="B430" t="str">
        <f>IF(ISBLANK(Colony!C452),"",Colony!C452)</f>
        <v/>
      </c>
      <c r="C430" t="str">
        <f>IF(ISBLANK(Colony!D452),"",Colony!D452)</f>
        <v/>
      </c>
      <c r="D430" s="1" t="str">
        <f>IF(ISBLANK(Colony!E452),"",Colony!E452)</f>
        <v/>
      </c>
      <c r="E430" s="1" t="str">
        <f>IF(ISBLANK(Colony!F452),"",Colony!F452)</f>
        <v/>
      </c>
      <c r="F430" s="1" t="str">
        <f>IF(ISBLANK(Colony!G452),"",Colony!G452)</f>
        <v/>
      </c>
      <c r="G430" s="1" t="str">
        <f>IF(ISBLANK(Colony!H452),"",Colony!H452)</f>
        <v/>
      </c>
      <c r="H430" s="1" t="str">
        <f>IF(ISBLANK(Colony!I452),"",Colony!I452)</f>
        <v/>
      </c>
      <c r="I430" t="str">
        <f t="array" ref="I430">_xlfn.IFNA(INDEX($A$4:$A$499&amp;$E$4:$E$499, MATCH(0, COUNTIF(I$3:I429, $A$4:$A$499&amp;$E$4:$E$499), 0)),"")</f>
        <v/>
      </c>
      <c r="J430" t="str">
        <f t="array" ref="J430">_xlfn.IFNA( MATCH(0, COUNTIF(I$3:I429, $A$4:$A$499&amp;$E$4:$E$499), 0),"")</f>
        <v/>
      </c>
      <c r="K430" s="2" t="str">
        <f t="array" ref="K430">IFERROR(INDEX($A$4:$A$499, J430),"")</f>
        <v/>
      </c>
      <c r="L430" t="str">
        <f t="array" ref="L430">IFERROR(INDEX($G$4:$G$499, J430),"")</f>
        <v/>
      </c>
      <c r="M430" t="str">
        <f t="array" ref="M430">IF(AND(J431&gt;99999,J430&lt;99999),O430- (SUM(--(NOT(ISBLANK(INDEX(Colony!$H$26:$H$499, J430):INDEX(Colony!$H$26:$H$499, COUNT($A$4:$A$499))))))), IFERROR(O430-(SUM(--(NOT(ISBLANK(INDEX(Colony!$H$26:$H$499, J430):INDEX(Colony!$H$26:$H$499, J431-1)))))),""))</f>
        <v/>
      </c>
      <c r="N430" t="str">
        <f t="array" ref="N430">IFERROR(INDEX($E$4:$E$499,J430),"")</f>
        <v/>
      </c>
      <c r="O430" t="str">
        <f t="array" ref="O430">IFERROR(IF(NOT(J430+100&gt;J431),COUNT($A$4:$A$499)+1-J430,IFERROR(J431-J430,"")),"")</f>
        <v/>
      </c>
      <c r="W430" s="2"/>
      <c r="Y430" s="2"/>
      <c r="AA430" s="2"/>
      <c r="AC430" s="2"/>
      <c r="AE430" s="2"/>
      <c r="AG430" s="2"/>
      <c r="AI430" s="2"/>
    </row>
    <row r="431" spans="1:35" x14ac:dyDescent="0.25">
      <c r="A431" s="2" t="str">
        <f>IF(ISBLANK(Colony!B453),"",Colony!B453)</f>
        <v/>
      </c>
      <c r="B431" t="str">
        <f>IF(ISBLANK(Colony!C453),"",Colony!C453)</f>
        <v/>
      </c>
      <c r="C431" t="str">
        <f>IF(ISBLANK(Colony!D453),"",Colony!D453)</f>
        <v/>
      </c>
      <c r="D431" s="1" t="str">
        <f>IF(ISBLANK(Colony!E453),"",Colony!E453)</f>
        <v/>
      </c>
      <c r="E431" s="1" t="str">
        <f>IF(ISBLANK(Colony!F453),"",Colony!F453)</f>
        <v/>
      </c>
      <c r="F431" s="1" t="str">
        <f>IF(ISBLANK(Colony!G453),"",Colony!G453)</f>
        <v/>
      </c>
      <c r="G431" s="1" t="str">
        <f>IF(ISBLANK(Colony!H453),"",Colony!H453)</f>
        <v/>
      </c>
      <c r="H431" s="1" t="str">
        <f>IF(ISBLANK(Colony!I453),"",Colony!I453)</f>
        <v/>
      </c>
      <c r="I431" t="str">
        <f t="array" ref="I431">_xlfn.IFNA(INDEX($A$4:$A$499&amp;$E$4:$E$499, MATCH(0, COUNTIF(I$3:I430, $A$4:$A$499&amp;$E$4:$E$499), 0)),"")</f>
        <v/>
      </c>
      <c r="J431" t="str">
        <f t="array" ref="J431">_xlfn.IFNA( MATCH(0, COUNTIF(I$3:I430, $A$4:$A$499&amp;$E$4:$E$499), 0),"")</f>
        <v/>
      </c>
      <c r="K431" s="2" t="str">
        <f t="array" ref="K431">IFERROR(INDEX($A$4:$A$499, J431),"")</f>
        <v/>
      </c>
      <c r="L431" t="str">
        <f t="array" ref="L431">IFERROR(INDEX($G$4:$G$499, J431),"")</f>
        <v/>
      </c>
      <c r="M431" t="str">
        <f t="array" ref="M431">IF(AND(J432&gt;99999,J431&lt;99999),O431- (SUM(--(NOT(ISBLANK(INDEX(Colony!$H$26:$H$499, J431):INDEX(Colony!$H$26:$H$499, COUNT($A$4:$A$499))))))), IFERROR(O431-(SUM(--(NOT(ISBLANK(INDEX(Colony!$H$26:$H$499, J431):INDEX(Colony!$H$26:$H$499, J432-1)))))),""))</f>
        <v/>
      </c>
      <c r="N431" t="str">
        <f t="array" ref="N431">IFERROR(INDEX($E$4:$E$499,J431),"")</f>
        <v/>
      </c>
      <c r="O431" t="str">
        <f t="array" ref="O431">IFERROR(IF(NOT(J431+100&gt;J432),COUNT($A$4:$A$499)+1-J431,IFERROR(J432-J431,"")),"")</f>
        <v/>
      </c>
      <c r="W431" s="2"/>
      <c r="Y431" s="2"/>
      <c r="AA431" s="2"/>
      <c r="AC431" s="2"/>
      <c r="AE431" s="2"/>
      <c r="AG431" s="2"/>
      <c r="AI431" s="2"/>
    </row>
    <row r="432" spans="1:35" x14ac:dyDescent="0.25">
      <c r="A432" s="2" t="str">
        <f>IF(ISBLANK(Colony!B454),"",Colony!B454)</f>
        <v/>
      </c>
      <c r="B432" t="str">
        <f>IF(ISBLANK(Colony!C454),"",Colony!C454)</f>
        <v/>
      </c>
      <c r="C432" t="str">
        <f>IF(ISBLANK(Colony!D454),"",Colony!D454)</f>
        <v/>
      </c>
      <c r="D432" s="1" t="str">
        <f>IF(ISBLANK(Colony!E454),"",Colony!E454)</f>
        <v/>
      </c>
      <c r="E432" s="1" t="str">
        <f>IF(ISBLANK(Colony!F454),"",Colony!F454)</f>
        <v/>
      </c>
      <c r="F432" s="1" t="str">
        <f>IF(ISBLANK(Colony!G454),"",Colony!G454)</f>
        <v/>
      </c>
      <c r="G432" s="1" t="str">
        <f>IF(ISBLANK(Colony!H454),"",Colony!H454)</f>
        <v/>
      </c>
      <c r="H432" s="1" t="str">
        <f>IF(ISBLANK(Colony!I454),"",Colony!I454)</f>
        <v/>
      </c>
      <c r="I432" t="str">
        <f t="array" ref="I432">_xlfn.IFNA(INDEX($A$4:$A$499&amp;$E$4:$E$499, MATCH(0, COUNTIF(I$3:I431, $A$4:$A$499&amp;$E$4:$E$499), 0)),"")</f>
        <v/>
      </c>
      <c r="J432" t="str">
        <f t="array" ref="J432">_xlfn.IFNA( MATCH(0, COUNTIF(I$3:I431, $A$4:$A$499&amp;$E$4:$E$499), 0),"")</f>
        <v/>
      </c>
      <c r="K432" s="2" t="str">
        <f t="array" ref="K432">IFERROR(INDEX($A$4:$A$499, J432),"")</f>
        <v/>
      </c>
      <c r="L432" t="str">
        <f t="array" ref="L432">IFERROR(INDEX($G$4:$G$499, J432),"")</f>
        <v/>
      </c>
      <c r="M432" t="str">
        <f t="array" ref="M432">IF(AND(J433&gt;99999,J432&lt;99999),O432- (SUM(--(NOT(ISBLANK(INDEX(Colony!$H$26:$H$499, J432):INDEX(Colony!$H$26:$H$499, COUNT($A$4:$A$499))))))), IFERROR(O432-(SUM(--(NOT(ISBLANK(INDEX(Colony!$H$26:$H$499, J432):INDEX(Colony!$H$26:$H$499, J433-1)))))),""))</f>
        <v/>
      </c>
      <c r="N432" t="str">
        <f t="array" ref="N432">IFERROR(INDEX($E$4:$E$499,J432),"")</f>
        <v/>
      </c>
      <c r="O432" t="str">
        <f t="array" ref="O432">IFERROR(IF(NOT(J432+100&gt;J433),COUNT($A$4:$A$499)+1-J432,IFERROR(J433-J432,"")),"")</f>
        <v/>
      </c>
      <c r="W432" s="2"/>
      <c r="Y432" s="2"/>
      <c r="AA432" s="2"/>
      <c r="AC432" s="2"/>
      <c r="AE432" s="2"/>
      <c r="AG432" s="2"/>
      <c r="AI432" s="2"/>
    </row>
    <row r="433" spans="1:35" x14ac:dyDescent="0.25">
      <c r="A433" s="2" t="str">
        <f>IF(ISBLANK(Colony!B455),"",Colony!B455)</f>
        <v/>
      </c>
      <c r="B433" t="str">
        <f>IF(ISBLANK(Colony!C455),"",Colony!C455)</f>
        <v/>
      </c>
      <c r="C433" t="str">
        <f>IF(ISBLANK(Colony!D455),"",Colony!D455)</f>
        <v/>
      </c>
      <c r="D433" s="1" t="str">
        <f>IF(ISBLANK(Colony!E455),"",Colony!E455)</f>
        <v/>
      </c>
      <c r="E433" s="1" t="str">
        <f>IF(ISBLANK(Colony!F455),"",Colony!F455)</f>
        <v/>
      </c>
      <c r="F433" s="1" t="str">
        <f>IF(ISBLANK(Colony!G455),"",Colony!G455)</f>
        <v/>
      </c>
      <c r="G433" s="1" t="str">
        <f>IF(ISBLANK(Colony!H455),"",Colony!H455)</f>
        <v/>
      </c>
      <c r="H433" s="1" t="str">
        <f>IF(ISBLANK(Colony!I455),"",Colony!I455)</f>
        <v/>
      </c>
      <c r="I433" t="str">
        <f t="array" ref="I433">_xlfn.IFNA(INDEX($A$4:$A$499&amp;$E$4:$E$499, MATCH(0, COUNTIF(I$3:I432, $A$4:$A$499&amp;$E$4:$E$499), 0)),"")</f>
        <v/>
      </c>
      <c r="J433" t="str">
        <f t="array" ref="J433">_xlfn.IFNA( MATCH(0, COUNTIF(I$3:I432, $A$4:$A$499&amp;$E$4:$E$499), 0),"")</f>
        <v/>
      </c>
      <c r="K433" s="2" t="str">
        <f t="array" ref="K433">IFERROR(INDEX($A$4:$A$499, J433),"")</f>
        <v/>
      </c>
      <c r="L433" t="str">
        <f t="array" ref="L433">IFERROR(INDEX($G$4:$G$499, J433),"")</f>
        <v/>
      </c>
      <c r="M433" t="str">
        <f t="array" ref="M433">IF(AND(J434&gt;99999,J433&lt;99999),O433- (SUM(--(NOT(ISBLANK(INDEX(Colony!$H$26:$H$499, J433):INDEX(Colony!$H$26:$H$499, COUNT($A$4:$A$499))))))), IFERROR(O433-(SUM(--(NOT(ISBLANK(INDEX(Colony!$H$26:$H$499, J433):INDEX(Colony!$H$26:$H$499, J434-1)))))),""))</f>
        <v/>
      </c>
      <c r="N433" t="str">
        <f t="array" ref="N433">IFERROR(INDEX($E$4:$E$499,J433),"")</f>
        <v/>
      </c>
      <c r="O433" t="str">
        <f t="array" ref="O433">IFERROR(IF(NOT(J433+100&gt;J434),COUNT($A$4:$A$499)+1-J433,IFERROR(J434-J433,"")),"")</f>
        <v/>
      </c>
      <c r="W433" s="2"/>
      <c r="Y433" s="2"/>
      <c r="AA433" s="2"/>
      <c r="AC433" s="2"/>
      <c r="AE433" s="2"/>
      <c r="AG433" s="2"/>
      <c r="AI433" s="2"/>
    </row>
    <row r="434" spans="1:35" x14ac:dyDescent="0.25">
      <c r="A434" s="2" t="str">
        <f>IF(ISBLANK(Colony!B456),"",Colony!B456)</f>
        <v/>
      </c>
      <c r="B434" t="str">
        <f>IF(ISBLANK(Colony!C456),"",Colony!C456)</f>
        <v/>
      </c>
      <c r="C434" t="str">
        <f>IF(ISBLANK(Colony!D456),"",Colony!D456)</f>
        <v/>
      </c>
      <c r="D434" s="1" t="str">
        <f>IF(ISBLANK(Colony!E456),"",Colony!E456)</f>
        <v/>
      </c>
      <c r="E434" s="1" t="str">
        <f>IF(ISBLANK(Colony!F456),"",Colony!F456)</f>
        <v/>
      </c>
      <c r="F434" s="1" t="str">
        <f>IF(ISBLANK(Colony!G456),"",Colony!G456)</f>
        <v/>
      </c>
      <c r="G434" s="1" t="str">
        <f>IF(ISBLANK(Colony!H456),"",Colony!H456)</f>
        <v/>
      </c>
      <c r="H434" s="1" t="str">
        <f>IF(ISBLANK(Colony!I456),"",Colony!I456)</f>
        <v/>
      </c>
      <c r="I434" t="str">
        <f t="array" ref="I434">_xlfn.IFNA(INDEX($A$4:$A$499&amp;$E$4:$E$499, MATCH(0, COUNTIF(I$3:I433, $A$4:$A$499&amp;$E$4:$E$499), 0)),"")</f>
        <v/>
      </c>
      <c r="J434" t="str">
        <f t="array" ref="J434">_xlfn.IFNA( MATCH(0, COUNTIF(I$3:I433, $A$4:$A$499&amp;$E$4:$E$499), 0),"")</f>
        <v/>
      </c>
      <c r="K434" s="2" t="str">
        <f t="array" ref="K434">IFERROR(INDEX($A$4:$A$499, J434),"")</f>
        <v/>
      </c>
      <c r="L434" t="str">
        <f t="array" ref="L434">IFERROR(INDEX($G$4:$G$499, J434),"")</f>
        <v/>
      </c>
      <c r="M434" t="str">
        <f t="array" ref="M434">IF(AND(J435&gt;99999,J434&lt;99999),O434- (SUM(--(NOT(ISBLANK(INDEX(Colony!$H$26:$H$499, J434):INDEX(Colony!$H$26:$H$499, COUNT($A$4:$A$499))))))), IFERROR(O434-(SUM(--(NOT(ISBLANK(INDEX(Colony!$H$26:$H$499, J434):INDEX(Colony!$H$26:$H$499, J435-1)))))),""))</f>
        <v/>
      </c>
      <c r="N434" t="str">
        <f t="array" ref="N434">IFERROR(INDEX($E$4:$E$499,J434),"")</f>
        <v/>
      </c>
      <c r="O434" t="str">
        <f t="array" ref="O434">IFERROR(IF(NOT(J434+100&gt;J435),COUNT($A$4:$A$499)+1-J434,IFERROR(J435-J434,"")),"")</f>
        <v/>
      </c>
      <c r="W434" s="2"/>
      <c r="Y434" s="2"/>
      <c r="AA434" s="2"/>
      <c r="AC434" s="2"/>
      <c r="AE434" s="2"/>
      <c r="AG434" s="2"/>
      <c r="AI434" s="2"/>
    </row>
    <row r="435" spans="1:35" x14ac:dyDescent="0.25">
      <c r="A435" s="2" t="str">
        <f>IF(ISBLANK(Colony!B457),"",Colony!B457)</f>
        <v/>
      </c>
      <c r="B435" t="str">
        <f>IF(ISBLANK(Colony!C457),"",Colony!C457)</f>
        <v/>
      </c>
      <c r="C435" t="str">
        <f>IF(ISBLANK(Colony!D457),"",Colony!D457)</f>
        <v/>
      </c>
      <c r="D435" s="1" t="str">
        <f>IF(ISBLANK(Colony!E457),"",Colony!E457)</f>
        <v/>
      </c>
      <c r="E435" s="1" t="str">
        <f>IF(ISBLANK(Colony!F457),"",Colony!F457)</f>
        <v/>
      </c>
      <c r="F435" s="1" t="str">
        <f>IF(ISBLANK(Colony!G457),"",Colony!G457)</f>
        <v/>
      </c>
      <c r="G435" s="1" t="str">
        <f>IF(ISBLANK(Colony!H457),"",Colony!H457)</f>
        <v/>
      </c>
      <c r="H435" s="1" t="str">
        <f>IF(ISBLANK(Colony!I457),"",Colony!I457)</f>
        <v/>
      </c>
      <c r="I435" t="str">
        <f t="array" ref="I435">_xlfn.IFNA(INDEX($A$4:$A$499&amp;$E$4:$E$499, MATCH(0, COUNTIF(I$3:I434, $A$4:$A$499&amp;$E$4:$E$499), 0)),"")</f>
        <v/>
      </c>
      <c r="J435" t="str">
        <f t="array" ref="J435">_xlfn.IFNA( MATCH(0, COUNTIF(I$3:I434, $A$4:$A$499&amp;$E$4:$E$499), 0),"")</f>
        <v/>
      </c>
      <c r="K435" s="2" t="str">
        <f t="array" ref="K435">IFERROR(INDEX($A$4:$A$499, J435),"")</f>
        <v/>
      </c>
      <c r="L435" t="str">
        <f t="array" ref="L435">IFERROR(INDEX($G$4:$G$499, J435),"")</f>
        <v/>
      </c>
      <c r="M435" t="str">
        <f t="array" ref="M435">IF(AND(J436&gt;99999,J435&lt;99999),O435- (SUM(--(NOT(ISBLANK(INDEX(Colony!$H$26:$H$499, J435):INDEX(Colony!$H$26:$H$499, COUNT($A$4:$A$499))))))), IFERROR(O435-(SUM(--(NOT(ISBLANK(INDEX(Colony!$H$26:$H$499, J435):INDEX(Colony!$H$26:$H$499, J436-1)))))),""))</f>
        <v/>
      </c>
      <c r="N435" t="str">
        <f t="array" ref="N435">IFERROR(INDEX($E$4:$E$499,J435),"")</f>
        <v/>
      </c>
      <c r="O435" t="str">
        <f t="array" ref="O435">IFERROR(IF(NOT(J435+100&gt;J436),COUNT($A$4:$A$499)+1-J435,IFERROR(J436-J435,"")),"")</f>
        <v/>
      </c>
      <c r="W435" s="2"/>
      <c r="Y435" s="2"/>
      <c r="AA435" s="2"/>
      <c r="AC435" s="2"/>
      <c r="AE435" s="2"/>
      <c r="AG435" s="2"/>
      <c r="AI435" s="2"/>
    </row>
    <row r="436" spans="1:35" x14ac:dyDescent="0.25">
      <c r="A436" s="2" t="str">
        <f>IF(ISBLANK(Colony!B458),"",Colony!B458)</f>
        <v/>
      </c>
      <c r="B436" t="str">
        <f>IF(ISBLANK(Colony!C458),"",Colony!C458)</f>
        <v/>
      </c>
      <c r="C436" t="str">
        <f>IF(ISBLANK(Colony!D458),"",Colony!D458)</f>
        <v/>
      </c>
      <c r="D436" s="1" t="str">
        <f>IF(ISBLANK(Colony!E458),"",Colony!E458)</f>
        <v/>
      </c>
      <c r="E436" s="1" t="str">
        <f>IF(ISBLANK(Colony!F458),"",Colony!F458)</f>
        <v/>
      </c>
      <c r="F436" s="1" t="str">
        <f>IF(ISBLANK(Colony!G458),"",Colony!G458)</f>
        <v/>
      </c>
      <c r="G436" s="1" t="str">
        <f>IF(ISBLANK(Colony!H458),"",Colony!H458)</f>
        <v/>
      </c>
      <c r="H436" s="1" t="str">
        <f>IF(ISBLANK(Colony!I458),"",Colony!I458)</f>
        <v/>
      </c>
      <c r="I436" t="str">
        <f t="array" ref="I436">_xlfn.IFNA(INDEX($A$4:$A$499&amp;$E$4:$E$499, MATCH(0, COUNTIF(I$3:I435, $A$4:$A$499&amp;$E$4:$E$499), 0)),"")</f>
        <v/>
      </c>
      <c r="J436" t="str">
        <f t="array" ref="J436">_xlfn.IFNA( MATCH(0, COUNTIF(I$3:I435, $A$4:$A$499&amp;$E$4:$E$499), 0),"")</f>
        <v/>
      </c>
      <c r="K436" s="2" t="str">
        <f t="array" ref="K436">IFERROR(INDEX($A$4:$A$499, J436),"")</f>
        <v/>
      </c>
      <c r="L436" t="str">
        <f t="array" ref="L436">IFERROR(INDEX($G$4:$G$499, J436),"")</f>
        <v/>
      </c>
      <c r="M436" t="str">
        <f t="array" ref="M436">IF(AND(J437&gt;99999,J436&lt;99999),O436- (SUM(--(NOT(ISBLANK(INDEX(Colony!$H$26:$H$499, J436):INDEX(Colony!$H$26:$H$499, COUNT($A$4:$A$499))))))), IFERROR(O436-(SUM(--(NOT(ISBLANK(INDEX(Colony!$H$26:$H$499, J436):INDEX(Colony!$H$26:$H$499, J437-1)))))),""))</f>
        <v/>
      </c>
      <c r="N436" t="str">
        <f t="array" ref="N436">IFERROR(INDEX($E$4:$E$499,J436),"")</f>
        <v/>
      </c>
      <c r="O436" t="str">
        <f t="array" ref="O436">IFERROR(IF(NOT(J436+100&gt;J437),COUNT($A$4:$A$499)+1-J436,IFERROR(J437-J436,"")),"")</f>
        <v/>
      </c>
      <c r="W436" s="2"/>
      <c r="Y436" s="2"/>
      <c r="AA436" s="2"/>
      <c r="AC436" s="2"/>
      <c r="AE436" s="2"/>
      <c r="AG436" s="2"/>
      <c r="AI436" s="2"/>
    </row>
    <row r="437" spans="1:35" x14ac:dyDescent="0.25">
      <c r="A437" s="2" t="str">
        <f>IF(ISBLANK(Colony!B459),"",Colony!B459)</f>
        <v/>
      </c>
      <c r="B437" t="str">
        <f>IF(ISBLANK(Colony!C459),"",Colony!C459)</f>
        <v/>
      </c>
      <c r="C437" t="str">
        <f>IF(ISBLANK(Colony!D459),"",Colony!D459)</f>
        <v/>
      </c>
      <c r="D437" s="1" t="str">
        <f>IF(ISBLANK(Colony!E459),"",Colony!E459)</f>
        <v/>
      </c>
      <c r="E437" s="1" t="str">
        <f>IF(ISBLANK(Colony!F459),"",Colony!F459)</f>
        <v/>
      </c>
      <c r="F437" s="1" t="str">
        <f>IF(ISBLANK(Colony!G459),"",Colony!G459)</f>
        <v/>
      </c>
      <c r="G437" s="1" t="str">
        <f>IF(ISBLANK(Colony!H459),"",Colony!H459)</f>
        <v/>
      </c>
      <c r="H437" s="1" t="str">
        <f>IF(ISBLANK(Colony!I459),"",Colony!I459)</f>
        <v/>
      </c>
      <c r="I437" t="str">
        <f t="array" ref="I437">_xlfn.IFNA(INDEX($A$4:$A$499&amp;$E$4:$E$499, MATCH(0, COUNTIF(I$3:I436, $A$4:$A$499&amp;$E$4:$E$499), 0)),"")</f>
        <v/>
      </c>
      <c r="J437" t="str">
        <f t="array" ref="J437">_xlfn.IFNA( MATCH(0, COUNTIF(I$3:I436, $A$4:$A$499&amp;$E$4:$E$499), 0),"")</f>
        <v/>
      </c>
      <c r="K437" s="2" t="str">
        <f t="array" ref="K437">IFERROR(INDEX($A$4:$A$499, J437),"")</f>
        <v/>
      </c>
      <c r="L437" t="str">
        <f t="array" ref="L437">IFERROR(INDEX($G$4:$G$499, J437),"")</f>
        <v/>
      </c>
      <c r="M437" t="str">
        <f t="array" ref="M437">IF(AND(J438&gt;99999,J437&lt;99999),O437- (SUM(--(NOT(ISBLANK(INDEX(Colony!$H$26:$H$499, J437):INDEX(Colony!$H$26:$H$499, COUNT($A$4:$A$499))))))), IFERROR(O437-(SUM(--(NOT(ISBLANK(INDEX(Colony!$H$26:$H$499, J437):INDEX(Colony!$H$26:$H$499, J438-1)))))),""))</f>
        <v/>
      </c>
      <c r="N437" t="str">
        <f t="array" ref="N437">IFERROR(INDEX($E$4:$E$499,J437),"")</f>
        <v/>
      </c>
      <c r="O437" t="str">
        <f t="array" ref="O437">IFERROR(IF(NOT(J437+100&gt;J438),COUNT($A$4:$A$499)+1-J437,IFERROR(J438-J437,"")),"")</f>
        <v/>
      </c>
      <c r="W437" s="2"/>
      <c r="Y437" s="2"/>
      <c r="AA437" s="2"/>
      <c r="AC437" s="2"/>
      <c r="AE437" s="2"/>
      <c r="AG437" s="2"/>
      <c r="AI437" s="2"/>
    </row>
    <row r="438" spans="1:35" x14ac:dyDescent="0.25">
      <c r="A438" s="2" t="str">
        <f>IF(ISBLANK(Colony!B460),"",Colony!B460)</f>
        <v/>
      </c>
      <c r="B438" t="str">
        <f>IF(ISBLANK(Colony!C460),"",Colony!C460)</f>
        <v/>
      </c>
      <c r="C438" t="str">
        <f>IF(ISBLANK(Colony!D460),"",Colony!D460)</f>
        <v/>
      </c>
      <c r="D438" s="1" t="str">
        <f>IF(ISBLANK(Colony!E460),"",Colony!E460)</f>
        <v/>
      </c>
      <c r="E438" s="1" t="str">
        <f>IF(ISBLANK(Colony!F460),"",Colony!F460)</f>
        <v/>
      </c>
      <c r="F438" s="1" t="str">
        <f>IF(ISBLANK(Colony!G460),"",Colony!G460)</f>
        <v/>
      </c>
      <c r="G438" s="1" t="str">
        <f>IF(ISBLANK(Colony!H460),"",Colony!H460)</f>
        <v/>
      </c>
      <c r="H438" s="1" t="str">
        <f>IF(ISBLANK(Colony!I460),"",Colony!I460)</f>
        <v/>
      </c>
      <c r="I438" t="str">
        <f t="array" ref="I438">_xlfn.IFNA(INDEX($A$4:$A$499&amp;$E$4:$E$499, MATCH(0, COUNTIF(I$3:I437, $A$4:$A$499&amp;$E$4:$E$499), 0)),"")</f>
        <v/>
      </c>
      <c r="J438" t="str">
        <f t="array" ref="J438">_xlfn.IFNA( MATCH(0, COUNTIF(I$3:I437, $A$4:$A$499&amp;$E$4:$E$499), 0),"")</f>
        <v/>
      </c>
      <c r="K438" s="2" t="str">
        <f t="array" ref="K438">IFERROR(INDEX($A$4:$A$499, J438),"")</f>
        <v/>
      </c>
      <c r="L438" t="str">
        <f t="array" ref="L438">IFERROR(INDEX($G$4:$G$499, J438),"")</f>
        <v/>
      </c>
      <c r="M438" t="str">
        <f t="array" ref="M438">IF(AND(J439&gt;99999,J438&lt;99999),O438- (SUM(--(NOT(ISBLANK(INDEX(Colony!$H$26:$H$499, J438):INDEX(Colony!$H$26:$H$499, COUNT($A$4:$A$499))))))), IFERROR(O438-(SUM(--(NOT(ISBLANK(INDEX(Colony!$H$26:$H$499, J438):INDEX(Colony!$H$26:$H$499, J439-1)))))),""))</f>
        <v/>
      </c>
      <c r="N438" t="str">
        <f t="array" ref="N438">IFERROR(INDEX($E$4:$E$499,J438),"")</f>
        <v/>
      </c>
      <c r="O438" t="str">
        <f t="array" ref="O438">IFERROR(IF(NOT(J438+100&gt;J439),COUNT($A$4:$A$499)+1-J438,IFERROR(J439-J438,"")),"")</f>
        <v/>
      </c>
      <c r="W438" s="2"/>
      <c r="Y438" s="2"/>
      <c r="AA438" s="2"/>
      <c r="AC438" s="2"/>
      <c r="AE438" s="2"/>
      <c r="AG438" s="2"/>
      <c r="AI438" s="2"/>
    </row>
    <row r="439" spans="1:35" x14ac:dyDescent="0.25">
      <c r="A439" s="2" t="str">
        <f>IF(ISBLANK(Colony!B461),"",Colony!B461)</f>
        <v/>
      </c>
      <c r="B439" t="str">
        <f>IF(ISBLANK(Colony!C461),"",Colony!C461)</f>
        <v/>
      </c>
      <c r="C439" t="str">
        <f>IF(ISBLANK(Colony!D461),"",Colony!D461)</f>
        <v/>
      </c>
      <c r="D439" s="1" t="str">
        <f>IF(ISBLANK(Colony!E461),"",Colony!E461)</f>
        <v/>
      </c>
      <c r="E439" s="1" t="str">
        <f>IF(ISBLANK(Colony!F461),"",Colony!F461)</f>
        <v/>
      </c>
      <c r="F439" s="1" t="str">
        <f>IF(ISBLANK(Colony!G461),"",Colony!G461)</f>
        <v/>
      </c>
      <c r="G439" s="1" t="str">
        <f>IF(ISBLANK(Colony!H461),"",Colony!H461)</f>
        <v/>
      </c>
      <c r="H439" s="1" t="str">
        <f>IF(ISBLANK(Colony!I461),"",Colony!I461)</f>
        <v/>
      </c>
      <c r="I439" t="str">
        <f t="array" ref="I439">_xlfn.IFNA(INDEX($A$4:$A$499&amp;$E$4:$E$499, MATCH(0, COUNTIF(I$3:I438, $A$4:$A$499&amp;$E$4:$E$499), 0)),"")</f>
        <v/>
      </c>
      <c r="J439" t="str">
        <f t="array" ref="J439">_xlfn.IFNA( MATCH(0, COUNTIF(I$3:I438, $A$4:$A$499&amp;$E$4:$E$499), 0),"")</f>
        <v/>
      </c>
      <c r="K439" s="2" t="str">
        <f t="array" ref="K439">IFERROR(INDEX($A$4:$A$499, J439),"")</f>
        <v/>
      </c>
      <c r="L439" t="str">
        <f t="array" ref="L439">IFERROR(INDEX($G$4:$G$499, J439),"")</f>
        <v/>
      </c>
      <c r="M439" t="str">
        <f t="array" ref="M439">IF(AND(J440&gt;99999,J439&lt;99999),O439- (SUM(--(NOT(ISBLANK(INDEX(Colony!$H$26:$H$499, J439):INDEX(Colony!$H$26:$H$499, COUNT($A$4:$A$499))))))), IFERROR(O439-(SUM(--(NOT(ISBLANK(INDEX(Colony!$H$26:$H$499, J439):INDEX(Colony!$H$26:$H$499, J440-1)))))),""))</f>
        <v/>
      </c>
      <c r="N439" t="str">
        <f t="array" ref="N439">IFERROR(INDEX($E$4:$E$499,J439),"")</f>
        <v/>
      </c>
      <c r="O439" t="str">
        <f t="array" ref="O439">IFERROR(IF(NOT(J439+100&gt;J440),COUNT($A$4:$A$499)+1-J439,IFERROR(J440-J439,"")),"")</f>
        <v/>
      </c>
      <c r="W439" s="2"/>
      <c r="Y439" s="2"/>
      <c r="AA439" s="2"/>
      <c r="AC439" s="2"/>
      <c r="AE439" s="2"/>
      <c r="AG439" s="2"/>
      <c r="AI439" s="2"/>
    </row>
    <row r="440" spans="1:35" x14ac:dyDescent="0.25">
      <c r="A440" s="2" t="str">
        <f>IF(ISBLANK(Colony!B462),"",Colony!B462)</f>
        <v/>
      </c>
      <c r="B440" t="str">
        <f>IF(ISBLANK(Colony!C462),"",Colony!C462)</f>
        <v/>
      </c>
      <c r="C440" t="str">
        <f>IF(ISBLANK(Colony!D462),"",Colony!D462)</f>
        <v/>
      </c>
      <c r="D440" s="1" t="str">
        <f>IF(ISBLANK(Colony!E462),"",Colony!E462)</f>
        <v/>
      </c>
      <c r="E440" s="1" t="str">
        <f>IF(ISBLANK(Colony!F462),"",Colony!F462)</f>
        <v/>
      </c>
      <c r="F440" s="1" t="str">
        <f>IF(ISBLANK(Colony!G462),"",Colony!G462)</f>
        <v/>
      </c>
      <c r="G440" s="1" t="str">
        <f>IF(ISBLANK(Colony!H462),"",Colony!H462)</f>
        <v/>
      </c>
      <c r="H440" s="1" t="str">
        <f>IF(ISBLANK(Colony!I462),"",Colony!I462)</f>
        <v/>
      </c>
      <c r="I440" t="str">
        <f t="array" ref="I440">_xlfn.IFNA(INDEX($A$4:$A$499&amp;$E$4:$E$499, MATCH(0, COUNTIF(I$3:I439, $A$4:$A$499&amp;$E$4:$E$499), 0)),"")</f>
        <v/>
      </c>
      <c r="J440" t="str">
        <f t="array" ref="J440">_xlfn.IFNA( MATCH(0, COUNTIF(I$3:I439, $A$4:$A$499&amp;$E$4:$E$499), 0),"")</f>
        <v/>
      </c>
      <c r="K440" s="2" t="str">
        <f t="array" ref="K440">IFERROR(INDEX($A$4:$A$499, J440),"")</f>
        <v/>
      </c>
      <c r="L440" t="str">
        <f t="array" ref="L440">IFERROR(INDEX($G$4:$G$499, J440),"")</f>
        <v/>
      </c>
      <c r="M440" t="str">
        <f t="array" ref="M440">IF(AND(J441&gt;99999,J440&lt;99999),O440- (SUM(--(NOT(ISBLANK(INDEX(Colony!$H$26:$H$499, J440):INDEX(Colony!$H$26:$H$499, COUNT($A$4:$A$499))))))), IFERROR(O440-(SUM(--(NOT(ISBLANK(INDEX(Colony!$H$26:$H$499, J440):INDEX(Colony!$H$26:$H$499, J441-1)))))),""))</f>
        <v/>
      </c>
      <c r="N440" t="str">
        <f t="array" ref="N440">IFERROR(INDEX($E$4:$E$499,J440),"")</f>
        <v/>
      </c>
      <c r="O440" t="str">
        <f t="array" ref="O440">IFERROR(IF(NOT(J440+100&gt;J441),COUNT($A$4:$A$499)+1-J440,IFERROR(J441-J440,"")),"")</f>
        <v/>
      </c>
      <c r="W440" s="2"/>
      <c r="Y440" s="2"/>
      <c r="AA440" s="2"/>
      <c r="AC440" s="2"/>
      <c r="AE440" s="2"/>
      <c r="AG440" s="2"/>
      <c r="AI440" s="2"/>
    </row>
    <row r="441" spans="1:35" x14ac:dyDescent="0.25">
      <c r="A441" s="2" t="str">
        <f>IF(ISBLANK(Colony!B463),"",Colony!B463)</f>
        <v/>
      </c>
      <c r="B441" t="str">
        <f>IF(ISBLANK(Colony!C463),"",Colony!C463)</f>
        <v/>
      </c>
      <c r="C441" t="str">
        <f>IF(ISBLANK(Colony!D463),"",Colony!D463)</f>
        <v/>
      </c>
      <c r="D441" s="1" t="str">
        <f>IF(ISBLANK(Colony!E463),"",Colony!E463)</f>
        <v/>
      </c>
      <c r="E441" s="1" t="str">
        <f>IF(ISBLANK(Colony!F463),"",Colony!F463)</f>
        <v/>
      </c>
      <c r="F441" s="1" t="str">
        <f>IF(ISBLANK(Colony!G463),"",Colony!G463)</f>
        <v/>
      </c>
      <c r="G441" s="1" t="str">
        <f>IF(ISBLANK(Colony!H463),"",Colony!H463)</f>
        <v/>
      </c>
      <c r="H441" s="1" t="str">
        <f>IF(ISBLANK(Colony!I463),"",Colony!I463)</f>
        <v/>
      </c>
      <c r="I441" t="str">
        <f t="array" ref="I441">_xlfn.IFNA(INDEX($A$4:$A$499&amp;$E$4:$E$499, MATCH(0, COUNTIF(I$3:I440, $A$4:$A$499&amp;$E$4:$E$499), 0)),"")</f>
        <v/>
      </c>
      <c r="J441" t="str">
        <f t="array" ref="J441">_xlfn.IFNA( MATCH(0, COUNTIF(I$3:I440, $A$4:$A$499&amp;$E$4:$E$499), 0),"")</f>
        <v/>
      </c>
      <c r="K441" s="2" t="str">
        <f t="array" ref="K441">IFERROR(INDEX($A$4:$A$499, J441),"")</f>
        <v/>
      </c>
      <c r="L441" t="str">
        <f t="array" ref="L441">IFERROR(INDEX($G$4:$G$499, J441),"")</f>
        <v/>
      </c>
      <c r="M441" t="str">
        <f t="array" ref="M441">IF(AND(J442&gt;99999,J441&lt;99999),O441- (SUM(--(NOT(ISBLANK(INDEX(Colony!$H$26:$H$499, J441):INDEX(Colony!$H$26:$H$499, COUNT($A$4:$A$499))))))), IFERROR(O441-(SUM(--(NOT(ISBLANK(INDEX(Colony!$H$26:$H$499, J441):INDEX(Colony!$H$26:$H$499, J442-1)))))),""))</f>
        <v/>
      </c>
      <c r="N441" t="str">
        <f t="array" ref="N441">IFERROR(INDEX($E$4:$E$499,J441),"")</f>
        <v/>
      </c>
      <c r="O441" t="str">
        <f t="array" ref="O441">IFERROR(IF(NOT(J441+100&gt;J442),COUNT($A$4:$A$499)+1-J441,IFERROR(J442-J441,"")),"")</f>
        <v/>
      </c>
      <c r="W441" s="2"/>
      <c r="Y441" s="2"/>
      <c r="AA441" s="2"/>
      <c r="AC441" s="2"/>
      <c r="AE441" s="2"/>
      <c r="AG441" s="2"/>
      <c r="AI441" s="2"/>
    </row>
    <row r="442" spans="1:35" x14ac:dyDescent="0.25">
      <c r="A442" s="2" t="str">
        <f>IF(ISBLANK(Colony!B464),"",Colony!B464)</f>
        <v/>
      </c>
      <c r="B442" t="str">
        <f>IF(ISBLANK(Colony!C464),"",Colony!C464)</f>
        <v/>
      </c>
      <c r="C442" t="str">
        <f>IF(ISBLANK(Colony!D464),"",Colony!D464)</f>
        <v/>
      </c>
      <c r="D442" s="1" t="str">
        <f>IF(ISBLANK(Colony!E464),"",Colony!E464)</f>
        <v/>
      </c>
      <c r="E442" s="1" t="str">
        <f>IF(ISBLANK(Colony!F464),"",Colony!F464)</f>
        <v/>
      </c>
      <c r="F442" s="1" t="str">
        <f>IF(ISBLANK(Colony!G464),"",Colony!G464)</f>
        <v/>
      </c>
      <c r="G442" s="1" t="str">
        <f>IF(ISBLANK(Colony!H464),"",Colony!H464)</f>
        <v/>
      </c>
      <c r="H442" s="1" t="str">
        <f>IF(ISBLANK(Colony!I464),"",Colony!I464)</f>
        <v/>
      </c>
      <c r="I442" t="str">
        <f t="array" ref="I442">_xlfn.IFNA(INDEX($A$4:$A$499&amp;$E$4:$E$499, MATCH(0, COUNTIF(I$3:I441, $A$4:$A$499&amp;$E$4:$E$499), 0)),"")</f>
        <v/>
      </c>
      <c r="J442" t="str">
        <f t="array" ref="J442">_xlfn.IFNA( MATCH(0, COUNTIF(I$3:I441, $A$4:$A$499&amp;$E$4:$E$499), 0),"")</f>
        <v/>
      </c>
      <c r="K442" s="2" t="str">
        <f t="array" ref="K442">IFERROR(INDEX($A$4:$A$499, J442),"")</f>
        <v/>
      </c>
      <c r="L442" t="str">
        <f t="array" ref="L442">IFERROR(INDEX($G$4:$G$499, J442),"")</f>
        <v/>
      </c>
      <c r="M442" t="str">
        <f t="array" ref="M442">IF(AND(J443&gt;99999,J442&lt;99999),O442- (SUM(--(NOT(ISBLANK(INDEX(Colony!$H$26:$H$499, J442):INDEX(Colony!$H$26:$H$499, COUNT($A$4:$A$499))))))), IFERROR(O442-(SUM(--(NOT(ISBLANK(INDEX(Colony!$H$26:$H$499, J442):INDEX(Colony!$H$26:$H$499, J443-1)))))),""))</f>
        <v/>
      </c>
      <c r="N442" t="str">
        <f t="array" ref="N442">IFERROR(INDEX($E$4:$E$499,J442),"")</f>
        <v/>
      </c>
      <c r="O442" t="str">
        <f t="array" ref="O442">IFERROR(IF(NOT(J442+100&gt;J443),COUNT($A$4:$A$499)+1-J442,IFERROR(J443-J442,"")),"")</f>
        <v/>
      </c>
      <c r="W442" s="2"/>
      <c r="Y442" s="2"/>
      <c r="AA442" s="2"/>
      <c r="AC442" s="2"/>
      <c r="AE442" s="2"/>
      <c r="AG442" s="2"/>
      <c r="AI442" s="2"/>
    </row>
    <row r="443" spans="1:35" x14ac:dyDescent="0.25">
      <c r="A443" s="2" t="str">
        <f>IF(ISBLANK(Colony!B465),"",Colony!B465)</f>
        <v/>
      </c>
      <c r="B443" t="str">
        <f>IF(ISBLANK(Colony!C465),"",Colony!C465)</f>
        <v/>
      </c>
      <c r="C443" t="str">
        <f>IF(ISBLANK(Colony!D465),"",Colony!D465)</f>
        <v/>
      </c>
      <c r="D443" s="1" t="str">
        <f>IF(ISBLANK(Colony!E465),"",Colony!E465)</f>
        <v/>
      </c>
      <c r="E443" s="1" t="str">
        <f>IF(ISBLANK(Colony!F465),"",Colony!F465)</f>
        <v/>
      </c>
      <c r="F443" s="1" t="str">
        <f>IF(ISBLANK(Colony!G465),"",Colony!G465)</f>
        <v/>
      </c>
      <c r="G443" s="1" t="str">
        <f>IF(ISBLANK(Colony!H465),"",Colony!H465)</f>
        <v/>
      </c>
      <c r="H443" s="1" t="str">
        <f>IF(ISBLANK(Colony!I465),"",Colony!I465)</f>
        <v/>
      </c>
      <c r="I443" t="str">
        <f t="array" ref="I443">_xlfn.IFNA(INDEX($A$4:$A$499&amp;$E$4:$E$499, MATCH(0, COUNTIF(I$3:I442, $A$4:$A$499&amp;$E$4:$E$499), 0)),"")</f>
        <v/>
      </c>
      <c r="J443" t="str">
        <f t="array" ref="J443">_xlfn.IFNA( MATCH(0, COUNTIF(I$3:I442, $A$4:$A$499&amp;$E$4:$E$499), 0),"")</f>
        <v/>
      </c>
      <c r="K443" s="2" t="str">
        <f t="array" ref="K443">IFERROR(INDEX($A$4:$A$499, J443),"")</f>
        <v/>
      </c>
      <c r="L443" t="str">
        <f t="array" ref="L443">IFERROR(INDEX($G$4:$G$499, J443),"")</f>
        <v/>
      </c>
      <c r="M443" t="str">
        <f t="array" ref="M443">IF(AND(J444&gt;99999,J443&lt;99999),O443- (SUM(--(NOT(ISBLANK(INDEX(Colony!$H$26:$H$499, J443):INDEX(Colony!$H$26:$H$499, COUNT($A$4:$A$499))))))), IFERROR(O443-(SUM(--(NOT(ISBLANK(INDEX(Colony!$H$26:$H$499, J443):INDEX(Colony!$H$26:$H$499, J444-1)))))),""))</f>
        <v/>
      </c>
      <c r="N443" t="str">
        <f t="array" ref="N443">IFERROR(INDEX($E$4:$E$499,J443),"")</f>
        <v/>
      </c>
      <c r="O443" t="str">
        <f t="array" ref="O443">IFERROR(IF(NOT(J443+100&gt;J444),COUNT($A$4:$A$499)+1-J443,IFERROR(J444-J443,"")),"")</f>
        <v/>
      </c>
      <c r="W443" s="2"/>
      <c r="Y443" s="2"/>
      <c r="AA443" s="2"/>
      <c r="AC443" s="2"/>
      <c r="AE443" s="2"/>
      <c r="AG443" s="2"/>
      <c r="AI443" s="2"/>
    </row>
    <row r="444" spans="1:35" x14ac:dyDescent="0.25">
      <c r="A444" s="2" t="str">
        <f>IF(ISBLANK(Colony!B466),"",Colony!B466)</f>
        <v/>
      </c>
      <c r="B444" t="str">
        <f>IF(ISBLANK(Colony!C466),"",Colony!C466)</f>
        <v/>
      </c>
      <c r="C444" t="str">
        <f>IF(ISBLANK(Colony!D466),"",Colony!D466)</f>
        <v/>
      </c>
      <c r="D444" s="1" t="str">
        <f>IF(ISBLANK(Colony!E466),"",Colony!E466)</f>
        <v/>
      </c>
      <c r="E444" s="1" t="str">
        <f>IF(ISBLANK(Colony!F466),"",Colony!F466)</f>
        <v/>
      </c>
      <c r="F444" s="1" t="str">
        <f>IF(ISBLANK(Colony!G466),"",Colony!G466)</f>
        <v/>
      </c>
      <c r="G444" s="1" t="str">
        <f>IF(ISBLANK(Colony!H466),"",Colony!H466)</f>
        <v/>
      </c>
      <c r="H444" s="1" t="str">
        <f>IF(ISBLANK(Colony!I466),"",Colony!I466)</f>
        <v/>
      </c>
      <c r="I444" t="str">
        <f t="array" ref="I444">_xlfn.IFNA(INDEX($A$4:$A$499&amp;$E$4:$E$499, MATCH(0, COUNTIF(I$3:I443, $A$4:$A$499&amp;$E$4:$E$499), 0)),"")</f>
        <v/>
      </c>
      <c r="J444" t="str">
        <f t="array" ref="J444">_xlfn.IFNA( MATCH(0, COUNTIF(I$3:I443, $A$4:$A$499&amp;$E$4:$E$499), 0),"")</f>
        <v/>
      </c>
      <c r="K444" s="2" t="str">
        <f t="array" ref="K444">IFERROR(INDEX($A$4:$A$499, J444),"")</f>
        <v/>
      </c>
      <c r="L444" t="str">
        <f t="array" ref="L444">IFERROR(INDEX($G$4:$G$499, J444),"")</f>
        <v/>
      </c>
      <c r="M444" t="str">
        <f t="array" ref="M444">IF(AND(J445&gt;99999,J444&lt;99999),O444- (SUM(--(NOT(ISBLANK(INDEX(Colony!$H$26:$H$499, J444):INDEX(Colony!$H$26:$H$499, COUNT($A$4:$A$499))))))), IFERROR(O444-(SUM(--(NOT(ISBLANK(INDEX(Colony!$H$26:$H$499, J444):INDEX(Colony!$H$26:$H$499, J445-1)))))),""))</f>
        <v/>
      </c>
      <c r="N444" t="str">
        <f t="array" ref="N444">IFERROR(INDEX($E$4:$E$499,J444),"")</f>
        <v/>
      </c>
      <c r="O444" t="str">
        <f t="array" ref="O444">IFERROR(IF(NOT(J444+100&gt;J445),COUNT($A$4:$A$499)+1-J444,IFERROR(J445-J444,"")),"")</f>
        <v/>
      </c>
      <c r="W444" s="2"/>
      <c r="Y444" s="2"/>
      <c r="AA444" s="2"/>
      <c r="AC444" s="2"/>
      <c r="AE444" s="2"/>
      <c r="AG444" s="2"/>
      <c r="AI444" s="2"/>
    </row>
    <row r="445" spans="1:35" x14ac:dyDescent="0.25">
      <c r="A445" s="2" t="str">
        <f>IF(ISBLANK(Colony!B467),"",Colony!B467)</f>
        <v/>
      </c>
      <c r="B445" t="str">
        <f>IF(ISBLANK(Colony!C467),"",Colony!C467)</f>
        <v/>
      </c>
      <c r="C445" t="str">
        <f>IF(ISBLANK(Colony!D467),"",Colony!D467)</f>
        <v/>
      </c>
      <c r="D445" s="1" t="str">
        <f>IF(ISBLANK(Colony!E467),"",Colony!E467)</f>
        <v/>
      </c>
      <c r="E445" s="1" t="str">
        <f>IF(ISBLANK(Colony!F467),"",Colony!F467)</f>
        <v/>
      </c>
      <c r="F445" s="1" t="str">
        <f>IF(ISBLANK(Colony!G467),"",Colony!G467)</f>
        <v/>
      </c>
      <c r="G445" s="1" t="str">
        <f>IF(ISBLANK(Colony!H467),"",Colony!H467)</f>
        <v/>
      </c>
      <c r="H445" s="1" t="str">
        <f>IF(ISBLANK(Colony!I467),"",Colony!I467)</f>
        <v/>
      </c>
      <c r="I445" t="str">
        <f t="array" ref="I445">_xlfn.IFNA(INDEX($A$4:$A$499&amp;$E$4:$E$499, MATCH(0, COUNTIF(I$3:I444, $A$4:$A$499&amp;$E$4:$E$499), 0)),"")</f>
        <v/>
      </c>
      <c r="J445" t="str">
        <f t="array" ref="J445">_xlfn.IFNA( MATCH(0, COUNTIF(I$3:I444, $A$4:$A$499&amp;$E$4:$E$499), 0),"")</f>
        <v/>
      </c>
      <c r="K445" s="2" t="str">
        <f t="array" ref="K445">IFERROR(INDEX($A$4:$A$499, J445),"")</f>
        <v/>
      </c>
      <c r="L445" t="str">
        <f t="array" ref="L445">IFERROR(INDEX($G$4:$G$499, J445),"")</f>
        <v/>
      </c>
      <c r="M445" t="str">
        <f t="array" ref="M445">IF(AND(J446&gt;99999,J445&lt;99999),O445- (SUM(--(NOT(ISBLANK(INDEX(Colony!$H$26:$H$499, J445):INDEX(Colony!$H$26:$H$499, COUNT($A$4:$A$499))))))), IFERROR(O445-(SUM(--(NOT(ISBLANK(INDEX(Colony!$H$26:$H$499, J445):INDEX(Colony!$H$26:$H$499, J446-1)))))),""))</f>
        <v/>
      </c>
      <c r="N445" t="str">
        <f t="array" ref="N445">IFERROR(INDEX($E$4:$E$499,J445),"")</f>
        <v/>
      </c>
      <c r="O445" t="str">
        <f t="array" ref="O445">IFERROR(IF(NOT(J445+100&gt;J446),COUNT($A$4:$A$499)+1-J445,IFERROR(J446-J445,"")),"")</f>
        <v/>
      </c>
      <c r="W445" s="2"/>
      <c r="Y445" s="2"/>
      <c r="AA445" s="2"/>
      <c r="AC445" s="2"/>
      <c r="AE445" s="2"/>
      <c r="AG445" s="2"/>
      <c r="AI445" s="2"/>
    </row>
    <row r="446" spans="1:35" x14ac:dyDescent="0.25">
      <c r="A446" s="2" t="str">
        <f>IF(ISBLANK(Colony!B468),"",Colony!B468)</f>
        <v/>
      </c>
      <c r="B446" t="str">
        <f>IF(ISBLANK(Colony!C468),"",Colony!C468)</f>
        <v/>
      </c>
      <c r="C446" t="str">
        <f>IF(ISBLANK(Colony!D468),"",Colony!D468)</f>
        <v/>
      </c>
      <c r="D446" s="1" t="str">
        <f>IF(ISBLANK(Colony!E468),"",Colony!E468)</f>
        <v/>
      </c>
      <c r="E446" s="1" t="str">
        <f>IF(ISBLANK(Colony!F468),"",Colony!F468)</f>
        <v/>
      </c>
      <c r="F446" s="1" t="str">
        <f>IF(ISBLANK(Colony!G468),"",Colony!G468)</f>
        <v/>
      </c>
      <c r="G446" s="1" t="str">
        <f>IF(ISBLANK(Colony!H468),"",Colony!H468)</f>
        <v/>
      </c>
      <c r="H446" s="1" t="str">
        <f>IF(ISBLANK(Colony!I468),"",Colony!I468)</f>
        <v/>
      </c>
      <c r="I446" t="str">
        <f t="array" ref="I446">_xlfn.IFNA(INDEX($A$4:$A$499&amp;$E$4:$E$499, MATCH(0, COUNTIF(I$3:I445, $A$4:$A$499&amp;$E$4:$E$499), 0)),"")</f>
        <v/>
      </c>
      <c r="J446" t="str">
        <f t="array" ref="J446">_xlfn.IFNA( MATCH(0, COUNTIF(I$3:I445, $A$4:$A$499&amp;$E$4:$E$499), 0),"")</f>
        <v/>
      </c>
      <c r="K446" s="2" t="str">
        <f t="array" ref="K446">IFERROR(INDEX($A$4:$A$499, J446),"")</f>
        <v/>
      </c>
      <c r="L446" t="str">
        <f t="array" ref="L446">IFERROR(INDEX($G$4:$G$499, J446),"")</f>
        <v/>
      </c>
      <c r="M446" t="str">
        <f t="array" ref="M446">IF(AND(J447&gt;99999,J446&lt;99999),O446- (SUM(--(NOT(ISBLANK(INDEX(Colony!$H$26:$H$499, J446):INDEX(Colony!$H$26:$H$499, COUNT($A$4:$A$499))))))), IFERROR(O446-(SUM(--(NOT(ISBLANK(INDEX(Colony!$H$26:$H$499, J446):INDEX(Colony!$H$26:$H$499, J447-1)))))),""))</f>
        <v/>
      </c>
      <c r="N446" t="str">
        <f t="array" ref="N446">IFERROR(INDEX($E$4:$E$499,J446),"")</f>
        <v/>
      </c>
      <c r="O446" t="str">
        <f t="array" ref="O446">IFERROR(IF(NOT(J446+100&gt;J447),COUNT($A$4:$A$499)+1-J446,IFERROR(J447-J446,"")),"")</f>
        <v/>
      </c>
      <c r="W446" s="2"/>
      <c r="Y446" s="2"/>
      <c r="AA446" s="2"/>
      <c r="AC446" s="2"/>
      <c r="AE446" s="2"/>
      <c r="AG446" s="2"/>
      <c r="AI446" s="2"/>
    </row>
    <row r="447" spans="1:35" x14ac:dyDescent="0.25">
      <c r="A447" s="2" t="str">
        <f>IF(ISBLANK(Colony!B469),"",Colony!B469)</f>
        <v/>
      </c>
      <c r="B447" t="str">
        <f>IF(ISBLANK(Colony!C469),"",Colony!C469)</f>
        <v/>
      </c>
      <c r="C447" t="str">
        <f>IF(ISBLANK(Colony!D469),"",Colony!D469)</f>
        <v/>
      </c>
      <c r="D447" s="1" t="str">
        <f>IF(ISBLANK(Colony!E469),"",Colony!E469)</f>
        <v/>
      </c>
      <c r="E447" s="1" t="str">
        <f>IF(ISBLANK(Colony!F469),"",Colony!F469)</f>
        <v/>
      </c>
      <c r="F447" s="1" t="str">
        <f>IF(ISBLANK(Colony!G469),"",Colony!G469)</f>
        <v/>
      </c>
      <c r="G447" s="1" t="str">
        <f>IF(ISBLANK(Colony!H469),"",Colony!H469)</f>
        <v/>
      </c>
      <c r="H447" s="1" t="str">
        <f>IF(ISBLANK(Colony!I469),"",Colony!I469)</f>
        <v/>
      </c>
      <c r="I447" t="str">
        <f t="array" ref="I447">_xlfn.IFNA(INDEX($A$4:$A$499&amp;$E$4:$E$499, MATCH(0, COUNTIF(I$3:I446, $A$4:$A$499&amp;$E$4:$E$499), 0)),"")</f>
        <v/>
      </c>
      <c r="J447" t="str">
        <f t="array" ref="J447">_xlfn.IFNA( MATCH(0, COUNTIF(I$3:I446, $A$4:$A$499&amp;$E$4:$E$499), 0),"")</f>
        <v/>
      </c>
      <c r="K447" s="2" t="str">
        <f t="array" ref="K447">IFERROR(INDEX($A$4:$A$499, J447),"")</f>
        <v/>
      </c>
      <c r="L447" t="str">
        <f t="array" ref="L447">IFERROR(INDEX($G$4:$G$499, J447),"")</f>
        <v/>
      </c>
      <c r="M447" t="str">
        <f t="array" ref="M447">IF(AND(J448&gt;99999,J447&lt;99999),O447- (SUM(--(NOT(ISBLANK(INDEX(Colony!$H$26:$H$499, J447):INDEX(Colony!$H$26:$H$499, COUNT($A$4:$A$499))))))), IFERROR(O447-(SUM(--(NOT(ISBLANK(INDEX(Colony!$H$26:$H$499, J447):INDEX(Colony!$H$26:$H$499, J448-1)))))),""))</f>
        <v/>
      </c>
      <c r="N447" t="str">
        <f t="array" ref="N447">IFERROR(INDEX($E$4:$E$499,J447),"")</f>
        <v/>
      </c>
      <c r="O447" t="str">
        <f t="array" ref="O447">IFERROR(IF(NOT(J447+100&gt;J448),COUNT($A$4:$A$499)+1-J447,IFERROR(J448-J447,"")),"")</f>
        <v/>
      </c>
      <c r="W447" s="2"/>
      <c r="Y447" s="2"/>
      <c r="AA447" s="2"/>
      <c r="AC447" s="2"/>
      <c r="AE447" s="2"/>
      <c r="AG447" s="2"/>
      <c r="AI447" s="2"/>
    </row>
    <row r="448" spans="1:35" x14ac:dyDescent="0.25">
      <c r="A448" s="2" t="str">
        <f>IF(ISBLANK(Colony!B470),"",Colony!B470)</f>
        <v/>
      </c>
      <c r="B448" t="str">
        <f>IF(ISBLANK(Colony!C470),"",Colony!C470)</f>
        <v/>
      </c>
      <c r="C448" t="str">
        <f>IF(ISBLANK(Colony!D470),"",Colony!D470)</f>
        <v/>
      </c>
      <c r="D448" s="1" t="str">
        <f>IF(ISBLANK(Colony!E470),"",Colony!E470)</f>
        <v/>
      </c>
      <c r="E448" s="1" t="str">
        <f>IF(ISBLANK(Colony!F470),"",Colony!F470)</f>
        <v/>
      </c>
      <c r="F448" s="1" t="str">
        <f>IF(ISBLANK(Colony!G470),"",Colony!G470)</f>
        <v/>
      </c>
      <c r="G448" s="1" t="str">
        <f>IF(ISBLANK(Colony!H470),"",Colony!H470)</f>
        <v/>
      </c>
      <c r="H448" s="1" t="str">
        <f>IF(ISBLANK(Colony!I470),"",Colony!I470)</f>
        <v/>
      </c>
      <c r="I448" t="str">
        <f t="array" ref="I448">_xlfn.IFNA(INDEX($A$4:$A$499&amp;$E$4:$E$499, MATCH(0, COUNTIF(I$3:I447, $A$4:$A$499&amp;$E$4:$E$499), 0)),"")</f>
        <v/>
      </c>
      <c r="J448" t="str">
        <f t="array" ref="J448">_xlfn.IFNA( MATCH(0, COUNTIF(I$3:I447, $A$4:$A$499&amp;$E$4:$E$499), 0),"")</f>
        <v/>
      </c>
      <c r="K448" s="2" t="str">
        <f t="array" ref="K448">IFERROR(INDEX($A$4:$A$499, J448),"")</f>
        <v/>
      </c>
      <c r="L448" t="str">
        <f t="array" ref="L448">IFERROR(INDEX($G$4:$G$499, J448),"")</f>
        <v/>
      </c>
      <c r="M448" t="str">
        <f t="array" ref="M448">IF(AND(J449&gt;99999,J448&lt;99999),O448- (SUM(--(NOT(ISBLANK(INDEX(Colony!$H$26:$H$499, J448):INDEX(Colony!$H$26:$H$499, COUNT($A$4:$A$499))))))), IFERROR(O448-(SUM(--(NOT(ISBLANK(INDEX(Colony!$H$26:$H$499, J448):INDEX(Colony!$H$26:$H$499, J449-1)))))),""))</f>
        <v/>
      </c>
      <c r="N448" t="str">
        <f t="array" ref="N448">IFERROR(INDEX($E$4:$E$499,J448),"")</f>
        <v/>
      </c>
      <c r="O448" t="str">
        <f t="array" ref="O448">IFERROR(IF(NOT(J448+100&gt;J449),COUNT($A$4:$A$499)+1-J448,IFERROR(J449-J448,"")),"")</f>
        <v/>
      </c>
      <c r="W448" s="2"/>
      <c r="Y448" s="2"/>
      <c r="AA448" s="2"/>
      <c r="AC448" s="2"/>
      <c r="AE448" s="2"/>
      <c r="AG448" s="2"/>
      <c r="AI448" s="2"/>
    </row>
    <row r="449" spans="1:35" x14ac:dyDescent="0.25">
      <c r="A449" s="2" t="str">
        <f>IF(ISBLANK(Colony!B471),"",Colony!B471)</f>
        <v/>
      </c>
      <c r="B449" t="str">
        <f>IF(ISBLANK(Colony!C471),"",Colony!C471)</f>
        <v/>
      </c>
      <c r="C449" t="str">
        <f>IF(ISBLANK(Colony!D471),"",Colony!D471)</f>
        <v/>
      </c>
      <c r="D449" s="1" t="str">
        <f>IF(ISBLANK(Colony!E471),"",Colony!E471)</f>
        <v/>
      </c>
      <c r="E449" s="1" t="str">
        <f>IF(ISBLANK(Colony!F471),"",Colony!F471)</f>
        <v/>
      </c>
      <c r="F449" s="1" t="str">
        <f>IF(ISBLANK(Colony!G471),"",Colony!G471)</f>
        <v/>
      </c>
      <c r="G449" s="1" t="str">
        <f>IF(ISBLANK(Colony!H471),"",Colony!H471)</f>
        <v/>
      </c>
      <c r="H449" s="1" t="str">
        <f>IF(ISBLANK(Colony!I471),"",Colony!I471)</f>
        <v/>
      </c>
      <c r="I449" t="str">
        <f t="array" ref="I449">_xlfn.IFNA(INDEX($A$4:$A$499&amp;$E$4:$E$499, MATCH(0, COUNTIF(I$3:I448, $A$4:$A$499&amp;$E$4:$E$499), 0)),"")</f>
        <v/>
      </c>
      <c r="J449" t="str">
        <f t="array" ref="J449">_xlfn.IFNA( MATCH(0, COUNTIF(I$3:I448, $A$4:$A$499&amp;$E$4:$E$499), 0),"")</f>
        <v/>
      </c>
      <c r="K449" s="2" t="str">
        <f t="array" ref="K449">IFERROR(INDEX($A$4:$A$499, J449),"")</f>
        <v/>
      </c>
      <c r="L449" t="str">
        <f t="array" ref="L449">IFERROR(INDEX($G$4:$G$499, J449),"")</f>
        <v/>
      </c>
      <c r="M449" t="str">
        <f t="array" ref="M449">IF(AND(J450&gt;99999,J449&lt;99999),O449- (SUM(--(NOT(ISBLANK(INDEX(Colony!$H$26:$H$499, J449):INDEX(Colony!$H$26:$H$499, COUNT($A$4:$A$499))))))), IFERROR(O449-(SUM(--(NOT(ISBLANK(INDEX(Colony!$H$26:$H$499, J449):INDEX(Colony!$H$26:$H$499, J450-1)))))),""))</f>
        <v/>
      </c>
      <c r="N449" t="str">
        <f t="array" ref="N449">IFERROR(INDEX($E$4:$E$499,J449),"")</f>
        <v/>
      </c>
      <c r="O449" t="str">
        <f t="array" ref="O449">IFERROR(IF(NOT(J449+100&gt;J450),COUNT($A$4:$A$499)+1-J449,IFERROR(J450-J449,"")),"")</f>
        <v/>
      </c>
      <c r="W449" s="2"/>
      <c r="Y449" s="2"/>
      <c r="AA449" s="2"/>
      <c r="AC449" s="2"/>
      <c r="AE449" s="2"/>
      <c r="AG449" s="2"/>
      <c r="AI449" s="2"/>
    </row>
    <row r="450" spans="1:35" x14ac:dyDescent="0.25">
      <c r="A450" s="2" t="str">
        <f>IF(ISBLANK(Colony!B472),"",Colony!B472)</f>
        <v/>
      </c>
      <c r="B450" t="str">
        <f>IF(ISBLANK(Colony!C472),"",Colony!C472)</f>
        <v/>
      </c>
      <c r="C450" t="str">
        <f>IF(ISBLANK(Colony!D472),"",Colony!D472)</f>
        <v/>
      </c>
      <c r="D450" s="1" t="str">
        <f>IF(ISBLANK(Colony!E472),"",Colony!E472)</f>
        <v/>
      </c>
      <c r="E450" s="1" t="str">
        <f>IF(ISBLANK(Colony!F472),"",Colony!F472)</f>
        <v/>
      </c>
      <c r="F450" s="1" t="str">
        <f>IF(ISBLANK(Colony!G472),"",Colony!G472)</f>
        <v/>
      </c>
      <c r="G450" s="1" t="str">
        <f>IF(ISBLANK(Colony!H472),"",Colony!H472)</f>
        <v/>
      </c>
      <c r="H450" s="1" t="str">
        <f>IF(ISBLANK(Colony!I472),"",Colony!I472)</f>
        <v/>
      </c>
      <c r="I450" t="str">
        <f t="array" ref="I450">_xlfn.IFNA(INDEX($A$4:$A$499&amp;$E$4:$E$499, MATCH(0, COUNTIF(I$3:I449, $A$4:$A$499&amp;$E$4:$E$499), 0)),"")</f>
        <v/>
      </c>
      <c r="J450" t="str">
        <f t="array" ref="J450">_xlfn.IFNA( MATCH(0, COUNTIF(I$3:I449, $A$4:$A$499&amp;$E$4:$E$499), 0),"")</f>
        <v/>
      </c>
      <c r="K450" s="2" t="str">
        <f t="array" ref="K450">IFERROR(INDEX($A$4:$A$499, J450),"")</f>
        <v/>
      </c>
      <c r="L450" t="str">
        <f t="array" ref="L450">IFERROR(INDEX($G$4:$G$499, J450),"")</f>
        <v/>
      </c>
      <c r="M450" t="str">
        <f t="array" ref="M450">IF(AND(J451&gt;99999,J450&lt;99999),O450- (SUM(--(NOT(ISBLANK(INDEX(Colony!$H$26:$H$499, J450):INDEX(Colony!$H$26:$H$499, COUNT($A$4:$A$499))))))), IFERROR(O450-(SUM(--(NOT(ISBLANK(INDEX(Colony!$H$26:$H$499, J450):INDEX(Colony!$H$26:$H$499, J451-1)))))),""))</f>
        <v/>
      </c>
      <c r="N450" t="str">
        <f t="array" ref="N450">IFERROR(INDEX($E$4:$E$499,J450),"")</f>
        <v/>
      </c>
      <c r="O450" t="str">
        <f t="array" ref="O450">IFERROR(IF(NOT(J450+100&gt;J451),COUNT($A$4:$A$499)+1-J450,IFERROR(J451-J450,"")),"")</f>
        <v/>
      </c>
      <c r="W450" s="2"/>
      <c r="Y450" s="2"/>
      <c r="AA450" s="2"/>
      <c r="AC450" s="2"/>
      <c r="AE450" s="2"/>
      <c r="AG450" s="2"/>
      <c r="AI450" s="2"/>
    </row>
    <row r="451" spans="1:35" x14ac:dyDescent="0.25">
      <c r="A451" s="2" t="str">
        <f>IF(ISBLANK(Colony!B473),"",Colony!B473)</f>
        <v/>
      </c>
      <c r="B451" t="str">
        <f>IF(ISBLANK(Colony!C473),"",Colony!C473)</f>
        <v/>
      </c>
      <c r="C451" t="str">
        <f>IF(ISBLANK(Colony!D473),"",Colony!D473)</f>
        <v/>
      </c>
      <c r="D451" s="1" t="str">
        <f>IF(ISBLANK(Colony!E473),"",Colony!E473)</f>
        <v/>
      </c>
      <c r="E451" s="1" t="str">
        <f>IF(ISBLANK(Colony!F473),"",Colony!F473)</f>
        <v/>
      </c>
      <c r="F451" s="1" t="str">
        <f>IF(ISBLANK(Colony!G473),"",Colony!G473)</f>
        <v/>
      </c>
      <c r="G451" s="1" t="str">
        <f>IF(ISBLANK(Colony!H473),"",Colony!H473)</f>
        <v/>
      </c>
      <c r="H451" s="1" t="str">
        <f>IF(ISBLANK(Colony!I473),"",Colony!I473)</f>
        <v/>
      </c>
      <c r="I451" t="str">
        <f t="array" ref="I451">_xlfn.IFNA(INDEX($A$4:$A$499&amp;$E$4:$E$499, MATCH(0, COUNTIF(I$3:I450, $A$4:$A$499&amp;$E$4:$E$499), 0)),"")</f>
        <v/>
      </c>
      <c r="J451" t="str">
        <f t="array" ref="J451">_xlfn.IFNA( MATCH(0, COUNTIF(I$3:I450, $A$4:$A$499&amp;$E$4:$E$499), 0),"")</f>
        <v/>
      </c>
      <c r="K451" s="2" t="str">
        <f t="array" ref="K451">IFERROR(INDEX($A$4:$A$499, J451),"")</f>
        <v/>
      </c>
      <c r="L451" t="str">
        <f t="array" ref="L451">IFERROR(INDEX($G$4:$G$499, J451),"")</f>
        <v/>
      </c>
      <c r="M451" t="str">
        <f t="array" ref="M451">IF(AND(J452&gt;99999,J451&lt;99999),O451- (SUM(--(NOT(ISBLANK(INDEX(Colony!$H$26:$H$499, J451):INDEX(Colony!$H$26:$H$499, COUNT($A$4:$A$499))))))), IFERROR(O451-(SUM(--(NOT(ISBLANK(INDEX(Colony!$H$26:$H$499, J451):INDEX(Colony!$H$26:$H$499, J452-1)))))),""))</f>
        <v/>
      </c>
      <c r="N451" t="str">
        <f t="array" ref="N451">IFERROR(INDEX($E$4:$E$499,J451),"")</f>
        <v/>
      </c>
      <c r="O451" t="str">
        <f t="array" ref="O451">IFERROR(IF(NOT(J451+100&gt;J452),COUNT($A$4:$A$499)+1-J451,IFERROR(J452-J451,"")),"")</f>
        <v/>
      </c>
      <c r="W451" s="2"/>
      <c r="Y451" s="2"/>
      <c r="AA451" s="2"/>
      <c r="AC451" s="2"/>
      <c r="AE451" s="2"/>
      <c r="AG451" s="2"/>
      <c r="AI451" s="2"/>
    </row>
    <row r="452" spans="1:35" x14ac:dyDescent="0.25">
      <c r="A452" s="2" t="str">
        <f>IF(ISBLANK(Colony!B474),"",Colony!B474)</f>
        <v/>
      </c>
      <c r="B452" t="str">
        <f>IF(ISBLANK(Colony!C474),"",Colony!C474)</f>
        <v/>
      </c>
      <c r="C452" t="str">
        <f>IF(ISBLANK(Colony!D474),"",Colony!D474)</f>
        <v/>
      </c>
      <c r="D452" s="1" t="str">
        <f>IF(ISBLANK(Colony!E474),"",Colony!E474)</f>
        <v/>
      </c>
      <c r="E452" s="1" t="str">
        <f>IF(ISBLANK(Colony!F474),"",Colony!F474)</f>
        <v/>
      </c>
      <c r="F452" s="1" t="str">
        <f>IF(ISBLANK(Colony!G474),"",Colony!G474)</f>
        <v/>
      </c>
      <c r="G452" s="1" t="str">
        <f>IF(ISBLANK(Colony!H474),"",Colony!H474)</f>
        <v/>
      </c>
      <c r="H452" s="1" t="str">
        <f>IF(ISBLANK(Colony!I474),"",Colony!I474)</f>
        <v/>
      </c>
      <c r="I452" t="str">
        <f t="array" ref="I452">_xlfn.IFNA(INDEX($A$4:$A$499&amp;$E$4:$E$499, MATCH(0, COUNTIF(I$3:I451, $A$4:$A$499&amp;$E$4:$E$499), 0)),"")</f>
        <v/>
      </c>
      <c r="J452" t="str">
        <f t="array" ref="J452">_xlfn.IFNA( MATCH(0, COUNTIF(I$3:I451, $A$4:$A$499&amp;$E$4:$E$499), 0),"")</f>
        <v/>
      </c>
      <c r="K452" s="2" t="str">
        <f t="array" ref="K452">IFERROR(INDEX($A$4:$A$499, J452),"")</f>
        <v/>
      </c>
      <c r="L452" t="str">
        <f t="array" ref="L452">IFERROR(INDEX($G$4:$G$499, J452),"")</f>
        <v/>
      </c>
      <c r="M452" t="str">
        <f t="array" ref="M452">IF(AND(J453&gt;99999,J452&lt;99999),O452- (SUM(--(NOT(ISBLANK(INDEX(Colony!$H$26:$H$499, J452):INDEX(Colony!$H$26:$H$499, COUNT($A$4:$A$499))))))), IFERROR(O452-(SUM(--(NOT(ISBLANK(INDEX(Colony!$H$26:$H$499, J452):INDEX(Colony!$H$26:$H$499, J453-1)))))),""))</f>
        <v/>
      </c>
      <c r="N452" t="str">
        <f t="array" ref="N452">IFERROR(INDEX($E$4:$E$499,J452),"")</f>
        <v/>
      </c>
      <c r="O452" t="str">
        <f t="array" ref="O452">IFERROR(IF(NOT(J452+100&gt;J453),COUNT($A$4:$A$499)+1-J452,IFERROR(J453-J452,"")),"")</f>
        <v/>
      </c>
      <c r="W452" s="2"/>
      <c r="Y452" s="2"/>
      <c r="AA452" s="2"/>
      <c r="AC452" s="2"/>
      <c r="AE452" s="2"/>
      <c r="AG452" s="2"/>
      <c r="AI452" s="2"/>
    </row>
    <row r="453" spans="1:35" x14ac:dyDescent="0.25">
      <c r="A453" s="2" t="str">
        <f>IF(ISBLANK(Colony!B475),"",Colony!B475)</f>
        <v/>
      </c>
      <c r="B453" t="str">
        <f>IF(ISBLANK(Colony!C475),"",Colony!C475)</f>
        <v/>
      </c>
      <c r="C453" t="str">
        <f>IF(ISBLANK(Colony!D475),"",Colony!D475)</f>
        <v/>
      </c>
      <c r="D453" s="1" t="str">
        <f>IF(ISBLANK(Colony!E475),"",Colony!E475)</f>
        <v/>
      </c>
      <c r="E453" s="1" t="str">
        <f>IF(ISBLANK(Colony!F475),"",Colony!F475)</f>
        <v/>
      </c>
      <c r="F453" s="1" t="str">
        <f>IF(ISBLANK(Colony!G475),"",Colony!G475)</f>
        <v/>
      </c>
      <c r="G453" s="1" t="str">
        <f>IF(ISBLANK(Colony!H475),"",Colony!H475)</f>
        <v/>
      </c>
      <c r="H453" s="1" t="str">
        <f>IF(ISBLANK(Colony!I475),"",Colony!I475)</f>
        <v/>
      </c>
      <c r="I453" t="str">
        <f t="array" ref="I453">_xlfn.IFNA(INDEX($A$4:$A$499&amp;$E$4:$E$499, MATCH(0, COUNTIF(I$3:I452, $A$4:$A$499&amp;$E$4:$E$499), 0)),"")</f>
        <v/>
      </c>
      <c r="J453" t="str">
        <f t="array" ref="J453">_xlfn.IFNA( MATCH(0, COUNTIF(I$3:I452, $A$4:$A$499&amp;$E$4:$E$499), 0),"")</f>
        <v/>
      </c>
      <c r="K453" s="2" t="str">
        <f t="array" ref="K453">IFERROR(INDEX($A$4:$A$499, J453),"")</f>
        <v/>
      </c>
      <c r="L453" t="str">
        <f t="array" ref="L453">IFERROR(INDEX($G$4:$G$499, J453),"")</f>
        <v/>
      </c>
      <c r="M453" t="str">
        <f t="array" ref="M453">IF(AND(J454&gt;99999,J453&lt;99999),O453- (SUM(--(NOT(ISBLANK(INDEX(Colony!$H$26:$H$499, J453):INDEX(Colony!$H$26:$H$499, COUNT($A$4:$A$499))))))), IFERROR(O453-(SUM(--(NOT(ISBLANK(INDEX(Colony!$H$26:$H$499, J453):INDEX(Colony!$H$26:$H$499, J454-1)))))),""))</f>
        <v/>
      </c>
      <c r="N453" t="str">
        <f t="array" ref="N453">IFERROR(INDEX($E$4:$E$499,J453),"")</f>
        <v/>
      </c>
      <c r="O453" t="str">
        <f t="array" ref="O453">IFERROR(IF(NOT(J453+100&gt;J454),COUNT($A$4:$A$499)+1-J453,IFERROR(J454-J453,"")),"")</f>
        <v/>
      </c>
      <c r="W453" s="2"/>
      <c r="Y453" s="2"/>
      <c r="AA453" s="2"/>
      <c r="AC453" s="2"/>
      <c r="AE453" s="2"/>
      <c r="AG453" s="2"/>
      <c r="AI453" s="2"/>
    </row>
    <row r="454" spans="1:35" x14ac:dyDescent="0.25">
      <c r="A454" s="2" t="str">
        <f>IF(ISBLANK(Colony!B476),"",Colony!B476)</f>
        <v/>
      </c>
      <c r="B454" t="str">
        <f>IF(ISBLANK(Colony!C476),"",Colony!C476)</f>
        <v/>
      </c>
      <c r="C454" t="str">
        <f>IF(ISBLANK(Colony!D476),"",Colony!D476)</f>
        <v/>
      </c>
      <c r="D454" s="1" t="str">
        <f>IF(ISBLANK(Colony!E476),"",Colony!E476)</f>
        <v/>
      </c>
      <c r="E454" s="1" t="str">
        <f>IF(ISBLANK(Colony!F476),"",Colony!F476)</f>
        <v/>
      </c>
      <c r="F454" s="1" t="str">
        <f>IF(ISBLANK(Colony!G476),"",Colony!G476)</f>
        <v/>
      </c>
      <c r="G454" s="1" t="str">
        <f>IF(ISBLANK(Colony!H476),"",Colony!H476)</f>
        <v/>
      </c>
      <c r="H454" s="1" t="str">
        <f>IF(ISBLANK(Colony!I476),"",Colony!I476)</f>
        <v/>
      </c>
      <c r="I454" t="str">
        <f t="array" ref="I454">_xlfn.IFNA(INDEX($A$4:$A$499&amp;$E$4:$E$499, MATCH(0, COUNTIF(I$3:I453, $A$4:$A$499&amp;$E$4:$E$499), 0)),"")</f>
        <v/>
      </c>
      <c r="J454" t="str">
        <f t="array" ref="J454">_xlfn.IFNA( MATCH(0, COUNTIF(I$3:I453, $A$4:$A$499&amp;$E$4:$E$499), 0),"")</f>
        <v/>
      </c>
      <c r="K454" s="2" t="str">
        <f t="array" ref="K454">IFERROR(INDEX($A$4:$A$499, J454),"")</f>
        <v/>
      </c>
      <c r="L454" t="str">
        <f t="array" ref="L454">IFERROR(INDEX($G$4:$G$499, J454),"")</f>
        <v/>
      </c>
      <c r="M454" t="str">
        <f t="array" ref="M454">IF(AND(J455&gt;99999,J454&lt;99999),O454- (SUM(--(NOT(ISBLANK(INDEX(Colony!$H$26:$H$499, J454):INDEX(Colony!$H$26:$H$499, COUNT($A$4:$A$499))))))), IFERROR(O454-(SUM(--(NOT(ISBLANK(INDEX(Colony!$H$26:$H$499, J454):INDEX(Colony!$H$26:$H$499, J455-1)))))),""))</f>
        <v/>
      </c>
      <c r="N454" t="str">
        <f t="array" ref="N454">IFERROR(INDEX($E$4:$E$499,J454),"")</f>
        <v/>
      </c>
      <c r="O454" t="str">
        <f t="array" ref="O454">IFERROR(IF(NOT(J454+100&gt;J455),COUNT($A$4:$A$499)+1-J454,IFERROR(J455-J454,"")),"")</f>
        <v/>
      </c>
      <c r="W454" s="2"/>
      <c r="Y454" s="2"/>
      <c r="AA454" s="2"/>
      <c r="AC454" s="2"/>
      <c r="AE454" s="2"/>
      <c r="AG454" s="2"/>
      <c r="AI454" s="2"/>
    </row>
    <row r="455" spans="1:35" x14ac:dyDescent="0.25">
      <c r="A455" s="2" t="str">
        <f>IF(ISBLANK(Colony!B477),"",Colony!B477)</f>
        <v/>
      </c>
      <c r="B455" t="str">
        <f>IF(ISBLANK(Colony!C477),"",Colony!C477)</f>
        <v/>
      </c>
      <c r="C455" t="str">
        <f>IF(ISBLANK(Colony!D477),"",Colony!D477)</f>
        <v/>
      </c>
      <c r="D455" s="1" t="str">
        <f>IF(ISBLANK(Colony!E477),"",Colony!E477)</f>
        <v/>
      </c>
      <c r="E455" s="1" t="str">
        <f>IF(ISBLANK(Colony!F477),"",Colony!F477)</f>
        <v/>
      </c>
      <c r="F455" s="1" t="str">
        <f>IF(ISBLANK(Colony!G477),"",Colony!G477)</f>
        <v/>
      </c>
      <c r="G455" s="1" t="str">
        <f>IF(ISBLANK(Colony!H477),"",Colony!H477)</f>
        <v/>
      </c>
      <c r="H455" s="1" t="str">
        <f>IF(ISBLANK(Colony!I477),"",Colony!I477)</f>
        <v/>
      </c>
      <c r="I455" t="str">
        <f t="array" ref="I455">_xlfn.IFNA(INDEX($A$4:$A$499&amp;$E$4:$E$499, MATCH(0, COUNTIF(I$3:I454, $A$4:$A$499&amp;$E$4:$E$499), 0)),"")</f>
        <v/>
      </c>
      <c r="J455" t="str">
        <f t="array" ref="J455">_xlfn.IFNA( MATCH(0, COUNTIF(I$3:I454, $A$4:$A$499&amp;$E$4:$E$499), 0),"")</f>
        <v/>
      </c>
      <c r="K455" s="2" t="str">
        <f t="array" ref="K455">IFERROR(INDEX($A$4:$A$499, J455),"")</f>
        <v/>
      </c>
      <c r="L455" t="str">
        <f t="array" ref="L455">IFERROR(INDEX($G$4:$G$499, J455),"")</f>
        <v/>
      </c>
      <c r="M455" t="str">
        <f t="array" ref="M455">IF(AND(J456&gt;99999,J455&lt;99999),O455- (SUM(--(NOT(ISBLANK(INDEX(Colony!$H$26:$H$499, J455):INDEX(Colony!$H$26:$H$499, COUNT($A$4:$A$499))))))), IFERROR(O455-(SUM(--(NOT(ISBLANK(INDEX(Colony!$H$26:$H$499, J455):INDEX(Colony!$H$26:$H$499, J456-1)))))),""))</f>
        <v/>
      </c>
      <c r="N455" t="str">
        <f t="array" ref="N455">IFERROR(INDEX($E$4:$E$499,J455),"")</f>
        <v/>
      </c>
      <c r="O455" t="str">
        <f t="array" ref="O455">IFERROR(IF(NOT(J455+100&gt;J456),COUNT($A$4:$A$499)+1-J455,IFERROR(J456-J455,"")),"")</f>
        <v/>
      </c>
      <c r="W455" s="2"/>
      <c r="Y455" s="2"/>
      <c r="AA455" s="2"/>
      <c r="AC455" s="2"/>
      <c r="AE455" s="2"/>
      <c r="AG455" s="2"/>
      <c r="AI455" s="2"/>
    </row>
    <row r="456" spans="1:35" x14ac:dyDescent="0.25">
      <c r="A456" s="2" t="str">
        <f>IF(ISBLANK(Colony!B478),"",Colony!B478)</f>
        <v/>
      </c>
      <c r="B456" t="str">
        <f>IF(ISBLANK(Colony!C478),"",Colony!C478)</f>
        <v/>
      </c>
      <c r="C456" t="str">
        <f>IF(ISBLANK(Colony!D478),"",Colony!D478)</f>
        <v/>
      </c>
      <c r="D456" s="1" t="str">
        <f>IF(ISBLANK(Colony!E478),"",Colony!E478)</f>
        <v/>
      </c>
      <c r="E456" s="1" t="str">
        <f>IF(ISBLANK(Colony!F478),"",Colony!F478)</f>
        <v/>
      </c>
      <c r="F456" s="1" t="str">
        <f>IF(ISBLANK(Colony!G478),"",Colony!G478)</f>
        <v/>
      </c>
      <c r="G456" s="1" t="str">
        <f>IF(ISBLANK(Colony!H478),"",Colony!H478)</f>
        <v/>
      </c>
      <c r="H456" s="1" t="str">
        <f>IF(ISBLANK(Colony!I478),"",Colony!I478)</f>
        <v/>
      </c>
      <c r="I456" t="str">
        <f t="array" ref="I456">_xlfn.IFNA(INDEX($A$4:$A$499&amp;$E$4:$E$499, MATCH(0, COUNTIF(I$3:I455, $A$4:$A$499&amp;$E$4:$E$499), 0)),"")</f>
        <v/>
      </c>
      <c r="J456" t="str">
        <f t="array" ref="J456">_xlfn.IFNA( MATCH(0, COUNTIF(I$3:I455, $A$4:$A$499&amp;$E$4:$E$499), 0),"")</f>
        <v/>
      </c>
      <c r="K456" s="2" t="str">
        <f t="array" ref="K456">IFERROR(INDEX($A$4:$A$499, J456),"")</f>
        <v/>
      </c>
      <c r="L456" t="str">
        <f t="array" ref="L456">IFERROR(INDEX($G$4:$G$499, J456),"")</f>
        <v/>
      </c>
      <c r="M456" t="str">
        <f t="array" ref="M456">IF(AND(J457&gt;99999,J456&lt;99999),O456- (SUM(--(NOT(ISBLANK(INDEX(Colony!$H$26:$H$499, J456):INDEX(Colony!$H$26:$H$499, COUNT($A$4:$A$499))))))), IFERROR(O456-(SUM(--(NOT(ISBLANK(INDEX(Colony!$H$26:$H$499, J456):INDEX(Colony!$H$26:$H$499, J457-1)))))),""))</f>
        <v/>
      </c>
      <c r="N456" t="str">
        <f t="array" ref="N456">IFERROR(INDEX($E$4:$E$499,J456),"")</f>
        <v/>
      </c>
      <c r="O456" t="str">
        <f t="array" ref="O456">IFERROR(IF(NOT(J456+100&gt;J457),COUNT($A$4:$A$499)+1-J456,IFERROR(J457-J456,"")),"")</f>
        <v/>
      </c>
      <c r="W456" s="2"/>
      <c r="Y456" s="2"/>
      <c r="AA456" s="2"/>
      <c r="AC456" s="2"/>
      <c r="AE456" s="2"/>
      <c r="AG456" s="2"/>
      <c r="AI456" s="2"/>
    </row>
    <row r="457" spans="1:35" x14ac:dyDescent="0.25">
      <c r="A457" s="2" t="str">
        <f>IF(ISBLANK(Colony!B479),"",Colony!B479)</f>
        <v/>
      </c>
      <c r="B457" t="str">
        <f>IF(ISBLANK(Colony!C479),"",Colony!C479)</f>
        <v/>
      </c>
      <c r="C457" t="str">
        <f>IF(ISBLANK(Colony!D479),"",Colony!D479)</f>
        <v/>
      </c>
      <c r="D457" s="1" t="str">
        <f>IF(ISBLANK(Colony!E479),"",Colony!E479)</f>
        <v/>
      </c>
      <c r="E457" s="1" t="str">
        <f>IF(ISBLANK(Colony!F479),"",Colony!F479)</f>
        <v/>
      </c>
      <c r="F457" s="1" t="str">
        <f>IF(ISBLANK(Colony!G479),"",Colony!G479)</f>
        <v/>
      </c>
      <c r="G457" s="1" t="str">
        <f>IF(ISBLANK(Colony!H479),"",Colony!H479)</f>
        <v/>
      </c>
      <c r="H457" s="1" t="str">
        <f>IF(ISBLANK(Colony!I479),"",Colony!I479)</f>
        <v/>
      </c>
      <c r="I457" t="str">
        <f t="array" ref="I457">_xlfn.IFNA(INDEX($A$4:$A$499&amp;$E$4:$E$499, MATCH(0, COUNTIF(I$3:I456, $A$4:$A$499&amp;$E$4:$E$499), 0)),"")</f>
        <v/>
      </c>
      <c r="J457" t="str">
        <f t="array" ref="J457">_xlfn.IFNA( MATCH(0, COUNTIF(I$3:I456, $A$4:$A$499&amp;$E$4:$E$499), 0),"")</f>
        <v/>
      </c>
      <c r="K457" s="2" t="str">
        <f t="array" ref="K457">IFERROR(INDEX($A$4:$A$499, J457),"")</f>
        <v/>
      </c>
      <c r="L457" t="str">
        <f t="array" ref="L457">IFERROR(INDEX($G$4:$G$499, J457),"")</f>
        <v/>
      </c>
      <c r="M457" t="str">
        <f t="array" ref="M457">IF(AND(J458&gt;99999,J457&lt;99999),O457- (SUM(--(NOT(ISBLANK(INDEX(Colony!$H$26:$H$499, J457):INDEX(Colony!$H$26:$H$499, COUNT($A$4:$A$499))))))), IFERROR(O457-(SUM(--(NOT(ISBLANK(INDEX(Colony!$H$26:$H$499, J457):INDEX(Colony!$H$26:$H$499, J458-1)))))),""))</f>
        <v/>
      </c>
      <c r="N457" t="str">
        <f t="array" ref="N457">IFERROR(INDEX($E$4:$E$499,J457),"")</f>
        <v/>
      </c>
      <c r="O457" t="str">
        <f t="array" ref="O457">IFERROR(IF(NOT(J457+100&gt;J458),COUNT($A$4:$A$499)+1-J457,IFERROR(J458-J457,"")),"")</f>
        <v/>
      </c>
      <c r="W457" s="2"/>
      <c r="Y457" s="2"/>
      <c r="AA457" s="2"/>
      <c r="AC457" s="2"/>
      <c r="AE457" s="2"/>
      <c r="AG457" s="2"/>
      <c r="AI457" s="2"/>
    </row>
    <row r="458" spans="1:35" x14ac:dyDescent="0.25">
      <c r="A458" s="2" t="str">
        <f>IF(ISBLANK(Colony!B480),"",Colony!B480)</f>
        <v/>
      </c>
      <c r="B458" t="str">
        <f>IF(ISBLANK(Colony!C480),"",Colony!C480)</f>
        <v/>
      </c>
      <c r="C458" t="str">
        <f>IF(ISBLANK(Colony!D480),"",Colony!D480)</f>
        <v/>
      </c>
      <c r="D458" s="1" t="str">
        <f>IF(ISBLANK(Colony!E480),"",Colony!E480)</f>
        <v/>
      </c>
      <c r="E458" s="1" t="str">
        <f>IF(ISBLANK(Colony!F480),"",Colony!F480)</f>
        <v/>
      </c>
      <c r="F458" s="1" t="str">
        <f>IF(ISBLANK(Colony!G480),"",Colony!G480)</f>
        <v/>
      </c>
      <c r="G458" s="1" t="str">
        <f>IF(ISBLANK(Colony!H480),"",Colony!H480)</f>
        <v/>
      </c>
      <c r="H458" s="1" t="str">
        <f>IF(ISBLANK(Colony!I480),"",Colony!I480)</f>
        <v/>
      </c>
      <c r="I458" t="str">
        <f t="array" ref="I458">_xlfn.IFNA(INDEX($A$4:$A$499&amp;$E$4:$E$499, MATCH(0, COUNTIF(I$3:I457, $A$4:$A$499&amp;$E$4:$E$499), 0)),"")</f>
        <v/>
      </c>
      <c r="J458" t="str">
        <f t="array" ref="J458">_xlfn.IFNA( MATCH(0, COUNTIF(I$3:I457, $A$4:$A$499&amp;$E$4:$E$499), 0),"")</f>
        <v/>
      </c>
      <c r="K458" s="2" t="str">
        <f t="array" ref="K458">IFERROR(INDEX($A$4:$A$499, J458),"")</f>
        <v/>
      </c>
      <c r="L458" t="str">
        <f t="array" ref="L458">IFERROR(INDEX($G$4:$G$499, J458),"")</f>
        <v/>
      </c>
      <c r="M458" t="str">
        <f t="array" ref="M458">IF(AND(J459&gt;99999,J458&lt;99999),O458- (SUM(--(NOT(ISBLANK(INDEX(Colony!$H$26:$H$499, J458):INDEX(Colony!$H$26:$H$499, COUNT($A$4:$A$499))))))), IFERROR(O458-(SUM(--(NOT(ISBLANK(INDEX(Colony!$H$26:$H$499, J458):INDEX(Colony!$H$26:$H$499, J459-1)))))),""))</f>
        <v/>
      </c>
      <c r="N458" t="str">
        <f t="array" ref="N458">IFERROR(INDEX($E$4:$E$499,J458),"")</f>
        <v/>
      </c>
      <c r="O458" t="str">
        <f t="array" ref="O458">IFERROR(IF(NOT(J458+100&gt;J459),COUNT($A$4:$A$499)+1-J458,IFERROR(J459-J458,"")),"")</f>
        <v/>
      </c>
      <c r="W458" s="2"/>
      <c r="Y458" s="2"/>
      <c r="AA458" s="2"/>
      <c r="AC458" s="2"/>
      <c r="AE458" s="2"/>
      <c r="AG458" s="2"/>
      <c r="AI458" s="2"/>
    </row>
    <row r="459" spans="1:35" x14ac:dyDescent="0.25">
      <c r="A459" s="2" t="str">
        <f>IF(ISBLANK(Colony!B481),"",Colony!B481)</f>
        <v/>
      </c>
      <c r="B459" t="str">
        <f>IF(ISBLANK(Colony!C481),"",Colony!C481)</f>
        <v/>
      </c>
      <c r="C459" t="str">
        <f>IF(ISBLANK(Colony!D481),"",Colony!D481)</f>
        <v/>
      </c>
      <c r="D459" s="1" t="str">
        <f>IF(ISBLANK(Colony!E481),"",Colony!E481)</f>
        <v/>
      </c>
      <c r="E459" s="1" t="str">
        <f>IF(ISBLANK(Colony!F481),"",Colony!F481)</f>
        <v/>
      </c>
      <c r="F459" s="1" t="str">
        <f>IF(ISBLANK(Colony!G481),"",Colony!G481)</f>
        <v/>
      </c>
      <c r="G459" s="1" t="str">
        <f>IF(ISBLANK(Colony!H481),"",Colony!H481)</f>
        <v/>
      </c>
      <c r="H459" s="1" t="str">
        <f>IF(ISBLANK(Colony!I481),"",Colony!I481)</f>
        <v/>
      </c>
      <c r="I459" t="str">
        <f t="array" ref="I459">_xlfn.IFNA(INDEX($A$4:$A$499&amp;$E$4:$E$499, MATCH(0, COUNTIF(I$3:I458, $A$4:$A$499&amp;$E$4:$E$499), 0)),"")</f>
        <v/>
      </c>
      <c r="J459" t="str">
        <f t="array" ref="J459">_xlfn.IFNA( MATCH(0, COUNTIF(I$3:I458, $A$4:$A$499&amp;$E$4:$E$499), 0),"")</f>
        <v/>
      </c>
      <c r="K459" s="2" t="str">
        <f t="array" ref="K459">IFERROR(INDEX($A$4:$A$499, J459),"")</f>
        <v/>
      </c>
      <c r="L459" t="str">
        <f t="array" ref="L459">IFERROR(INDEX($G$4:$G$499, J459),"")</f>
        <v/>
      </c>
      <c r="M459" t="str">
        <f t="array" ref="M459">IF(AND(J460&gt;99999,J459&lt;99999),O459- (SUM(--(NOT(ISBLANK(INDEX(Colony!$H$26:$H$499, J459):INDEX(Colony!$H$26:$H$499, COUNT($A$4:$A$499))))))), IFERROR(O459-(SUM(--(NOT(ISBLANK(INDEX(Colony!$H$26:$H$499, J459):INDEX(Colony!$H$26:$H$499, J460-1)))))),""))</f>
        <v/>
      </c>
      <c r="N459" t="str">
        <f t="array" ref="N459">IFERROR(INDEX($E$4:$E$499,J459),"")</f>
        <v/>
      </c>
      <c r="O459" t="str">
        <f t="array" ref="O459">IFERROR(IF(NOT(J459+100&gt;J460),COUNT($A$4:$A$499)+1-J459,IFERROR(J460-J459,"")),"")</f>
        <v/>
      </c>
      <c r="W459" s="2"/>
      <c r="Y459" s="2"/>
      <c r="AA459" s="2"/>
      <c r="AC459" s="2"/>
      <c r="AE459" s="2"/>
      <c r="AG459" s="2"/>
      <c r="AI459" s="2"/>
    </row>
    <row r="460" spans="1:35" x14ac:dyDescent="0.25">
      <c r="A460" s="2" t="str">
        <f>IF(ISBLANK(Colony!B482),"",Colony!B482)</f>
        <v/>
      </c>
      <c r="B460" t="str">
        <f>IF(ISBLANK(Colony!C482),"",Colony!C482)</f>
        <v/>
      </c>
      <c r="C460" t="str">
        <f>IF(ISBLANK(Colony!D482),"",Colony!D482)</f>
        <v/>
      </c>
      <c r="D460" s="1" t="str">
        <f>IF(ISBLANK(Colony!E482),"",Colony!E482)</f>
        <v/>
      </c>
      <c r="E460" s="1" t="str">
        <f>IF(ISBLANK(Colony!F482),"",Colony!F482)</f>
        <v/>
      </c>
      <c r="F460" s="1" t="str">
        <f>IF(ISBLANK(Colony!G482),"",Colony!G482)</f>
        <v/>
      </c>
      <c r="G460" s="1" t="str">
        <f>IF(ISBLANK(Colony!H482),"",Colony!H482)</f>
        <v/>
      </c>
      <c r="H460" s="1" t="str">
        <f>IF(ISBLANK(Colony!I482),"",Colony!I482)</f>
        <v/>
      </c>
      <c r="I460" t="str">
        <f t="array" ref="I460">_xlfn.IFNA(INDEX($A$4:$A$499&amp;$E$4:$E$499, MATCH(0, COUNTIF(I$3:I459, $A$4:$A$499&amp;$E$4:$E$499), 0)),"")</f>
        <v/>
      </c>
      <c r="J460" t="str">
        <f t="array" ref="J460">_xlfn.IFNA( MATCH(0, COUNTIF(I$3:I459, $A$4:$A$499&amp;$E$4:$E$499), 0),"")</f>
        <v/>
      </c>
      <c r="K460" s="2" t="str">
        <f t="array" ref="K460">IFERROR(INDEX($A$4:$A$499, J460),"")</f>
        <v/>
      </c>
      <c r="L460" t="str">
        <f t="array" ref="L460">IFERROR(INDEX($G$4:$G$499, J460),"")</f>
        <v/>
      </c>
      <c r="M460" t="str">
        <f t="array" ref="M460">IF(AND(J461&gt;99999,J460&lt;99999),O460- (SUM(--(NOT(ISBLANK(INDEX(Colony!$H$26:$H$499, J460):INDEX(Colony!$H$26:$H$499, COUNT($A$4:$A$499))))))), IFERROR(O460-(SUM(--(NOT(ISBLANK(INDEX(Colony!$H$26:$H$499, J460):INDEX(Colony!$H$26:$H$499, J461-1)))))),""))</f>
        <v/>
      </c>
      <c r="N460" t="str">
        <f t="array" ref="N460">IFERROR(INDEX($E$4:$E$499,J460),"")</f>
        <v/>
      </c>
      <c r="O460" t="str">
        <f t="array" ref="O460">IFERROR(IF(NOT(J460+100&gt;J461),COUNT($A$4:$A$499)+1-J460,IFERROR(J461-J460,"")),"")</f>
        <v/>
      </c>
      <c r="W460" s="2"/>
      <c r="Y460" s="2"/>
      <c r="AA460" s="2"/>
      <c r="AC460" s="2"/>
      <c r="AE460" s="2"/>
      <c r="AG460" s="2"/>
      <c r="AI460" s="2"/>
    </row>
    <row r="461" spans="1:35" x14ac:dyDescent="0.25">
      <c r="A461" s="2" t="str">
        <f>IF(ISBLANK(Colony!B483),"",Colony!B483)</f>
        <v/>
      </c>
      <c r="B461" t="str">
        <f>IF(ISBLANK(Colony!C483),"",Colony!C483)</f>
        <v/>
      </c>
      <c r="C461" t="str">
        <f>IF(ISBLANK(Colony!D483),"",Colony!D483)</f>
        <v/>
      </c>
      <c r="D461" s="1" t="str">
        <f>IF(ISBLANK(Colony!E483),"",Colony!E483)</f>
        <v/>
      </c>
      <c r="E461" s="1" t="str">
        <f>IF(ISBLANK(Colony!F483),"",Colony!F483)</f>
        <v/>
      </c>
      <c r="F461" s="1" t="str">
        <f>IF(ISBLANK(Colony!G483),"",Colony!G483)</f>
        <v/>
      </c>
      <c r="G461" s="1" t="str">
        <f>IF(ISBLANK(Colony!H483),"",Colony!H483)</f>
        <v/>
      </c>
      <c r="H461" s="1" t="str">
        <f>IF(ISBLANK(Colony!I483),"",Colony!I483)</f>
        <v/>
      </c>
      <c r="I461" t="str">
        <f t="array" ref="I461">_xlfn.IFNA(INDEX($A$4:$A$499&amp;$E$4:$E$499, MATCH(0, COUNTIF(I$3:I460, $A$4:$A$499&amp;$E$4:$E$499), 0)),"")</f>
        <v/>
      </c>
      <c r="J461" t="str">
        <f t="array" ref="J461">_xlfn.IFNA( MATCH(0, COUNTIF(I$3:I460, $A$4:$A$499&amp;$E$4:$E$499), 0),"")</f>
        <v/>
      </c>
      <c r="K461" s="2" t="str">
        <f t="array" ref="K461">IFERROR(INDEX($A$4:$A$499, J461),"")</f>
        <v/>
      </c>
      <c r="L461" t="str">
        <f t="array" ref="L461">IFERROR(INDEX($G$4:$G$499, J461),"")</f>
        <v/>
      </c>
      <c r="M461" t="str">
        <f t="array" ref="M461">IF(AND(J462&gt;99999,J461&lt;99999),O461- (SUM(--(NOT(ISBLANK(INDEX(Colony!$H$26:$H$499, J461):INDEX(Colony!$H$26:$H$499, COUNT($A$4:$A$499))))))), IFERROR(O461-(SUM(--(NOT(ISBLANK(INDEX(Colony!$H$26:$H$499, J461):INDEX(Colony!$H$26:$H$499, J462-1)))))),""))</f>
        <v/>
      </c>
      <c r="N461" t="str">
        <f t="array" ref="N461">IFERROR(INDEX($E$4:$E$499,J461),"")</f>
        <v/>
      </c>
      <c r="O461" t="str">
        <f t="array" ref="O461">IFERROR(IF(NOT(J461+100&gt;J462),COUNT($A$4:$A$499)+1-J461,IFERROR(J462-J461,"")),"")</f>
        <v/>
      </c>
      <c r="W461" s="2"/>
      <c r="Y461" s="2"/>
      <c r="AA461" s="2"/>
      <c r="AC461" s="2"/>
      <c r="AE461" s="2"/>
      <c r="AG461" s="2"/>
      <c r="AI461" s="2"/>
    </row>
    <row r="462" spans="1:35" x14ac:dyDescent="0.25">
      <c r="A462" s="2" t="str">
        <f>IF(ISBLANK(Colony!B484),"",Colony!B484)</f>
        <v/>
      </c>
      <c r="B462" t="str">
        <f>IF(ISBLANK(Colony!C484),"",Colony!C484)</f>
        <v/>
      </c>
      <c r="C462" t="str">
        <f>IF(ISBLANK(Colony!D484),"",Colony!D484)</f>
        <v/>
      </c>
      <c r="D462" s="1" t="str">
        <f>IF(ISBLANK(Colony!E484),"",Colony!E484)</f>
        <v/>
      </c>
      <c r="E462" s="1" t="str">
        <f>IF(ISBLANK(Colony!F484),"",Colony!F484)</f>
        <v/>
      </c>
      <c r="F462" s="1" t="str">
        <f>IF(ISBLANK(Colony!G484),"",Colony!G484)</f>
        <v/>
      </c>
      <c r="G462" s="1" t="str">
        <f>IF(ISBLANK(Colony!H484),"",Colony!H484)</f>
        <v/>
      </c>
      <c r="H462" s="1" t="str">
        <f>IF(ISBLANK(Colony!I484),"",Colony!I484)</f>
        <v/>
      </c>
      <c r="I462" t="str">
        <f t="array" ref="I462">_xlfn.IFNA(INDEX($A$4:$A$499&amp;$E$4:$E$499, MATCH(0, COUNTIF(I$3:I461, $A$4:$A$499&amp;$E$4:$E$499), 0)),"")</f>
        <v/>
      </c>
      <c r="J462" t="str">
        <f t="array" ref="J462">_xlfn.IFNA( MATCH(0, COUNTIF(I$3:I461, $A$4:$A$499&amp;$E$4:$E$499), 0),"")</f>
        <v/>
      </c>
      <c r="K462" s="2" t="str">
        <f t="array" ref="K462">IFERROR(INDEX($A$4:$A$499, J462),"")</f>
        <v/>
      </c>
      <c r="L462" t="str">
        <f t="array" ref="L462">IFERROR(INDEX($G$4:$G$499, J462),"")</f>
        <v/>
      </c>
      <c r="M462" t="str">
        <f t="array" ref="M462">IF(AND(J463&gt;99999,J462&lt;99999),O462- (SUM(--(NOT(ISBLANK(INDEX(Colony!$H$26:$H$499, J462):INDEX(Colony!$H$26:$H$499, COUNT($A$4:$A$499))))))), IFERROR(O462-(SUM(--(NOT(ISBLANK(INDEX(Colony!$H$26:$H$499, J462):INDEX(Colony!$H$26:$H$499, J463-1)))))),""))</f>
        <v/>
      </c>
      <c r="N462" t="str">
        <f t="array" ref="N462">IFERROR(INDEX($E$4:$E$499,J462),"")</f>
        <v/>
      </c>
      <c r="O462" t="str">
        <f t="array" ref="O462">IFERROR(IF(NOT(J462+100&gt;J463),COUNT($A$4:$A$499)+1-J462,IFERROR(J463-J462,"")),"")</f>
        <v/>
      </c>
      <c r="W462" s="2"/>
      <c r="Y462" s="2"/>
      <c r="AA462" s="2"/>
      <c r="AC462" s="2"/>
      <c r="AE462" s="2"/>
      <c r="AG462" s="2"/>
      <c r="AI462" s="2"/>
    </row>
    <row r="463" spans="1:35" x14ac:dyDescent="0.25">
      <c r="A463" s="2" t="str">
        <f>IF(ISBLANK(Colony!B485),"",Colony!B485)</f>
        <v/>
      </c>
      <c r="B463" t="str">
        <f>IF(ISBLANK(Colony!C485),"",Colony!C485)</f>
        <v/>
      </c>
      <c r="C463" t="str">
        <f>IF(ISBLANK(Colony!D485),"",Colony!D485)</f>
        <v/>
      </c>
      <c r="D463" s="1" t="str">
        <f>IF(ISBLANK(Colony!E485),"",Colony!E485)</f>
        <v/>
      </c>
      <c r="E463" s="1" t="str">
        <f>IF(ISBLANK(Colony!F485),"",Colony!F485)</f>
        <v/>
      </c>
      <c r="F463" s="1" t="str">
        <f>IF(ISBLANK(Colony!G485),"",Colony!G485)</f>
        <v/>
      </c>
      <c r="G463" s="1" t="str">
        <f>IF(ISBLANK(Colony!H485),"",Colony!H485)</f>
        <v/>
      </c>
      <c r="H463" s="1" t="str">
        <f>IF(ISBLANK(Colony!I485),"",Colony!I485)</f>
        <v/>
      </c>
      <c r="I463" t="str">
        <f t="array" ref="I463">_xlfn.IFNA(INDEX($A$4:$A$499&amp;$E$4:$E$499, MATCH(0, COUNTIF(I$3:I462, $A$4:$A$499&amp;$E$4:$E$499), 0)),"")</f>
        <v/>
      </c>
      <c r="J463" t="str">
        <f t="array" ref="J463">_xlfn.IFNA( MATCH(0, COUNTIF(I$3:I462, $A$4:$A$499&amp;$E$4:$E$499), 0),"")</f>
        <v/>
      </c>
      <c r="K463" s="2" t="str">
        <f t="array" ref="K463">IFERROR(INDEX($A$4:$A$499, J463),"")</f>
        <v/>
      </c>
      <c r="L463" t="str">
        <f t="array" ref="L463">IFERROR(INDEX($G$4:$G$499, J463),"")</f>
        <v/>
      </c>
      <c r="M463" t="str">
        <f t="array" ref="M463">IF(AND(J464&gt;99999,J463&lt;99999),O463- (SUM(--(NOT(ISBLANK(INDEX(Colony!$H$26:$H$499, J463):INDEX(Colony!$H$26:$H$499, COUNT($A$4:$A$499))))))), IFERROR(O463-(SUM(--(NOT(ISBLANK(INDEX(Colony!$H$26:$H$499, J463):INDEX(Colony!$H$26:$H$499, J464-1)))))),""))</f>
        <v/>
      </c>
      <c r="N463" t="str">
        <f t="array" ref="N463">IFERROR(INDEX($E$4:$E$499,J463),"")</f>
        <v/>
      </c>
      <c r="O463" t="str">
        <f t="array" ref="O463">IFERROR(IF(NOT(J463+100&gt;J464),COUNT($A$4:$A$499)+1-J463,IFERROR(J464-J463,"")),"")</f>
        <v/>
      </c>
      <c r="W463" s="2"/>
      <c r="Y463" s="2"/>
      <c r="AA463" s="2"/>
      <c r="AC463" s="2"/>
      <c r="AE463" s="2"/>
      <c r="AG463" s="2"/>
      <c r="AI463" s="2"/>
    </row>
    <row r="464" spans="1:35" x14ac:dyDescent="0.25">
      <c r="A464" s="2" t="str">
        <f>IF(ISBLANK(Colony!B486),"",Colony!B486)</f>
        <v/>
      </c>
      <c r="B464" t="str">
        <f>IF(ISBLANK(Colony!C486),"",Colony!C486)</f>
        <v/>
      </c>
      <c r="C464" t="str">
        <f>IF(ISBLANK(Colony!D486),"",Colony!D486)</f>
        <v/>
      </c>
      <c r="D464" s="1" t="str">
        <f>IF(ISBLANK(Colony!E486),"",Colony!E486)</f>
        <v/>
      </c>
      <c r="E464" s="1" t="str">
        <f>IF(ISBLANK(Colony!F486),"",Colony!F486)</f>
        <v/>
      </c>
      <c r="F464" s="1" t="str">
        <f>IF(ISBLANK(Colony!G486),"",Colony!G486)</f>
        <v/>
      </c>
      <c r="G464" s="1" t="str">
        <f>IF(ISBLANK(Colony!H486),"",Colony!H486)</f>
        <v/>
      </c>
      <c r="H464" s="1" t="str">
        <f>IF(ISBLANK(Colony!I486),"",Colony!I486)</f>
        <v/>
      </c>
      <c r="I464" t="str">
        <f t="array" ref="I464">_xlfn.IFNA(INDEX($A$4:$A$499&amp;$E$4:$E$499, MATCH(0, COUNTIF(I$3:I463, $A$4:$A$499&amp;$E$4:$E$499), 0)),"")</f>
        <v/>
      </c>
      <c r="J464" t="str">
        <f t="array" ref="J464">_xlfn.IFNA( MATCH(0, COUNTIF(I$3:I463, $A$4:$A$499&amp;$E$4:$E$499), 0),"")</f>
        <v/>
      </c>
      <c r="K464" s="2" t="str">
        <f t="array" ref="K464">IFERROR(INDEX($A$4:$A$499, J464),"")</f>
        <v/>
      </c>
      <c r="L464" t="str">
        <f t="array" ref="L464">IFERROR(INDEX($G$4:$G$499, J464),"")</f>
        <v/>
      </c>
      <c r="M464" t="str">
        <f t="array" ref="M464">IF(AND(J465&gt;99999,J464&lt;99999),O464- (SUM(--(NOT(ISBLANK(INDEX(Colony!$H$26:$H$499, J464):INDEX(Colony!$H$26:$H$499, COUNT($A$4:$A$499))))))), IFERROR(O464-(SUM(--(NOT(ISBLANK(INDEX(Colony!$H$26:$H$499, J464):INDEX(Colony!$H$26:$H$499, J465-1)))))),""))</f>
        <v/>
      </c>
      <c r="N464" t="str">
        <f t="array" ref="N464">IFERROR(INDEX($E$4:$E$499,J464),"")</f>
        <v/>
      </c>
      <c r="O464" t="str">
        <f t="array" ref="O464">IFERROR(IF(NOT(J464+100&gt;J465),COUNT($A$4:$A$499)+1-J464,IFERROR(J465-J464,"")),"")</f>
        <v/>
      </c>
      <c r="W464" s="2"/>
      <c r="Y464" s="2"/>
      <c r="AA464" s="2"/>
      <c r="AC464" s="2"/>
      <c r="AE464" s="2"/>
      <c r="AG464" s="2"/>
      <c r="AI464" s="2"/>
    </row>
    <row r="465" spans="1:35" x14ac:dyDescent="0.25">
      <c r="A465" s="2" t="str">
        <f>IF(ISBLANK(Colony!B487),"",Colony!B487)</f>
        <v/>
      </c>
      <c r="B465" t="str">
        <f>IF(ISBLANK(Colony!C487),"",Colony!C487)</f>
        <v/>
      </c>
      <c r="C465" t="str">
        <f>IF(ISBLANK(Colony!D487),"",Colony!D487)</f>
        <v/>
      </c>
      <c r="D465" s="1" t="str">
        <f>IF(ISBLANK(Colony!E487),"",Colony!E487)</f>
        <v/>
      </c>
      <c r="E465" s="1" t="str">
        <f>IF(ISBLANK(Colony!F487),"",Colony!F487)</f>
        <v/>
      </c>
      <c r="F465" s="1" t="str">
        <f>IF(ISBLANK(Colony!G487),"",Colony!G487)</f>
        <v/>
      </c>
      <c r="G465" s="1" t="str">
        <f>IF(ISBLANK(Colony!H487),"",Colony!H487)</f>
        <v/>
      </c>
      <c r="H465" s="1" t="str">
        <f>IF(ISBLANK(Colony!I487),"",Colony!I487)</f>
        <v/>
      </c>
      <c r="I465" t="str">
        <f t="array" ref="I465">_xlfn.IFNA(INDEX($A$4:$A$499&amp;$E$4:$E$499, MATCH(0, COUNTIF(I$3:I464, $A$4:$A$499&amp;$E$4:$E$499), 0)),"")</f>
        <v/>
      </c>
      <c r="J465" t="str">
        <f t="array" ref="J465">_xlfn.IFNA( MATCH(0, COUNTIF(I$3:I464, $A$4:$A$499&amp;$E$4:$E$499), 0),"")</f>
        <v/>
      </c>
      <c r="K465" s="2" t="str">
        <f t="array" ref="K465">IFERROR(INDEX($A$4:$A$499, J465),"")</f>
        <v/>
      </c>
      <c r="L465" t="str">
        <f t="array" ref="L465">IFERROR(INDEX($G$4:$G$499, J465),"")</f>
        <v/>
      </c>
      <c r="M465" t="str">
        <f t="array" ref="M465">IF(AND(J466&gt;99999,J465&lt;99999),O465- (SUM(--(NOT(ISBLANK(INDEX(Colony!$H$26:$H$499, J465):INDEX(Colony!$H$26:$H$499, COUNT($A$4:$A$499))))))), IFERROR(O465-(SUM(--(NOT(ISBLANK(INDEX(Colony!$H$26:$H$499, J465):INDEX(Colony!$H$26:$H$499, J466-1)))))),""))</f>
        <v/>
      </c>
      <c r="N465" t="str">
        <f t="array" ref="N465">IFERROR(INDEX($E$4:$E$499,J465),"")</f>
        <v/>
      </c>
      <c r="O465" t="str">
        <f t="array" ref="O465">IFERROR(IF(NOT(J465+100&gt;J466),COUNT($A$4:$A$499)+1-J465,IFERROR(J466-J465,"")),"")</f>
        <v/>
      </c>
      <c r="W465" s="2"/>
      <c r="Y465" s="2"/>
      <c r="AA465" s="2"/>
      <c r="AC465" s="2"/>
      <c r="AE465" s="2"/>
      <c r="AG465" s="2"/>
      <c r="AI465" s="2"/>
    </row>
    <row r="466" spans="1:35" x14ac:dyDescent="0.25">
      <c r="A466" s="2" t="str">
        <f>IF(ISBLANK(Colony!B488),"",Colony!B488)</f>
        <v/>
      </c>
      <c r="B466" t="str">
        <f>IF(ISBLANK(Colony!C488),"",Colony!C488)</f>
        <v/>
      </c>
      <c r="C466" t="str">
        <f>IF(ISBLANK(Colony!D488),"",Colony!D488)</f>
        <v/>
      </c>
      <c r="D466" s="1" t="str">
        <f>IF(ISBLANK(Colony!E488),"",Colony!E488)</f>
        <v/>
      </c>
      <c r="E466" s="1" t="str">
        <f>IF(ISBLANK(Colony!F488),"",Colony!F488)</f>
        <v/>
      </c>
      <c r="F466" s="1" t="str">
        <f>IF(ISBLANK(Colony!G488),"",Colony!G488)</f>
        <v/>
      </c>
      <c r="G466" s="1" t="str">
        <f>IF(ISBLANK(Colony!H488),"",Colony!H488)</f>
        <v/>
      </c>
      <c r="H466" s="1" t="str">
        <f>IF(ISBLANK(Colony!I488),"",Colony!I488)</f>
        <v/>
      </c>
      <c r="I466" t="str">
        <f t="array" ref="I466">_xlfn.IFNA(INDEX($A$4:$A$499&amp;$E$4:$E$499, MATCH(0, COUNTIF(I$3:I465, $A$4:$A$499&amp;$E$4:$E$499), 0)),"")</f>
        <v/>
      </c>
      <c r="J466" t="str">
        <f t="array" ref="J466">_xlfn.IFNA( MATCH(0, COUNTIF(I$3:I465, $A$4:$A$499&amp;$E$4:$E$499), 0),"")</f>
        <v/>
      </c>
      <c r="K466" s="2" t="str">
        <f t="array" ref="K466">IFERROR(INDEX($A$4:$A$499, J466),"")</f>
        <v/>
      </c>
      <c r="L466" t="str">
        <f t="array" ref="L466">IFERROR(INDEX($G$4:$G$499, J466),"")</f>
        <v/>
      </c>
      <c r="M466" t="str">
        <f t="array" ref="M466">IF(AND(J467&gt;99999,J466&lt;99999),O466- (SUM(--(NOT(ISBLANK(INDEX(Colony!$H$26:$H$499, J466):INDEX(Colony!$H$26:$H$499, COUNT($A$4:$A$499))))))), IFERROR(O466-(SUM(--(NOT(ISBLANK(INDEX(Colony!$H$26:$H$499, J466):INDEX(Colony!$H$26:$H$499, J467-1)))))),""))</f>
        <v/>
      </c>
      <c r="N466" t="str">
        <f t="array" ref="N466">IFERROR(INDEX($E$4:$E$499,J466),"")</f>
        <v/>
      </c>
      <c r="O466" t="str">
        <f t="array" ref="O466">IFERROR(IF(NOT(J466+100&gt;J467),COUNT($A$4:$A$499)+1-J466,IFERROR(J467-J466,"")),"")</f>
        <v/>
      </c>
      <c r="W466" s="2"/>
      <c r="Y466" s="2"/>
      <c r="AA466" s="2"/>
      <c r="AC466" s="2"/>
      <c r="AE466" s="2"/>
      <c r="AG466" s="2"/>
      <c r="AI466" s="2"/>
    </row>
    <row r="467" spans="1:35" x14ac:dyDescent="0.25">
      <c r="A467" s="2" t="str">
        <f>IF(ISBLANK(Colony!B489),"",Colony!B489)</f>
        <v/>
      </c>
      <c r="B467" t="str">
        <f>IF(ISBLANK(Colony!C489),"",Colony!C489)</f>
        <v/>
      </c>
      <c r="C467" t="str">
        <f>IF(ISBLANK(Colony!D489),"",Colony!D489)</f>
        <v/>
      </c>
      <c r="D467" s="1" t="str">
        <f>IF(ISBLANK(Colony!E489),"",Colony!E489)</f>
        <v/>
      </c>
      <c r="E467" s="1" t="str">
        <f>IF(ISBLANK(Colony!F489),"",Colony!F489)</f>
        <v/>
      </c>
      <c r="F467" s="1" t="str">
        <f>IF(ISBLANK(Colony!G489),"",Colony!G489)</f>
        <v/>
      </c>
      <c r="G467" s="1" t="str">
        <f>IF(ISBLANK(Colony!H489),"",Colony!H489)</f>
        <v/>
      </c>
      <c r="H467" s="1" t="str">
        <f>IF(ISBLANK(Colony!I489),"",Colony!I489)</f>
        <v/>
      </c>
      <c r="I467" t="str">
        <f t="array" ref="I467">_xlfn.IFNA(INDEX($A$4:$A$499&amp;$E$4:$E$499, MATCH(0, COUNTIF(I$3:I466, $A$4:$A$499&amp;$E$4:$E$499), 0)),"")</f>
        <v/>
      </c>
      <c r="J467" t="str">
        <f t="array" ref="J467">_xlfn.IFNA( MATCH(0, COUNTIF(I$3:I466, $A$4:$A$499&amp;$E$4:$E$499), 0),"")</f>
        <v/>
      </c>
      <c r="K467" s="2" t="str">
        <f t="array" ref="K467">IFERROR(INDEX($A$4:$A$499, J467),"")</f>
        <v/>
      </c>
      <c r="L467" t="str">
        <f t="array" ref="L467">IFERROR(INDEX($G$4:$G$499, J467),"")</f>
        <v/>
      </c>
      <c r="M467" t="str">
        <f t="array" ref="M467">IF(AND(J468&gt;99999,J467&lt;99999),O467- (SUM(--(NOT(ISBLANK(INDEX(Colony!$H$26:$H$499, J467):INDEX(Colony!$H$26:$H$499, COUNT($A$4:$A$499))))))), IFERROR(O467-(SUM(--(NOT(ISBLANK(INDEX(Colony!$H$26:$H$499, J467):INDEX(Colony!$H$26:$H$499, J468-1)))))),""))</f>
        <v/>
      </c>
      <c r="N467" t="str">
        <f t="array" ref="N467">IFERROR(INDEX($E$4:$E$499,J467),"")</f>
        <v/>
      </c>
      <c r="O467" t="str">
        <f t="array" ref="O467">IFERROR(IF(NOT(J467+100&gt;J468),COUNT($A$4:$A$499)+1-J467,IFERROR(J468-J467,"")),"")</f>
        <v/>
      </c>
      <c r="W467" s="2"/>
      <c r="Y467" s="2"/>
      <c r="AA467" s="2"/>
      <c r="AC467" s="2"/>
      <c r="AE467" s="2"/>
      <c r="AG467" s="2"/>
      <c r="AI467" s="2"/>
    </row>
    <row r="468" spans="1:35" x14ac:dyDescent="0.25">
      <c r="A468" s="2" t="str">
        <f>IF(ISBLANK(Colony!B490),"",Colony!B490)</f>
        <v/>
      </c>
      <c r="B468" t="str">
        <f>IF(ISBLANK(Colony!C490),"",Colony!C490)</f>
        <v/>
      </c>
      <c r="C468" t="str">
        <f>IF(ISBLANK(Colony!D490),"",Colony!D490)</f>
        <v/>
      </c>
      <c r="D468" s="1" t="str">
        <f>IF(ISBLANK(Colony!E490),"",Colony!E490)</f>
        <v/>
      </c>
      <c r="E468" s="1" t="str">
        <f>IF(ISBLANK(Colony!F490),"",Colony!F490)</f>
        <v/>
      </c>
      <c r="F468" s="1" t="str">
        <f>IF(ISBLANK(Colony!G490),"",Colony!G490)</f>
        <v/>
      </c>
      <c r="G468" s="1" t="str">
        <f>IF(ISBLANK(Colony!H490),"",Colony!H490)</f>
        <v/>
      </c>
      <c r="H468" s="1" t="str">
        <f>IF(ISBLANK(Colony!I490),"",Colony!I490)</f>
        <v/>
      </c>
      <c r="I468" t="str">
        <f t="array" ref="I468">_xlfn.IFNA(INDEX($A$4:$A$499&amp;$E$4:$E$499, MATCH(0, COUNTIF(I$3:I467, $A$4:$A$499&amp;$E$4:$E$499), 0)),"")</f>
        <v/>
      </c>
      <c r="J468" t="str">
        <f t="array" ref="J468">_xlfn.IFNA( MATCH(0, COUNTIF(I$3:I467, $A$4:$A$499&amp;$E$4:$E$499), 0),"")</f>
        <v/>
      </c>
      <c r="K468" s="2" t="str">
        <f t="array" ref="K468">IFERROR(INDEX($A$4:$A$499, J468),"")</f>
        <v/>
      </c>
      <c r="L468" t="str">
        <f t="array" ref="L468">IFERROR(INDEX($G$4:$G$499, J468),"")</f>
        <v/>
      </c>
      <c r="M468" t="str">
        <f t="array" ref="M468">IF(AND(J469&gt;99999,J468&lt;99999),O468- (SUM(--(NOT(ISBLANK(INDEX(Colony!$H$26:$H$499, J468):INDEX(Colony!$H$26:$H$499, COUNT($A$4:$A$499))))))), IFERROR(O468-(SUM(--(NOT(ISBLANK(INDEX(Colony!$H$26:$H$499, J468):INDEX(Colony!$H$26:$H$499, J469-1)))))),""))</f>
        <v/>
      </c>
      <c r="N468" t="str">
        <f t="array" ref="N468">IFERROR(INDEX($E$4:$E$499,J468),"")</f>
        <v/>
      </c>
      <c r="O468" t="str">
        <f t="array" ref="O468">IFERROR(IF(NOT(J468+100&gt;J469),COUNT($A$4:$A$499)+1-J468,IFERROR(J469-J468,"")),"")</f>
        <v/>
      </c>
      <c r="W468" s="2"/>
      <c r="Y468" s="2"/>
      <c r="AA468" s="2"/>
      <c r="AC468" s="2"/>
      <c r="AE468" s="2"/>
      <c r="AG468" s="2"/>
      <c r="AI468" s="2"/>
    </row>
    <row r="469" spans="1:35" x14ac:dyDescent="0.25">
      <c r="A469" s="2" t="str">
        <f>IF(ISBLANK(Colony!B491),"",Colony!B491)</f>
        <v/>
      </c>
      <c r="B469" t="str">
        <f>IF(ISBLANK(Colony!C491),"",Colony!C491)</f>
        <v/>
      </c>
      <c r="C469" t="str">
        <f>IF(ISBLANK(Colony!D491),"",Colony!D491)</f>
        <v/>
      </c>
      <c r="D469" s="1" t="str">
        <f>IF(ISBLANK(Colony!E491),"",Colony!E491)</f>
        <v/>
      </c>
      <c r="E469" s="1" t="str">
        <f>IF(ISBLANK(Colony!F491),"",Colony!F491)</f>
        <v/>
      </c>
      <c r="F469" s="1" t="str">
        <f>IF(ISBLANK(Colony!G491),"",Colony!G491)</f>
        <v/>
      </c>
      <c r="G469" s="1" t="str">
        <f>IF(ISBLANK(Colony!H491),"",Colony!H491)</f>
        <v/>
      </c>
      <c r="H469" s="1" t="str">
        <f>IF(ISBLANK(Colony!I491),"",Colony!I491)</f>
        <v/>
      </c>
      <c r="I469" t="str">
        <f t="array" ref="I469">_xlfn.IFNA(INDEX($A$4:$A$499&amp;$E$4:$E$499, MATCH(0, COUNTIF(I$3:I468, $A$4:$A$499&amp;$E$4:$E$499), 0)),"")</f>
        <v/>
      </c>
      <c r="J469" t="str">
        <f t="array" ref="J469">_xlfn.IFNA( MATCH(0, COUNTIF(I$3:I468, $A$4:$A$499&amp;$E$4:$E$499), 0),"")</f>
        <v/>
      </c>
      <c r="K469" s="2" t="str">
        <f t="array" ref="K469">IFERROR(INDEX($A$4:$A$499, J469),"")</f>
        <v/>
      </c>
      <c r="L469" t="str">
        <f t="array" ref="L469">IFERROR(INDEX($G$4:$G$499, J469),"")</f>
        <v/>
      </c>
      <c r="M469" t="str">
        <f t="array" ref="M469">IF(AND(J470&gt;99999,J469&lt;99999),O469- (SUM(--(NOT(ISBLANK(INDEX(Colony!$H$26:$H$499, J469):INDEX(Colony!$H$26:$H$499, COUNT($A$4:$A$499))))))), IFERROR(O469-(SUM(--(NOT(ISBLANK(INDEX(Colony!$H$26:$H$499, J469):INDEX(Colony!$H$26:$H$499, J470-1)))))),""))</f>
        <v/>
      </c>
      <c r="N469" t="str">
        <f t="array" ref="N469">IFERROR(INDEX($E$4:$E$499,J469),"")</f>
        <v/>
      </c>
      <c r="O469" t="str">
        <f t="array" ref="O469">IFERROR(IF(NOT(J469+100&gt;J470),COUNT($A$4:$A$499)+1-J469,IFERROR(J470-J469,"")),"")</f>
        <v/>
      </c>
      <c r="W469" s="2"/>
      <c r="Y469" s="2"/>
      <c r="AA469" s="2"/>
      <c r="AC469" s="2"/>
      <c r="AE469" s="2"/>
      <c r="AG469" s="2"/>
      <c r="AI469" s="2"/>
    </row>
    <row r="470" spans="1:35" x14ac:dyDescent="0.25">
      <c r="A470" s="2" t="str">
        <f>IF(ISBLANK(Colony!B492),"",Colony!B492)</f>
        <v/>
      </c>
      <c r="B470" t="str">
        <f>IF(ISBLANK(Colony!C492),"",Colony!C492)</f>
        <v/>
      </c>
      <c r="C470" t="str">
        <f>IF(ISBLANK(Colony!D492),"",Colony!D492)</f>
        <v/>
      </c>
      <c r="D470" s="1" t="str">
        <f>IF(ISBLANK(Colony!E492),"",Colony!E492)</f>
        <v/>
      </c>
      <c r="E470" s="1" t="str">
        <f>IF(ISBLANK(Colony!F492),"",Colony!F492)</f>
        <v/>
      </c>
      <c r="F470" s="1" t="str">
        <f>IF(ISBLANK(Colony!G492),"",Colony!G492)</f>
        <v/>
      </c>
      <c r="G470" s="1" t="str">
        <f>IF(ISBLANK(Colony!H492),"",Colony!H492)</f>
        <v/>
      </c>
      <c r="H470" s="1" t="str">
        <f>IF(ISBLANK(Colony!I492),"",Colony!I492)</f>
        <v/>
      </c>
      <c r="I470" t="str">
        <f t="array" ref="I470">_xlfn.IFNA(INDEX($A$4:$A$499&amp;$E$4:$E$499, MATCH(0, COUNTIF(I$3:I469, $A$4:$A$499&amp;$E$4:$E$499), 0)),"")</f>
        <v/>
      </c>
      <c r="J470" t="str">
        <f t="array" ref="J470">_xlfn.IFNA( MATCH(0, COUNTIF(I$3:I469, $A$4:$A$499&amp;$E$4:$E$499), 0),"")</f>
        <v/>
      </c>
      <c r="K470" s="2" t="str">
        <f t="array" ref="K470">IFERROR(INDEX($A$4:$A$499, J470),"")</f>
        <v/>
      </c>
      <c r="L470" t="str">
        <f t="array" ref="L470">IFERROR(INDEX($G$4:$G$499, J470),"")</f>
        <v/>
      </c>
      <c r="M470" t="str">
        <f t="array" ref="M470">IF(AND(J471&gt;99999,J470&lt;99999),O470- (SUM(--(NOT(ISBLANK(INDEX(Colony!$H$26:$H$499, J470):INDEX(Colony!$H$26:$H$499, COUNT($A$4:$A$499))))))), IFERROR(O470-(SUM(--(NOT(ISBLANK(INDEX(Colony!$H$26:$H$499, J470):INDEX(Colony!$H$26:$H$499, J471-1)))))),""))</f>
        <v/>
      </c>
      <c r="N470" t="str">
        <f t="array" ref="N470">IFERROR(INDEX($E$4:$E$499,J470),"")</f>
        <v/>
      </c>
      <c r="O470" t="str">
        <f t="array" ref="O470">IFERROR(IF(NOT(J470+100&gt;J471),COUNT($A$4:$A$499)+1-J470,IFERROR(J471-J470,"")),"")</f>
        <v/>
      </c>
      <c r="W470" s="2"/>
      <c r="Y470" s="2"/>
      <c r="AA470" s="2"/>
      <c r="AC470" s="2"/>
      <c r="AE470" s="2"/>
      <c r="AG470" s="2"/>
      <c r="AI470" s="2"/>
    </row>
    <row r="471" spans="1:35" x14ac:dyDescent="0.25">
      <c r="A471" s="2" t="str">
        <f>IF(ISBLANK(Colony!B493),"",Colony!B493)</f>
        <v/>
      </c>
      <c r="B471" t="str">
        <f>IF(ISBLANK(Colony!C493),"",Colony!C493)</f>
        <v/>
      </c>
      <c r="C471" t="str">
        <f>IF(ISBLANK(Colony!D493),"",Colony!D493)</f>
        <v/>
      </c>
      <c r="D471" s="1" t="str">
        <f>IF(ISBLANK(Colony!E493),"",Colony!E493)</f>
        <v/>
      </c>
      <c r="E471" s="1" t="str">
        <f>IF(ISBLANK(Colony!F493),"",Colony!F493)</f>
        <v/>
      </c>
      <c r="F471" s="1" t="str">
        <f>IF(ISBLANK(Colony!G493),"",Colony!G493)</f>
        <v/>
      </c>
      <c r="G471" s="1" t="str">
        <f>IF(ISBLANK(Colony!H493),"",Colony!H493)</f>
        <v/>
      </c>
      <c r="H471" s="1" t="str">
        <f>IF(ISBLANK(Colony!I493),"",Colony!I493)</f>
        <v/>
      </c>
      <c r="I471" t="str">
        <f t="array" ref="I471">_xlfn.IFNA(INDEX($A$4:$A$499&amp;$E$4:$E$499, MATCH(0, COUNTIF(I$3:I470, $A$4:$A$499&amp;$E$4:$E$499), 0)),"")</f>
        <v/>
      </c>
      <c r="J471" t="str">
        <f t="array" ref="J471">_xlfn.IFNA( MATCH(0, COUNTIF(I$3:I470, $A$4:$A$499&amp;$E$4:$E$499), 0),"")</f>
        <v/>
      </c>
      <c r="K471" s="2" t="str">
        <f t="array" ref="K471">IFERROR(INDEX($A$4:$A$499, J471),"")</f>
        <v/>
      </c>
      <c r="L471" t="str">
        <f t="array" ref="L471">IFERROR(INDEX($G$4:$G$499, J471),"")</f>
        <v/>
      </c>
      <c r="M471" t="str">
        <f t="array" ref="M471">IF(AND(J472&gt;99999,J471&lt;99999),O471- (SUM(--(NOT(ISBLANK(INDEX(Colony!$H$26:$H$499, J471):INDEX(Colony!$H$26:$H$499, COUNT($A$4:$A$499))))))), IFERROR(O471-(SUM(--(NOT(ISBLANK(INDEX(Colony!$H$26:$H$499, J471):INDEX(Colony!$H$26:$H$499, J472-1)))))),""))</f>
        <v/>
      </c>
      <c r="N471" t="str">
        <f t="array" ref="N471">IFERROR(INDEX($E$4:$E$499,J471),"")</f>
        <v/>
      </c>
      <c r="O471" t="str">
        <f t="array" ref="O471">IFERROR(IF(NOT(J471+100&gt;J472),COUNT($A$4:$A$499)+1-J471,IFERROR(J472-J471,"")),"")</f>
        <v/>
      </c>
      <c r="W471" s="2"/>
      <c r="Y471" s="2"/>
      <c r="AA471" s="2"/>
      <c r="AC471" s="2"/>
      <c r="AE471" s="2"/>
      <c r="AG471" s="2"/>
      <c r="AI471" s="2"/>
    </row>
    <row r="472" spans="1:35" x14ac:dyDescent="0.25">
      <c r="A472" s="2" t="str">
        <f>IF(ISBLANK(Colony!B494),"",Colony!B494)</f>
        <v/>
      </c>
      <c r="B472" t="str">
        <f>IF(ISBLANK(Colony!C494),"",Colony!C494)</f>
        <v/>
      </c>
      <c r="C472" t="str">
        <f>IF(ISBLANK(Colony!D494),"",Colony!D494)</f>
        <v/>
      </c>
      <c r="D472" s="1" t="str">
        <f>IF(ISBLANK(Colony!E494),"",Colony!E494)</f>
        <v/>
      </c>
      <c r="E472" s="1" t="str">
        <f>IF(ISBLANK(Colony!F494),"",Colony!F494)</f>
        <v/>
      </c>
      <c r="F472" s="1" t="str">
        <f>IF(ISBLANK(Colony!G494),"",Colony!G494)</f>
        <v/>
      </c>
      <c r="G472" s="1" t="str">
        <f>IF(ISBLANK(Colony!H494),"",Colony!H494)</f>
        <v/>
      </c>
      <c r="H472" s="1" t="str">
        <f>IF(ISBLANK(Colony!I494),"",Colony!I494)</f>
        <v/>
      </c>
      <c r="I472" t="str">
        <f t="array" ref="I472">_xlfn.IFNA(INDEX($A$4:$A$499&amp;$E$4:$E$499, MATCH(0, COUNTIF(I$3:I471, $A$4:$A$499&amp;$E$4:$E$499), 0)),"")</f>
        <v/>
      </c>
      <c r="J472" t="str">
        <f t="array" ref="J472">_xlfn.IFNA( MATCH(0, COUNTIF(I$3:I471, $A$4:$A$499&amp;$E$4:$E$499), 0),"")</f>
        <v/>
      </c>
      <c r="K472" s="2" t="str">
        <f t="array" ref="K472">IFERROR(INDEX($A$4:$A$499, J472),"")</f>
        <v/>
      </c>
      <c r="L472" t="str">
        <f t="array" ref="L472">IFERROR(INDEX($G$4:$G$499, J472),"")</f>
        <v/>
      </c>
      <c r="M472" t="str">
        <f t="array" ref="M472">IF(AND(J473&gt;99999,J472&lt;99999),O472- (SUM(--(NOT(ISBLANK(INDEX(Colony!$H$26:$H$499, J472):INDEX(Colony!$H$26:$H$499, COUNT($A$4:$A$499))))))), IFERROR(O472-(SUM(--(NOT(ISBLANK(INDEX(Colony!$H$26:$H$499, J472):INDEX(Colony!$H$26:$H$499, J473-1)))))),""))</f>
        <v/>
      </c>
      <c r="N472" t="str">
        <f t="array" ref="N472">IFERROR(INDEX($E$4:$E$499,J472),"")</f>
        <v/>
      </c>
      <c r="O472" t="str">
        <f t="array" ref="O472">IFERROR(IF(NOT(J472+100&gt;J473),COUNT($A$4:$A$499)+1-J472,IFERROR(J473-J472,"")),"")</f>
        <v/>
      </c>
      <c r="W472" s="2"/>
      <c r="Y472" s="2"/>
      <c r="AA472" s="2"/>
      <c r="AC472" s="2"/>
      <c r="AE472" s="2"/>
      <c r="AG472" s="2"/>
      <c r="AI472" s="2"/>
    </row>
    <row r="473" spans="1:35" x14ac:dyDescent="0.25">
      <c r="A473" s="2" t="str">
        <f>IF(ISBLANK(Colony!B495),"",Colony!B495)</f>
        <v/>
      </c>
      <c r="B473" t="str">
        <f>IF(ISBLANK(Colony!C495),"",Colony!C495)</f>
        <v/>
      </c>
      <c r="C473" t="str">
        <f>IF(ISBLANK(Colony!D495),"",Colony!D495)</f>
        <v/>
      </c>
      <c r="D473" s="1" t="str">
        <f>IF(ISBLANK(Colony!E495),"",Colony!E495)</f>
        <v/>
      </c>
      <c r="E473" s="1" t="str">
        <f>IF(ISBLANK(Colony!F495),"",Colony!F495)</f>
        <v/>
      </c>
      <c r="F473" s="1" t="str">
        <f>IF(ISBLANK(Colony!G495),"",Colony!G495)</f>
        <v/>
      </c>
      <c r="G473" s="1" t="str">
        <f>IF(ISBLANK(Colony!H495),"",Colony!H495)</f>
        <v/>
      </c>
      <c r="H473" s="1" t="str">
        <f>IF(ISBLANK(Colony!I495),"",Colony!I495)</f>
        <v/>
      </c>
      <c r="I473" t="str">
        <f t="array" ref="I473">_xlfn.IFNA(INDEX($A$4:$A$499&amp;$E$4:$E$499, MATCH(0, COUNTIF(I$3:I472, $A$4:$A$499&amp;$E$4:$E$499), 0)),"")</f>
        <v/>
      </c>
      <c r="J473" t="str">
        <f t="array" ref="J473">_xlfn.IFNA( MATCH(0, COUNTIF(I$3:I472, $A$4:$A$499&amp;$E$4:$E$499), 0),"")</f>
        <v/>
      </c>
      <c r="K473" s="2" t="str">
        <f t="array" ref="K473">IFERROR(INDEX($A$4:$A$499, J473),"")</f>
        <v/>
      </c>
      <c r="L473" t="str">
        <f t="array" ref="L473">IFERROR(INDEX($G$4:$G$499, J473),"")</f>
        <v/>
      </c>
      <c r="M473" t="str">
        <f t="array" ref="M473">IF(AND(J474&gt;99999,J473&lt;99999),O473- (SUM(--(NOT(ISBLANK(INDEX(Colony!$H$26:$H$499, J473):INDEX(Colony!$H$26:$H$499, COUNT($A$4:$A$499))))))), IFERROR(O473-(SUM(--(NOT(ISBLANK(INDEX(Colony!$H$26:$H$499, J473):INDEX(Colony!$H$26:$H$499, J474-1)))))),""))</f>
        <v/>
      </c>
      <c r="N473" t="str">
        <f t="array" ref="N473">IFERROR(INDEX($E$4:$E$499,J473),"")</f>
        <v/>
      </c>
      <c r="O473" t="str">
        <f t="array" ref="O473">IFERROR(IF(NOT(J473+100&gt;J474),COUNT($A$4:$A$499)+1-J473,IFERROR(J474-J473,"")),"")</f>
        <v/>
      </c>
      <c r="W473" s="2"/>
      <c r="Y473" s="2"/>
      <c r="AA473" s="2"/>
      <c r="AC473" s="2"/>
      <c r="AE473" s="2"/>
      <c r="AG473" s="2"/>
      <c r="AI473" s="2"/>
    </row>
    <row r="474" spans="1:35" x14ac:dyDescent="0.25">
      <c r="A474" s="2" t="str">
        <f>IF(ISBLANK(Colony!B496),"",Colony!B496)</f>
        <v/>
      </c>
      <c r="B474" t="str">
        <f>IF(ISBLANK(Colony!C496),"",Colony!C496)</f>
        <v/>
      </c>
      <c r="C474" t="str">
        <f>IF(ISBLANK(Colony!D496),"",Colony!D496)</f>
        <v/>
      </c>
      <c r="D474" s="1" t="str">
        <f>IF(ISBLANK(Colony!E496),"",Colony!E496)</f>
        <v/>
      </c>
      <c r="E474" s="1" t="str">
        <f>IF(ISBLANK(Colony!F496),"",Colony!F496)</f>
        <v/>
      </c>
      <c r="F474" s="1" t="str">
        <f>IF(ISBLANK(Colony!G496),"",Colony!G496)</f>
        <v/>
      </c>
      <c r="G474" s="1" t="str">
        <f>IF(ISBLANK(Colony!H496),"",Colony!H496)</f>
        <v/>
      </c>
      <c r="H474" s="1" t="str">
        <f>IF(ISBLANK(Colony!I496),"",Colony!I496)</f>
        <v/>
      </c>
      <c r="I474" t="str">
        <f t="array" ref="I474">_xlfn.IFNA(INDEX($A$4:$A$499&amp;$E$4:$E$499, MATCH(0, COUNTIF(I$3:I473, $A$4:$A$499&amp;$E$4:$E$499), 0)),"")</f>
        <v/>
      </c>
      <c r="J474" t="str">
        <f t="array" ref="J474">_xlfn.IFNA( MATCH(0, COUNTIF(I$3:I473, $A$4:$A$499&amp;$E$4:$E$499), 0),"")</f>
        <v/>
      </c>
      <c r="K474" s="2" t="str">
        <f t="array" ref="K474">IFERROR(INDEX($A$4:$A$499, J474),"")</f>
        <v/>
      </c>
      <c r="L474" t="str">
        <f t="array" ref="L474">IFERROR(INDEX($G$4:$G$499, J474),"")</f>
        <v/>
      </c>
      <c r="M474" t="str">
        <f t="array" ref="M474">IF(AND(J475&gt;99999,J474&lt;99999),O474- (SUM(--(NOT(ISBLANK(INDEX(Colony!$H$26:$H$499, J474):INDEX(Colony!$H$26:$H$499, COUNT($A$4:$A$499))))))), IFERROR(O474-(SUM(--(NOT(ISBLANK(INDEX(Colony!$H$26:$H$499, J474):INDEX(Colony!$H$26:$H$499, J475-1)))))),""))</f>
        <v/>
      </c>
      <c r="N474" t="str">
        <f t="array" ref="N474">IFERROR(INDEX($E$4:$E$499,J474),"")</f>
        <v/>
      </c>
      <c r="O474" t="str">
        <f t="array" ref="O474">IFERROR(IF(NOT(J474+100&gt;J475),COUNT($A$4:$A$499)+1-J474,IFERROR(J475-J474,"")),"")</f>
        <v/>
      </c>
      <c r="W474" s="2"/>
      <c r="Y474" s="2"/>
      <c r="AA474" s="2"/>
      <c r="AC474" s="2"/>
      <c r="AE474" s="2"/>
      <c r="AG474" s="2"/>
      <c r="AI474" s="2"/>
    </row>
    <row r="475" spans="1:35" x14ac:dyDescent="0.25">
      <c r="A475" s="2" t="str">
        <f>IF(ISBLANK(Colony!B497),"",Colony!B497)</f>
        <v/>
      </c>
      <c r="B475" t="str">
        <f>IF(ISBLANK(Colony!C497),"",Colony!C497)</f>
        <v/>
      </c>
      <c r="C475" t="str">
        <f>IF(ISBLANK(Colony!D497),"",Colony!D497)</f>
        <v/>
      </c>
      <c r="D475" s="1" t="str">
        <f>IF(ISBLANK(Colony!E497),"",Colony!E497)</f>
        <v/>
      </c>
      <c r="E475" s="1" t="str">
        <f>IF(ISBLANK(Colony!F497),"",Colony!F497)</f>
        <v/>
      </c>
      <c r="F475" s="1" t="str">
        <f>IF(ISBLANK(Colony!G497),"",Colony!G497)</f>
        <v/>
      </c>
      <c r="G475" s="1" t="str">
        <f>IF(ISBLANK(Colony!H497),"",Colony!H497)</f>
        <v/>
      </c>
      <c r="H475" s="1" t="str">
        <f>IF(ISBLANK(Colony!I497),"",Colony!I497)</f>
        <v/>
      </c>
      <c r="I475" t="str">
        <f t="array" ref="I475">_xlfn.IFNA(INDEX($A$4:$A$499&amp;$E$4:$E$499, MATCH(0, COUNTIF(I$3:I474, $A$4:$A$499&amp;$E$4:$E$499), 0)),"")</f>
        <v/>
      </c>
      <c r="J475" t="str">
        <f t="array" ref="J475">_xlfn.IFNA( MATCH(0, COUNTIF(I$3:I474, $A$4:$A$499&amp;$E$4:$E$499), 0),"")</f>
        <v/>
      </c>
      <c r="K475" s="2" t="str">
        <f t="array" ref="K475">IFERROR(INDEX($A$4:$A$499, J475),"")</f>
        <v/>
      </c>
      <c r="L475" t="str">
        <f t="array" ref="L475">IFERROR(INDEX($G$4:$G$499, J475),"")</f>
        <v/>
      </c>
      <c r="M475" t="str">
        <f t="array" ref="M475">IF(AND(J476&gt;99999,J475&lt;99999),O475- (SUM(--(NOT(ISBLANK(INDEX(Colony!$H$26:$H$499, J475):INDEX(Colony!$H$26:$H$499, COUNT($A$4:$A$499))))))), IFERROR(O475-(SUM(--(NOT(ISBLANK(INDEX(Colony!$H$26:$H$499, J475):INDEX(Colony!$H$26:$H$499, J476-1)))))),""))</f>
        <v/>
      </c>
      <c r="N475" t="str">
        <f t="array" ref="N475">IFERROR(INDEX($E$4:$E$499,J475),"")</f>
        <v/>
      </c>
      <c r="O475" t="str">
        <f t="array" ref="O475">IFERROR(IF(NOT(J475+100&gt;J476),COUNT($A$4:$A$499)+1-J475,IFERROR(J476-J475,"")),"")</f>
        <v/>
      </c>
      <c r="W475" s="2"/>
      <c r="Y475" s="2"/>
      <c r="AA475" s="2"/>
      <c r="AC475" s="2"/>
      <c r="AE475" s="2"/>
      <c r="AG475" s="2"/>
      <c r="AI475" s="2"/>
    </row>
    <row r="476" spans="1:35" x14ac:dyDescent="0.25">
      <c r="A476" s="2" t="str">
        <f>IF(ISBLANK(Colony!B498),"",Colony!B498)</f>
        <v/>
      </c>
      <c r="B476" t="str">
        <f>IF(ISBLANK(Colony!C498),"",Colony!C498)</f>
        <v/>
      </c>
      <c r="C476" t="str">
        <f>IF(ISBLANK(Colony!D498),"",Colony!D498)</f>
        <v/>
      </c>
      <c r="D476" s="1" t="str">
        <f>IF(ISBLANK(Colony!E498),"",Colony!E498)</f>
        <v/>
      </c>
      <c r="E476" s="1" t="str">
        <f>IF(ISBLANK(Colony!F498),"",Colony!F498)</f>
        <v/>
      </c>
      <c r="F476" s="1" t="str">
        <f>IF(ISBLANK(Colony!G498),"",Colony!G498)</f>
        <v/>
      </c>
      <c r="G476" s="1" t="str">
        <f>IF(ISBLANK(Colony!H498),"",Colony!H498)</f>
        <v/>
      </c>
      <c r="H476" s="1" t="str">
        <f>IF(ISBLANK(Colony!I498),"",Colony!I498)</f>
        <v/>
      </c>
      <c r="I476" t="str">
        <f t="array" ref="I476">_xlfn.IFNA(INDEX($A$4:$A$499&amp;$E$4:$E$499, MATCH(0, COUNTIF(I$3:I475, $A$4:$A$499&amp;$E$4:$E$499), 0)),"")</f>
        <v/>
      </c>
      <c r="J476" t="str">
        <f t="array" ref="J476">_xlfn.IFNA( MATCH(0, COUNTIF(I$3:I475, $A$4:$A$499&amp;$E$4:$E$499), 0),"")</f>
        <v/>
      </c>
      <c r="K476" s="2" t="str">
        <f t="array" ref="K476">IFERROR(INDEX($A$4:$A$499, J476),"")</f>
        <v/>
      </c>
      <c r="L476" t="str">
        <f t="array" ref="L476">IFERROR(INDEX($G$4:$G$499, J476),"")</f>
        <v/>
      </c>
      <c r="M476" t="str">
        <f t="array" ref="M476">IF(AND(J477&gt;99999,J476&lt;99999),O476- (SUM(--(NOT(ISBLANK(INDEX(Colony!$H$26:$H$499, J476):INDEX(Colony!$H$26:$H$499, COUNT($A$4:$A$499))))))), IFERROR(O476-(SUM(--(NOT(ISBLANK(INDEX(Colony!$H$26:$H$499, J476):INDEX(Colony!$H$26:$H$499, J477-1)))))),""))</f>
        <v/>
      </c>
      <c r="N476" t="str">
        <f t="array" ref="N476">IFERROR(INDEX($E$4:$E$499,J476),"")</f>
        <v/>
      </c>
      <c r="O476" t="str">
        <f t="array" ref="O476">IFERROR(IF(NOT(J476+100&gt;J477),COUNT($A$4:$A$499)+1-J476,IFERROR(J477-J476,"")),"")</f>
        <v/>
      </c>
      <c r="W476" s="2"/>
      <c r="Y476" s="2"/>
      <c r="AA476" s="2"/>
      <c r="AC476" s="2"/>
      <c r="AE476" s="2"/>
      <c r="AG476" s="2"/>
      <c r="AI476" s="2"/>
    </row>
    <row r="477" spans="1:35" x14ac:dyDescent="0.25">
      <c r="A477" s="2" t="str">
        <f>IF(ISBLANK(Colony!B499),"",Colony!B499)</f>
        <v/>
      </c>
      <c r="B477" t="str">
        <f>IF(ISBLANK(Colony!C499),"",Colony!C499)</f>
        <v/>
      </c>
      <c r="C477" t="str">
        <f>IF(ISBLANK(Colony!D499),"",Colony!D499)</f>
        <v/>
      </c>
      <c r="D477" s="1" t="str">
        <f>IF(ISBLANK(Colony!E499),"",Colony!E499)</f>
        <v/>
      </c>
      <c r="E477" s="1" t="str">
        <f>IF(ISBLANK(Colony!F499),"",Colony!F499)</f>
        <v/>
      </c>
      <c r="F477" s="1" t="str">
        <f>IF(ISBLANK(Colony!G499),"",Colony!G499)</f>
        <v/>
      </c>
      <c r="G477" s="1" t="str">
        <f>IF(ISBLANK(Colony!H499),"",Colony!H499)</f>
        <v/>
      </c>
      <c r="H477" s="1" t="str">
        <f>IF(ISBLANK(Colony!I499),"",Colony!I499)</f>
        <v/>
      </c>
      <c r="I477" t="str">
        <f t="array" ref="I477">_xlfn.IFNA(INDEX($A$4:$A$499&amp;$E$4:$E$499, MATCH(0, COUNTIF(I$3:I476, $A$4:$A$499&amp;$E$4:$E$499), 0)),"")</f>
        <v/>
      </c>
      <c r="J477" t="str">
        <f t="array" ref="J477">_xlfn.IFNA( MATCH(0, COUNTIF(I$3:I476, $A$4:$A$499&amp;$E$4:$E$499), 0),"")</f>
        <v/>
      </c>
      <c r="K477" s="2" t="str">
        <f t="array" ref="K477">IFERROR(INDEX($A$4:$A$499, J477),"")</f>
        <v/>
      </c>
      <c r="L477" t="str">
        <f t="array" ref="L477">IFERROR(INDEX($G$4:$G$499, J477),"")</f>
        <v/>
      </c>
      <c r="M477" t="str">
        <f t="array" ref="M477">IF(AND(J478&gt;99999,J477&lt;99999),O477- (SUM(--(NOT(ISBLANK(INDEX(Colony!$H$26:$H$499, J477):INDEX(Colony!$H$26:$H$499, COUNT($A$4:$A$499))))))), IFERROR(O477-(SUM(--(NOT(ISBLANK(INDEX(Colony!$H$26:$H$499, J477):INDEX(Colony!$H$26:$H$499, J478-1)))))),""))</f>
        <v/>
      </c>
      <c r="N477" t="str">
        <f t="array" ref="N477">IFERROR(INDEX($E$4:$E$499,J477),"")</f>
        <v/>
      </c>
      <c r="O477" t="str">
        <f t="array" ref="O477">IFERROR(IF(NOT(J477+100&gt;J478),COUNT($A$4:$A$499)+1-J477,IFERROR(J478-J477,"")),"")</f>
        <v/>
      </c>
      <c r="W477" s="2"/>
      <c r="Y477" s="2"/>
      <c r="AA477" s="2"/>
      <c r="AC477" s="2"/>
      <c r="AE477" s="2"/>
      <c r="AG477" s="2"/>
      <c r="AI477" s="2"/>
    </row>
    <row r="478" spans="1:35" x14ac:dyDescent="0.25">
      <c r="A478" s="2" t="str">
        <f>IF(ISBLANK(Colony!B500),"",Colony!B500)</f>
        <v/>
      </c>
      <c r="B478" t="str">
        <f>IF(ISBLANK(Colony!C500),"",Colony!C500)</f>
        <v/>
      </c>
      <c r="C478" t="str">
        <f>IF(ISBLANK(Colony!D500),"",Colony!D500)</f>
        <v/>
      </c>
      <c r="D478" s="1" t="str">
        <f>IF(ISBLANK(Colony!E500),"",Colony!E500)</f>
        <v/>
      </c>
      <c r="E478" s="1" t="str">
        <f>IF(ISBLANK(Colony!F500),"",Colony!F500)</f>
        <v/>
      </c>
      <c r="F478" s="1" t="str">
        <f>IF(ISBLANK(Colony!G500),"",Colony!G500)</f>
        <v/>
      </c>
      <c r="G478" s="1" t="str">
        <f>IF(ISBLANK(Colony!H500),"",Colony!H500)</f>
        <v/>
      </c>
      <c r="H478" s="1" t="str">
        <f>IF(ISBLANK(Colony!I500),"",Colony!I500)</f>
        <v/>
      </c>
      <c r="I478" t="str">
        <f t="array" ref="I478">_xlfn.IFNA(INDEX($A$4:$A$499&amp;$E$4:$E$499, MATCH(0, COUNTIF(I$3:I477, $A$4:$A$499&amp;$E$4:$E$499), 0)),"")</f>
        <v/>
      </c>
      <c r="J478" t="str">
        <f t="array" ref="J478">_xlfn.IFNA( MATCH(0, COUNTIF(I$3:I477, $A$4:$A$499&amp;$E$4:$E$499), 0),"")</f>
        <v/>
      </c>
      <c r="K478" s="2" t="str">
        <f t="array" ref="K478">IFERROR(INDEX($A$4:$A$499, J478),"")</f>
        <v/>
      </c>
      <c r="L478" t="str">
        <f t="array" ref="L478">IFERROR(INDEX($G$4:$G$499, J478),"")</f>
        <v/>
      </c>
      <c r="M478" t="str">
        <f t="array" ref="M478">IF(AND(J479&gt;99999,J478&lt;99999),O478- (SUM(--(NOT(ISBLANK(INDEX(Colony!$H$26:$H$499, J478):INDEX(Colony!$H$26:$H$499, COUNT($A$4:$A$499))))))), IFERROR(O478-(SUM(--(NOT(ISBLANK(INDEX(Colony!$H$26:$H$499, J478):INDEX(Colony!$H$26:$H$499, J479-1)))))),""))</f>
        <v/>
      </c>
      <c r="N478" t="str">
        <f t="array" ref="N478">IFERROR(INDEX($E$4:$E$499,J478),"")</f>
        <v/>
      </c>
      <c r="O478" t="str">
        <f t="array" ref="O478">IFERROR(IF(NOT(J478+100&gt;J479),COUNT($A$4:$A$499)+1-J478,IFERROR(J479-J478,"")),"")</f>
        <v/>
      </c>
      <c r="W478" s="2"/>
      <c r="Y478" s="2"/>
      <c r="AA478" s="2"/>
      <c r="AC478" s="2"/>
      <c r="AE478" s="2"/>
      <c r="AG478" s="2"/>
      <c r="AI478" s="2"/>
    </row>
    <row r="479" spans="1:35" x14ac:dyDescent="0.25">
      <c r="A479" s="2" t="str">
        <f>IF(ISBLANK(Colony!B501),"",Colony!B501)</f>
        <v/>
      </c>
      <c r="B479" t="str">
        <f>IF(ISBLANK(Colony!C501),"",Colony!C501)</f>
        <v/>
      </c>
      <c r="C479" t="str">
        <f>IF(ISBLANK(Colony!D501),"",Colony!D501)</f>
        <v/>
      </c>
      <c r="D479" s="1" t="str">
        <f>IF(ISBLANK(Colony!E501),"",Colony!E501)</f>
        <v/>
      </c>
      <c r="E479" s="1" t="str">
        <f>IF(ISBLANK(Colony!F501),"",Colony!F501)</f>
        <v/>
      </c>
      <c r="F479" s="1" t="str">
        <f>IF(ISBLANK(Colony!G501),"",Colony!G501)</f>
        <v/>
      </c>
      <c r="G479" s="1" t="str">
        <f>IF(ISBLANK(Colony!H501),"",Colony!H501)</f>
        <v/>
      </c>
      <c r="H479" s="1" t="str">
        <f>IF(ISBLANK(Colony!I501),"",Colony!I501)</f>
        <v/>
      </c>
      <c r="I479" t="str">
        <f t="array" ref="I479">_xlfn.IFNA(INDEX($A$4:$A$499&amp;$E$4:$E$499, MATCH(0, COUNTIF(I$3:I478, $A$4:$A$499&amp;$E$4:$E$499), 0)),"")</f>
        <v/>
      </c>
      <c r="J479" t="str">
        <f t="array" ref="J479">_xlfn.IFNA( MATCH(0, COUNTIF(I$3:I478, $A$4:$A$499&amp;$E$4:$E$499), 0),"")</f>
        <v/>
      </c>
      <c r="K479" s="2" t="str">
        <f t="array" ref="K479">IFERROR(INDEX($A$4:$A$499, J479),"")</f>
        <v/>
      </c>
      <c r="L479" t="str">
        <f t="array" ref="L479">IFERROR(INDEX($G$4:$G$499, J479),"")</f>
        <v/>
      </c>
      <c r="M479" t="str">
        <f t="array" ref="M479">IF(AND(J480&gt;99999,J479&lt;99999),O479- (SUM(--(NOT(ISBLANK(INDEX(Colony!$H$26:$H$499, J479):INDEX(Colony!$H$26:$H$499, COUNT($A$4:$A$499))))))), IFERROR(O479-(SUM(--(NOT(ISBLANK(INDEX(Colony!$H$26:$H$499, J479):INDEX(Colony!$H$26:$H$499, J480-1)))))),""))</f>
        <v/>
      </c>
      <c r="N479" t="str">
        <f t="array" ref="N479">IFERROR(INDEX($E$4:$E$499,J479),"")</f>
        <v/>
      </c>
      <c r="O479" t="str">
        <f t="array" ref="O479">IFERROR(IF(NOT(J479+100&gt;J480),COUNT($A$4:$A$499)+1-J479,IFERROR(J480-J479,"")),"")</f>
        <v/>
      </c>
      <c r="W479" s="2"/>
      <c r="Y479" s="2"/>
      <c r="AA479" s="2"/>
      <c r="AC479" s="2"/>
      <c r="AE479" s="2"/>
      <c r="AG479" s="2"/>
      <c r="AI479" s="2"/>
    </row>
    <row r="480" spans="1:35" x14ac:dyDescent="0.25">
      <c r="A480" s="2" t="str">
        <f>IF(ISBLANK(Colony!B502),"",Colony!B502)</f>
        <v/>
      </c>
      <c r="B480" t="str">
        <f>IF(ISBLANK(Colony!C502),"",Colony!C502)</f>
        <v/>
      </c>
      <c r="C480" t="str">
        <f>IF(ISBLANK(Colony!D502),"",Colony!D502)</f>
        <v/>
      </c>
      <c r="D480" s="1" t="str">
        <f>IF(ISBLANK(Colony!E502),"",Colony!E502)</f>
        <v/>
      </c>
      <c r="E480" s="1" t="str">
        <f>IF(ISBLANK(Colony!F502),"",Colony!F502)</f>
        <v/>
      </c>
      <c r="F480" s="1" t="str">
        <f>IF(ISBLANK(Colony!G502),"",Colony!G502)</f>
        <v/>
      </c>
      <c r="G480" s="1" t="str">
        <f>IF(ISBLANK(Colony!H502),"",Colony!H502)</f>
        <v/>
      </c>
      <c r="H480" s="1" t="str">
        <f>IF(ISBLANK(Colony!I502),"",Colony!I502)</f>
        <v/>
      </c>
      <c r="I480" t="str">
        <f t="array" ref="I480">_xlfn.IFNA(INDEX($A$4:$A$499&amp;$E$4:$E$499, MATCH(0, COUNTIF(I$3:I479, $A$4:$A$499&amp;$E$4:$E$499), 0)),"")</f>
        <v/>
      </c>
      <c r="J480" t="str">
        <f t="array" ref="J480">_xlfn.IFNA( MATCH(0, COUNTIF(I$3:I479, $A$4:$A$499&amp;$E$4:$E$499), 0),"")</f>
        <v/>
      </c>
      <c r="K480" s="2" t="str">
        <f t="array" ref="K480">IFERROR(INDEX($A$4:$A$499, J480),"")</f>
        <v/>
      </c>
      <c r="L480" t="str">
        <f t="array" ref="L480">IFERROR(INDEX($G$4:$G$499, J480),"")</f>
        <v/>
      </c>
      <c r="M480" t="str">
        <f t="array" ref="M480">IF(AND(J481&gt;99999,J480&lt;99999),O480- (SUM(--(NOT(ISBLANK(INDEX(Colony!$H$26:$H$499, J480):INDEX(Colony!$H$26:$H$499, COUNT($A$4:$A$499))))))), IFERROR(O480-(SUM(--(NOT(ISBLANK(INDEX(Colony!$H$26:$H$499, J480):INDEX(Colony!$H$26:$H$499, J481-1)))))),""))</f>
        <v/>
      </c>
      <c r="N480" t="str">
        <f t="array" ref="N480">IFERROR(INDEX($E$4:$E$499,J480),"")</f>
        <v/>
      </c>
      <c r="O480" t="str">
        <f t="array" ref="O480">IFERROR(IF(NOT(J480+100&gt;J481),COUNT($A$4:$A$499)+1-J480,IFERROR(J481-J480,"")),"")</f>
        <v/>
      </c>
      <c r="W480" s="2"/>
      <c r="Y480" s="2"/>
      <c r="AA480" s="2"/>
      <c r="AC480" s="2"/>
      <c r="AE480" s="2"/>
      <c r="AG480" s="2"/>
      <c r="AI480" s="2"/>
    </row>
    <row r="481" spans="1:35" x14ac:dyDescent="0.25">
      <c r="A481" s="2" t="str">
        <f>IF(ISBLANK(Colony!B503),"",Colony!B503)</f>
        <v/>
      </c>
      <c r="B481" t="str">
        <f>IF(ISBLANK(Colony!C503),"",Colony!C503)</f>
        <v/>
      </c>
      <c r="C481" t="str">
        <f>IF(ISBLANK(Colony!D503),"",Colony!D503)</f>
        <v/>
      </c>
      <c r="D481" s="1" t="str">
        <f>IF(ISBLANK(Colony!E503),"",Colony!E503)</f>
        <v/>
      </c>
      <c r="E481" s="1" t="str">
        <f>IF(ISBLANK(Colony!F503),"",Colony!F503)</f>
        <v/>
      </c>
      <c r="F481" s="1" t="str">
        <f>IF(ISBLANK(Colony!G503),"",Colony!G503)</f>
        <v/>
      </c>
      <c r="G481" s="1" t="str">
        <f>IF(ISBLANK(Colony!H503),"",Colony!H503)</f>
        <v/>
      </c>
      <c r="H481" s="1" t="str">
        <f>IF(ISBLANK(Colony!I503),"",Colony!I503)</f>
        <v/>
      </c>
      <c r="I481" t="str">
        <f t="array" ref="I481">_xlfn.IFNA(INDEX($A$4:$A$499&amp;$E$4:$E$499, MATCH(0, COUNTIF(I$3:I480, $A$4:$A$499&amp;$E$4:$E$499), 0)),"")</f>
        <v/>
      </c>
      <c r="J481" t="str">
        <f t="array" ref="J481">_xlfn.IFNA( MATCH(0, COUNTIF(I$3:I480, $A$4:$A$499&amp;$E$4:$E$499), 0),"")</f>
        <v/>
      </c>
      <c r="K481" s="2" t="str">
        <f t="array" ref="K481">IFERROR(INDEX($A$4:$A$499, J481),"")</f>
        <v/>
      </c>
      <c r="L481" t="str">
        <f t="array" ref="L481">IFERROR(INDEX($G$4:$G$499, J481),"")</f>
        <v/>
      </c>
      <c r="M481" t="str">
        <f t="array" ref="M481">IF(AND(J482&gt;99999,J481&lt;99999),O481- (SUM(--(NOT(ISBLANK(INDEX(Colony!$H$26:$H$499, J481):INDEX(Colony!$H$26:$H$499, COUNT($A$4:$A$499))))))), IFERROR(O481-(SUM(--(NOT(ISBLANK(INDEX(Colony!$H$26:$H$499, J481):INDEX(Colony!$H$26:$H$499, J482-1)))))),""))</f>
        <v/>
      </c>
      <c r="N481" t="str">
        <f t="array" ref="N481">IFERROR(INDEX($E$4:$E$499,J481),"")</f>
        <v/>
      </c>
      <c r="O481" t="str">
        <f t="array" ref="O481">IFERROR(IF(NOT(J481+100&gt;J482),COUNT($A$4:$A$499)+1-J481,IFERROR(J482-J481,"")),"")</f>
        <v/>
      </c>
      <c r="W481" s="2"/>
      <c r="Y481" s="2"/>
      <c r="AA481" s="2"/>
      <c r="AC481" s="2"/>
      <c r="AE481" s="2"/>
      <c r="AG481" s="2"/>
      <c r="AI481" s="2"/>
    </row>
    <row r="482" spans="1:35" x14ac:dyDescent="0.25">
      <c r="A482" s="2" t="str">
        <f>IF(ISBLANK(Colony!B504),"",Colony!B504)</f>
        <v/>
      </c>
      <c r="B482" t="str">
        <f>IF(ISBLANK(Colony!C504),"",Colony!C504)</f>
        <v/>
      </c>
      <c r="C482" t="str">
        <f>IF(ISBLANK(Colony!D504),"",Colony!D504)</f>
        <v/>
      </c>
      <c r="D482" s="1" t="str">
        <f>IF(ISBLANK(Colony!E504),"",Colony!E504)</f>
        <v/>
      </c>
      <c r="E482" s="1" t="str">
        <f>IF(ISBLANK(Colony!F504),"",Colony!F504)</f>
        <v/>
      </c>
      <c r="F482" s="1" t="str">
        <f>IF(ISBLANK(Colony!G504),"",Colony!G504)</f>
        <v/>
      </c>
      <c r="G482" s="1" t="str">
        <f>IF(ISBLANK(Colony!H504),"",Colony!H504)</f>
        <v/>
      </c>
      <c r="H482" s="1" t="str">
        <f>IF(ISBLANK(Colony!I504),"",Colony!I504)</f>
        <v/>
      </c>
      <c r="I482" t="str">
        <f t="array" ref="I482">_xlfn.IFNA(INDEX($A$4:$A$499&amp;$E$4:$E$499, MATCH(0, COUNTIF(I$3:I481, $A$4:$A$499&amp;$E$4:$E$499), 0)),"")</f>
        <v/>
      </c>
      <c r="J482" t="str">
        <f t="array" ref="J482">_xlfn.IFNA( MATCH(0, COUNTIF(I$3:I481, $A$4:$A$499&amp;$E$4:$E$499), 0),"")</f>
        <v/>
      </c>
      <c r="K482" s="2" t="str">
        <f t="array" ref="K482">IFERROR(INDEX($A$4:$A$499, J482),"")</f>
        <v/>
      </c>
      <c r="L482" t="str">
        <f t="array" ref="L482">IFERROR(INDEX($G$4:$G$499, J482),"")</f>
        <v/>
      </c>
      <c r="M482" t="str">
        <f t="array" ref="M482">IF(AND(J483&gt;99999,J482&lt;99999),O482- (SUM(--(NOT(ISBLANK(INDEX(Colony!$H$26:$H$499, J482):INDEX(Colony!$H$26:$H$499, COUNT($A$4:$A$499))))))), IFERROR(O482-(SUM(--(NOT(ISBLANK(INDEX(Colony!$H$26:$H$499, J482):INDEX(Colony!$H$26:$H$499, J483-1)))))),""))</f>
        <v/>
      </c>
      <c r="N482" t="str">
        <f t="array" ref="N482">IFERROR(INDEX($E$4:$E$499,J482),"")</f>
        <v/>
      </c>
      <c r="O482" t="str">
        <f t="array" ref="O482">IFERROR(IF(NOT(J482+100&gt;J483),COUNT($A$4:$A$499)+1-J482,IFERROR(J483-J482,"")),"")</f>
        <v/>
      </c>
      <c r="W482" s="2"/>
      <c r="Y482" s="2"/>
      <c r="AA482" s="2"/>
      <c r="AC482" s="2"/>
      <c r="AE482" s="2"/>
      <c r="AG482" s="2"/>
      <c r="AI482" s="2"/>
    </row>
    <row r="483" spans="1:35" x14ac:dyDescent="0.25">
      <c r="A483" s="2" t="str">
        <f>IF(ISBLANK(Colony!B505),"",Colony!B505)</f>
        <v/>
      </c>
      <c r="B483" t="str">
        <f>IF(ISBLANK(Colony!C505),"",Colony!C505)</f>
        <v/>
      </c>
      <c r="C483" t="str">
        <f>IF(ISBLANK(Colony!D505),"",Colony!D505)</f>
        <v/>
      </c>
      <c r="D483" s="1" t="str">
        <f>IF(ISBLANK(Colony!E505),"",Colony!E505)</f>
        <v/>
      </c>
      <c r="E483" s="1" t="str">
        <f>IF(ISBLANK(Colony!F505),"",Colony!F505)</f>
        <v/>
      </c>
      <c r="F483" s="1" t="str">
        <f>IF(ISBLANK(Colony!G505),"",Colony!G505)</f>
        <v/>
      </c>
      <c r="G483" s="1" t="str">
        <f>IF(ISBLANK(Colony!H505),"",Colony!H505)</f>
        <v/>
      </c>
      <c r="H483" s="1" t="str">
        <f>IF(ISBLANK(Colony!I505),"",Colony!I505)</f>
        <v/>
      </c>
      <c r="I483" t="str">
        <f t="array" ref="I483">_xlfn.IFNA(INDEX($A$4:$A$499&amp;$E$4:$E$499, MATCH(0, COUNTIF(I$3:I482, $A$4:$A$499&amp;$E$4:$E$499), 0)),"")</f>
        <v/>
      </c>
      <c r="J483" t="str">
        <f t="array" ref="J483">_xlfn.IFNA( MATCH(0, COUNTIF(I$3:I482, $A$4:$A$499&amp;$E$4:$E$499), 0),"")</f>
        <v/>
      </c>
      <c r="K483" s="2" t="str">
        <f t="array" ref="K483">IFERROR(INDEX($A$4:$A$499, J483),"")</f>
        <v/>
      </c>
      <c r="L483" t="str">
        <f t="array" ref="L483">IFERROR(INDEX($G$4:$G$499, J483),"")</f>
        <v/>
      </c>
      <c r="M483" t="str">
        <f t="array" ref="M483">IF(AND(J484&gt;99999,J483&lt;99999),O483- (SUM(--(NOT(ISBLANK(INDEX(Colony!$H$26:$H$499, J483):INDEX(Colony!$H$26:$H$499, COUNT($A$4:$A$499))))))), IFERROR(O483-(SUM(--(NOT(ISBLANK(INDEX(Colony!$H$26:$H$499, J483):INDEX(Colony!$H$26:$H$499, J484-1)))))),""))</f>
        <v/>
      </c>
      <c r="N483" t="str">
        <f t="array" ref="N483">IFERROR(INDEX($E$4:$E$499,J483),"")</f>
        <v/>
      </c>
      <c r="O483" t="str">
        <f t="array" ref="O483">IFERROR(IF(NOT(J483+100&gt;J484),COUNT($A$4:$A$499)+1-J483,IFERROR(J484-J483,"")),"")</f>
        <v/>
      </c>
      <c r="W483" s="2"/>
      <c r="Y483" s="2"/>
      <c r="AA483" s="2"/>
      <c r="AC483" s="2"/>
      <c r="AE483" s="2"/>
      <c r="AG483" s="2"/>
      <c r="AI483" s="2"/>
    </row>
    <row r="484" spans="1:35" x14ac:dyDescent="0.25">
      <c r="A484" s="2" t="str">
        <f>IF(ISBLANK(Colony!B506),"",Colony!B506)</f>
        <v/>
      </c>
      <c r="B484" t="str">
        <f>IF(ISBLANK(Colony!C506),"",Colony!C506)</f>
        <v/>
      </c>
      <c r="C484" t="str">
        <f>IF(ISBLANK(Colony!D506),"",Colony!D506)</f>
        <v/>
      </c>
      <c r="D484" s="1" t="str">
        <f>IF(ISBLANK(Colony!E506),"",Colony!E506)</f>
        <v/>
      </c>
      <c r="E484" s="1" t="str">
        <f>IF(ISBLANK(Colony!F506),"",Colony!F506)</f>
        <v/>
      </c>
      <c r="F484" s="1" t="str">
        <f>IF(ISBLANK(Colony!G506),"",Colony!G506)</f>
        <v/>
      </c>
      <c r="G484" s="1" t="str">
        <f>IF(ISBLANK(Colony!H506),"",Colony!H506)</f>
        <v/>
      </c>
      <c r="H484" s="1" t="str">
        <f>IF(ISBLANK(Colony!I506),"",Colony!I506)</f>
        <v/>
      </c>
      <c r="I484" t="str">
        <f t="array" ref="I484">_xlfn.IFNA(INDEX($A$4:$A$499&amp;$E$4:$E$499, MATCH(0, COUNTIF(I$3:I483, $A$4:$A$499&amp;$E$4:$E$499), 0)),"")</f>
        <v/>
      </c>
      <c r="J484" t="str">
        <f t="array" ref="J484">_xlfn.IFNA( MATCH(0, COUNTIF(I$3:I483, $A$4:$A$499&amp;$E$4:$E$499), 0),"")</f>
        <v/>
      </c>
      <c r="K484" s="2" t="str">
        <f t="array" ref="K484">IFERROR(INDEX($A$4:$A$499, J484),"")</f>
        <v/>
      </c>
      <c r="L484" t="str">
        <f t="array" ref="L484">IFERROR(INDEX($G$4:$G$499, J484),"")</f>
        <v/>
      </c>
      <c r="M484" t="str">
        <f t="array" ref="M484">IF(AND(J485&gt;99999,J484&lt;99999),O484- (SUM(--(NOT(ISBLANK(INDEX(Colony!$H$26:$H$499, J484):INDEX(Colony!$H$26:$H$499, COUNT($A$4:$A$499))))))), IFERROR(O484-(SUM(--(NOT(ISBLANK(INDEX(Colony!$H$26:$H$499, J484):INDEX(Colony!$H$26:$H$499, J485-1)))))),""))</f>
        <v/>
      </c>
      <c r="N484" t="str">
        <f t="array" ref="N484">IFERROR(INDEX($E$4:$E$499,J484),"")</f>
        <v/>
      </c>
      <c r="O484" t="str">
        <f t="array" ref="O484">IFERROR(IF(NOT(J484+100&gt;J485),COUNT($A$4:$A$499)+1-J484,IFERROR(J485-J484,"")),"")</f>
        <v/>
      </c>
      <c r="W484" s="2"/>
      <c r="Y484" s="2"/>
      <c r="AA484" s="2"/>
      <c r="AC484" s="2"/>
      <c r="AE484" s="2"/>
      <c r="AG484" s="2"/>
      <c r="AI484" s="2"/>
    </row>
    <row r="485" spans="1:35" x14ac:dyDescent="0.25">
      <c r="A485" s="2" t="str">
        <f>IF(ISBLANK(Colony!B507),"",Colony!B507)</f>
        <v/>
      </c>
      <c r="B485" t="str">
        <f>IF(ISBLANK(Colony!C507),"",Colony!C507)</f>
        <v/>
      </c>
      <c r="C485" t="str">
        <f>IF(ISBLANK(Colony!D507),"",Colony!D507)</f>
        <v/>
      </c>
      <c r="D485" s="1" t="str">
        <f>IF(ISBLANK(Colony!E507),"",Colony!E507)</f>
        <v/>
      </c>
      <c r="E485" s="1" t="str">
        <f>IF(ISBLANK(Colony!F507),"",Colony!F507)</f>
        <v/>
      </c>
      <c r="F485" s="1" t="str">
        <f>IF(ISBLANK(Colony!G507),"",Colony!G507)</f>
        <v/>
      </c>
      <c r="G485" s="1" t="str">
        <f>IF(ISBLANK(Colony!H507),"",Colony!H507)</f>
        <v/>
      </c>
      <c r="H485" s="1" t="str">
        <f>IF(ISBLANK(Colony!I507),"",Colony!I507)</f>
        <v/>
      </c>
      <c r="I485" t="str">
        <f t="array" ref="I485">_xlfn.IFNA(INDEX($A$4:$A$499&amp;$E$4:$E$499, MATCH(0, COUNTIF(I$3:I484, $A$4:$A$499&amp;$E$4:$E$499), 0)),"")</f>
        <v/>
      </c>
      <c r="J485" t="str">
        <f t="array" ref="J485">_xlfn.IFNA( MATCH(0, COUNTIF(I$3:I484, $A$4:$A$499&amp;$E$4:$E$499), 0),"")</f>
        <v/>
      </c>
      <c r="K485" s="2" t="str">
        <f t="array" ref="K485">IFERROR(INDEX($A$4:$A$499, J485),"")</f>
        <v/>
      </c>
      <c r="L485" t="str">
        <f t="array" ref="L485">IFERROR(INDEX($G$4:$G$499, J485),"")</f>
        <v/>
      </c>
      <c r="M485" t="str">
        <f t="array" ref="M485">IF(AND(J486&gt;99999,J485&lt;99999),O485- (SUM(--(NOT(ISBLANK(INDEX(Colony!$H$26:$H$499, J485):INDEX(Colony!$H$26:$H$499, COUNT($A$4:$A$499))))))), IFERROR(O485-(SUM(--(NOT(ISBLANK(INDEX(Colony!$H$26:$H$499, J485):INDEX(Colony!$H$26:$H$499, J486-1)))))),""))</f>
        <v/>
      </c>
      <c r="N485" t="str">
        <f t="array" ref="N485">IFERROR(INDEX($E$4:$E$499,J485),"")</f>
        <v/>
      </c>
      <c r="O485" t="str">
        <f t="array" ref="O485">IFERROR(IF(NOT(J485+100&gt;J486),COUNT($A$4:$A$499)+1-J485,IFERROR(J486-J485,"")),"")</f>
        <v/>
      </c>
      <c r="W485" s="2"/>
      <c r="Y485" s="2"/>
      <c r="AA485" s="2"/>
      <c r="AC485" s="2"/>
      <c r="AE485" s="2"/>
      <c r="AG485" s="2"/>
      <c r="AI485" s="2"/>
    </row>
    <row r="486" spans="1:35" x14ac:dyDescent="0.25">
      <c r="A486" s="2" t="str">
        <f>IF(ISBLANK(Colony!B508),"",Colony!B508)</f>
        <v/>
      </c>
      <c r="B486" t="str">
        <f>IF(ISBLANK(Colony!C508),"",Colony!C508)</f>
        <v/>
      </c>
      <c r="C486" t="str">
        <f>IF(ISBLANK(Colony!D508),"",Colony!D508)</f>
        <v/>
      </c>
      <c r="D486" s="1" t="str">
        <f>IF(ISBLANK(Colony!E508),"",Colony!E508)</f>
        <v/>
      </c>
      <c r="E486" s="1" t="str">
        <f>IF(ISBLANK(Colony!F508),"",Colony!F508)</f>
        <v/>
      </c>
      <c r="F486" s="1" t="str">
        <f>IF(ISBLANK(Colony!G508),"",Colony!G508)</f>
        <v/>
      </c>
      <c r="G486" s="1" t="str">
        <f>IF(ISBLANK(Colony!H508),"",Colony!H508)</f>
        <v/>
      </c>
      <c r="H486" s="1" t="str">
        <f>IF(ISBLANK(Colony!I508),"",Colony!I508)</f>
        <v/>
      </c>
      <c r="I486" t="str">
        <f t="array" ref="I486">_xlfn.IFNA(INDEX($A$4:$A$499&amp;$E$4:$E$499, MATCH(0, COUNTIF(I$3:I485, $A$4:$A$499&amp;$E$4:$E$499), 0)),"")</f>
        <v/>
      </c>
      <c r="J486" t="str">
        <f t="array" ref="J486">_xlfn.IFNA( MATCH(0, COUNTIF(I$3:I485, $A$4:$A$499&amp;$E$4:$E$499), 0),"")</f>
        <v/>
      </c>
      <c r="K486" s="2" t="str">
        <f t="array" ref="K486">IFERROR(INDEX($A$4:$A$499, J486),"")</f>
        <v/>
      </c>
      <c r="L486" t="str">
        <f t="array" ref="L486">IFERROR(INDEX($G$4:$G$499, J486),"")</f>
        <v/>
      </c>
      <c r="M486" t="str">
        <f t="array" ref="M486">IF(AND(J487&gt;99999,J486&lt;99999),O486- (SUM(--(NOT(ISBLANK(INDEX(Colony!$H$26:$H$499, J486):INDEX(Colony!$H$26:$H$499, COUNT($A$4:$A$499))))))), IFERROR(O486-(SUM(--(NOT(ISBLANK(INDEX(Colony!$H$26:$H$499, J486):INDEX(Colony!$H$26:$H$499, J487-1)))))),""))</f>
        <v/>
      </c>
      <c r="N486" t="str">
        <f t="array" ref="N486">IFERROR(INDEX($E$4:$E$499,J486),"")</f>
        <v/>
      </c>
      <c r="O486" t="str">
        <f t="array" ref="O486">IFERROR(IF(NOT(J486+100&gt;J487),COUNT($A$4:$A$499)+1-J486,IFERROR(J487-J486,"")),"")</f>
        <v/>
      </c>
      <c r="W486" s="2"/>
      <c r="Y486" s="2"/>
      <c r="AA486" s="2"/>
      <c r="AC486" s="2"/>
      <c r="AE486" s="2"/>
      <c r="AG486" s="2"/>
      <c r="AI486" s="2"/>
    </row>
    <row r="487" spans="1:35" x14ac:dyDescent="0.25">
      <c r="A487" s="2" t="str">
        <f>IF(ISBLANK(Colony!B509),"",Colony!B509)</f>
        <v/>
      </c>
      <c r="B487" t="str">
        <f>IF(ISBLANK(Colony!C509),"",Colony!C509)</f>
        <v/>
      </c>
      <c r="C487" t="str">
        <f>IF(ISBLANK(Colony!D509),"",Colony!D509)</f>
        <v/>
      </c>
      <c r="D487" s="1" t="str">
        <f>IF(ISBLANK(Colony!E509),"",Colony!E509)</f>
        <v/>
      </c>
      <c r="E487" s="1" t="str">
        <f>IF(ISBLANK(Colony!F509),"",Colony!F509)</f>
        <v/>
      </c>
      <c r="F487" s="1" t="str">
        <f>IF(ISBLANK(Colony!G509),"",Colony!G509)</f>
        <v/>
      </c>
      <c r="G487" s="1" t="str">
        <f>IF(ISBLANK(Colony!H509),"",Colony!H509)</f>
        <v/>
      </c>
      <c r="H487" s="1" t="str">
        <f>IF(ISBLANK(Colony!I509),"",Colony!I509)</f>
        <v/>
      </c>
      <c r="I487" t="str">
        <f t="array" ref="I487">_xlfn.IFNA(INDEX($A$4:$A$499&amp;$E$4:$E$499, MATCH(0, COUNTIF(I$3:I486, $A$4:$A$499&amp;$E$4:$E$499), 0)),"")</f>
        <v/>
      </c>
      <c r="J487" t="str">
        <f t="array" ref="J487">_xlfn.IFNA( MATCH(0, COUNTIF(I$3:I486, $A$4:$A$499&amp;$E$4:$E$499), 0),"")</f>
        <v/>
      </c>
      <c r="K487" s="2" t="str">
        <f t="array" ref="K487">IFERROR(INDEX($A$4:$A$499, J487),"")</f>
        <v/>
      </c>
      <c r="L487" t="str">
        <f t="array" ref="L487">IFERROR(INDEX($G$4:$G$499, J487),"")</f>
        <v/>
      </c>
      <c r="M487" t="str">
        <f t="array" ref="M487">IF(AND(J488&gt;99999,J487&lt;99999),O487- (SUM(--(NOT(ISBLANK(INDEX(Colony!$H$26:$H$499, J487):INDEX(Colony!$H$26:$H$499, COUNT($A$4:$A$499))))))), IFERROR(O487-(SUM(--(NOT(ISBLANK(INDEX(Colony!$H$26:$H$499, J487):INDEX(Colony!$H$26:$H$499, J488-1)))))),""))</f>
        <v/>
      </c>
      <c r="N487" t="str">
        <f t="array" ref="N487">IFERROR(INDEX($E$4:$E$499,J487),"")</f>
        <v/>
      </c>
      <c r="O487" t="str">
        <f t="array" ref="O487">IFERROR(IF(NOT(J487+100&gt;J488),COUNT($A$4:$A$499)+1-J487,IFERROR(J488-J487,"")),"")</f>
        <v/>
      </c>
      <c r="W487" s="2"/>
      <c r="Y487" s="2"/>
      <c r="AA487" s="2"/>
      <c r="AC487" s="2"/>
      <c r="AE487" s="2"/>
      <c r="AG487" s="2"/>
      <c r="AI487" s="2"/>
    </row>
    <row r="488" spans="1:35" x14ac:dyDescent="0.25">
      <c r="A488" s="2" t="str">
        <f>IF(ISBLANK(Colony!B510),"",Colony!B510)</f>
        <v/>
      </c>
      <c r="B488" t="str">
        <f>IF(ISBLANK(Colony!C510),"",Colony!C510)</f>
        <v/>
      </c>
      <c r="C488" t="str">
        <f>IF(ISBLANK(Colony!D510),"",Colony!D510)</f>
        <v/>
      </c>
      <c r="D488" s="1" t="str">
        <f>IF(ISBLANK(Colony!E510),"",Colony!E510)</f>
        <v/>
      </c>
      <c r="E488" s="1" t="str">
        <f>IF(ISBLANK(Colony!F510),"",Colony!F510)</f>
        <v/>
      </c>
      <c r="F488" s="1" t="str">
        <f>IF(ISBLANK(Colony!G510),"",Colony!G510)</f>
        <v/>
      </c>
      <c r="G488" s="1" t="str">
        <f>IF(ISBLANK(Colony!H510),"",Colony!H510)</f>
        <v/>
      </c>
      <c r="H488" s="1" t="str">
        <f>IF(ISBLANK(Colony!I510),"",Colony!I510)</f>
        <v/>
      </c>
      <c r="I488" t="str">
        <f t="array" ref="I488">_xlfn.IFNA(INDEX($A$4:$A$499&amp;$E$4:$E$499, MATCH(0, COUNTIF(I$3:I487, $A$4:$A$499&amp;$E$4:$E$499), 0)),"")</f>
        <v/>
      </c>
      <c r="J488" t="str">
        <f t="array" ref="J488">_xlfn.IFNA( MATCH(0, COUNTIF(I$3:I487, $A$4:$A$499&amp;$E$4:$E$499), 0),"")</f>
        <v/>
      </c>
      <c r="K488" s="2" t="str">
        <f t="array" ref="K488">IFERROR(INDEX($A$4:$A$499, J488),"")</f>
        <v/>
      </c>
      <c r="L488" t="str">
        <f t="array" ref="L488">IFERROR(INDEX($G$4:$G$499, J488),"")</f>
        <v/>
      </c>
      <c r="M488" t="str">
        <f t="array" ref="M488">IF(AND(J489&gt;99999,J488&lt;99999),O488- (SUM(--(NOT(ISBLANK(INDEX(Colony!$H$26:$H$499, J488):INDEX(Colony!$H$26:$H$499, COUNT($A$4:$A$499))))))), IFERROR(O488-(SUM(--(NOT(ISBLANK(INDEX(Colony!$H$26:$H$499, J488):INDEX(Colony!$H$26:$H$499, J489-1)))))),""))</f>
        <v/>
      </c>
      <c r="N488" t="str">
        <f t="array" ref="N488">IFERROR(INDEX($E$4:$E$499,J488),"")</f>
        <v/>
      </c>
      <c r="O488" t="str">
        <f t="array" ref="O488">IFERROR(IF(NOT(J488+100&gt;J489),COUNT($A$4:$A$499)+1-J488,IFERROR(J489-J488,"")),"")</f>
        <v/>
      </c>
      <c r="W488" s="2"/>
      <c r="Y488" s="2"/>
      <c r="AA488" s="2"/>
      <c r="AC488" s="2"/>
      <c r="AE488" s="2"/>
      <c r="AG488" s="2"/>
      <c r="AI488" s="2"/>
    </row>
    <row r="489" spans="1:35" x14ac:dyDescent="0.25">
      <c r="A489" s="2" t="str">
        <f>IF(ISBLANK(Colony!B511),"",Colony!B511)</f>
        <v/>
      </c>
      <c r="B489" t="str">
        <f>IF(ISBLANK(Colony!C511),"",Colony!C511)</f>
        <v/>
      </c>
      <c r="C489" t="str">
        <f>IF(ISBLANK(Colony!D511),"",Colony!D511)</f>
        <v/>
      </c>
      <c r="D489" s="1" t="str">
        <f>IF(ISBLANK(Colony!E511),"",Colony!E511)</f>
        <v/>
      </c>
      <c r="E489" s="1" t="str">
        <f>IF(ISBLANK(Colony!F511),"",Colony!F511)</f>
        <v/>
      </c>
      <c r="F489" s="1" t="str">
        <f>IF(ISBLANK(Colony!G511),"",Colony!G511)</f>
        <v/>
      </c>
      <c r="G489" s="1" t="str">
        <f>IF(ISBLANK(Colony!H511),"",Colony!H511)</f>
        <v/>
      </c>
      <c r="H489" s="1" t="str">
        <f>IF(ISBLANK(Colony!I511),"",Colony!I511)</f>
        <v/>
      </c>
      <c r="I489" t="str">
        <f t="array" ref="I489">_xlfn.IFNA(INDEX($A$4:$A$499&amp;$E$4:$E$499, MATCH(0, COUNTIF(I$3:I488, $A$4:$A$499&amp;$E$4:$E$499), 0)),"")</f>
        <v/>
      </c>
      <c r="J489" t="str">
        <f t="array" ref="J489">_xlfn.IFNA( MATCH(0, COUNTIF(I$3:I488, $A$4:$A$499&amp;$E$4:$E$499), 0),"")</f>
        <v/>
      </c>
      <c r="K489" s="2" t="str">
        <f t="array" ref="K489">IFERROR(INDEX($A$4:$A$499, J489),"")</f>
        <v/>
      </c>
      <c r="L489" t="str">
        <f t="array" ref="L489">IFERROR(INDEX($G$4:$G$499, J489),"")</f>
        <v/>
      </c>
      <c r="M489" t="str">
        <f t="array" ref="M489">IF(AND(J490&gt;99999,J489&lt;99999),O489- (SUM(--(NOT(ISBLANK(INDEX(Colony!$H$26:$H$499, J489):INDEX(Colony!$H$26:$H$499, COUNT($A$4:$A$499))))))), IFERROR(O489-(SUM(--(NOT(ISBLANK(INDEX(Colony!$H$26:$H$499, J489):INDEX(Colony!$H$26:$H$499, J490-1)))))),""))</f>
        <v/>
      </c>
      <c r="N489" t="str">
        <f t="array" ref="N489">IFERROR(INDEX($E$4:$E$499,J489),"")</f>
        <v/>
      </c>
      <c r="O489" t="str">
        <f t="array" ref="O489">IFERROR(IF(NOT(J489+100&gt;J490),COUNT($A$4:$A$499)+1-J489,IFERROR(J490-J489,"")),"")</f>
        <v/>
      </c>
      <c r="W489" s="2"/>
      <c r="Y489" s="2"/>
      <c r="AA489" s="2"/>
      <c r="AC489" s="2"/>
      <c r="AE489" s="2"/>
      <c r="AG489" s="2"/>
      <c r="AI489" s="2"/>
    </row>
    <row r="490" spans="1:35" x14ac:dyDescent="0.25">
      <c r="A490" s="2" t="str">
        <f>IF(ISBLANK(Colony!B512),"",Colony!B512)</f>
        <v/>
      </c>
      <c r="B490" t="str">
        <f>IF(ISBLANK(Colony!C512),"",Colony!C512)</f>
        <v/>
      </c>
      <c r="C490" t="str">
        <f>IF(ISBLANK(Colony!D512),"",Colony!D512)</f>
        <v/>
      </c>
      <c r="D490" s="1" t="str">
        <f>IF(ISBLANK(Colony!E512),"",Colony!E512)</f>
        <v/>
      </c>
      <c r="E490" s="1" t="str">
        <f>IF(ISBLANK(Colony!F512),"",Colony!F512)</f>
        <v/>
      </c>
      <c r="F490" s="1" t="str">
        <f>IF(ISBLANK(Colony!G512),"",Colony!G512)</f>
        <v/>
      </c>
      <c r="G490" s="1" t="str">
        <f>IF(ISBLANK(Colony!H512),"",Colony!H512)</f>
        <v/>
      </c>
      <c r="H490" s="1" t="str">
        <f>IF(ISBLANK(Colony!I512),"",Colony!I512)</f>
        <v/>
      </c>
      <c r="I490" t="str">
        <f t="array" ref="I490">_xlfn.IFNA(INDEX($A$4:$A$499&amp;$E$4:$E$499, MATCH(0, COUNTIF(I$3:I489, $A$4:$A$499&amp;$E$4:$E$499), 0)),"")</f>
        <v/>
      </c>
      <c r="J490" t="str">
        <f t="array" ref="J490">_xlfn.IFNA( MATCH(0, COUNTIF(I$3:I489, $A$4:$A$499&amp;$E$4:$E$499), 0),"")</f>
        <v/>
      </c>
      <c r="K490" s="2" t="str">
        <f t="array" ref="K490">IFERROR(INDEX($A$4:$A$499, J490),"")</f>
        <v/>
      </c>
      <c r="L490" t="str">
        <f t="array" ref="L490">IFERROR(INDEX($G$4:$G$499, J490),"")</f>
        <v/>
      </c>
      <c r="M490" t="str">
        <f t="array" ref="M490">IF(AND(J491&gt;99999,J490&lt;99999),O490- (SUM(--(NOT(ISBLANK(INDEX(Colony!$H$26:$H$499, J490):INDEX(Colony!$H$26:$H$499, COUNT($A$4:$A$499))))))), IFERROR(O490-(SUM(--(NOT(ISBLANK(INDEX(Colony!$H$26:$H$499, J490):INDEX(Colony!$H$26:$H$499, J491-1)))))),""))</f>
        <v/>
      </c>
      <c r="N490" t="str">
        <f t="array" ref="N490">IFERROR(INDEX($E$4:$E$499,J490),"")</f>
        <v/>
      </c>
      <c r="O490" t="str">
        <f t="array" ref="O490">IFERROR(IF(NOT(J490+100&gt;J491),COUNT($A$4:$A$499)+1-J490,IFERROR(J491-J490,"")),"")</f>
        <v/>
      </c>
      <c r="W490" s="2"/>
      <c r="Y490" s="2"/>
      <c r="AA490" s="2"/>
      <c r="AC490" s="2"/>
      <c r="AE490" s="2"/>
      <c r="AG490" s="2"/>
      <c r="AI490" s="2"/>
    </row>
    <row r="491" spans="1:35" x14ac:dyDescent="0.25">
      <c r="A491" s="2" t="str">
        <f>IF(ISBLANK(Colony!B513),"",Colony!B513)</f>
        <v/>
      </c>
      <c r="B491" t="str">
        <f>IF(ISBLANK(Colony!C513),"",Colony!C513)</f>
        <v/>
      </c>
      <c r="C491" t="str">
        <f>IF(ISBLANK(Colony!D513),"",Colony!D513)</f>
        <v/>
      </c>
      <c r="D491" s="1" t="str">
        <f>IF(ISBLANK(Colony!E513),"",Colony!E513)</f>
        <v/>
      </c>
      <c r="E491" s="1" t="str">
        <f>IF(ISBLANK(Colony!F513),"",Colony!F513)</f>
        <v/>
      </c>
      <c r="F491" s="1" t="str">
        <f>IF(ISBLANK(Colony!G513),"",Colony!G513)</f>
        <v/>
      </c>
      <c r="G491" s="1" t="str">
        <f>IF(ISBLANK(Colony!H513),"",Colony!H513)</f>
        <v/>
      </c>
      <c r="H491" s="1" t="str">
        <f>IF(ISBLANK(Colony!I513),"",Colony!I513)</f>
        <v/>
      </c>
      <c r="I491" t="str">
        <f t="array" ref="I491">_xlfn.IFNA(INDEX($A$4:$A$499&amp;$E$4:$E$499, MATCH(0, COUNTIF(I$3:I490, $A$4:$A$499&amp;$E$4:$E$499), 0)),"")</f>
        <v/>
      </c>
      <c r="J491" t="str">
        <f t="array" ref="J491">_xlfn.IFNA( MATCH(0, COUNTIF(I$3:I490, $A$4:$A$499&amp;$E$4:$E$499), 0),"")</f>
        <v/>
      </c>
      <c r="K491" s="2" t="str">
        <f t="array" ref="K491">IFERROR(INDEX($A$4:$A$499, J491),"")</f>
        <v/>
      </c>
      <c r="L491" t="str">
        <f t="array" ref="L491">IFERROR(INDEX($G$4:$G$499, J491),"")</f>
        <v/>
      </c>
      <c r="M491" t="str">
        <f t="array" ref="M491">IF(AND(J492&gt;99999,J491&lt;99999),O491- (SUM(--(NOT(ISBLANK(INDEX(Colony!$H$26:$H$499, J491):INDEX(Colony!$H$26:$H$499, COUNT($A$4:$A$499))))))), IFERROR(O491-(SUM(--(NOT(ISBLANK(INDEX(Colony!$H$26:$H$499, J491):INDEX(Colony!$H$26:$H$499, J492-1)))))),""))</f>
        <v/>
      </c>
      <c r="N491" t="str">
        <f t="array" ref="N491">IFERROR(INDEX($E$4:$E$499,J491),"")</f>
        <v/>
      </c>
      <c r="O491" t="str">
        <f t="array" ref="O491">IFERROR(IF(NOT(J491+100&gt;J492),COUNT($A$4:$A$499)+1-J491,IFERROR(J492-J491,"")),"")</f>
        <v/>
      </c>
      <c r="W491" s="2"/>
      <c r="Y491" s="2"/>
      <c r="AA491" s="2"/>
      <c r="AC491" s="2"/>
      <c r="AE491" s="2"/>
      <c r="AG491" s="2"/>
      <c r="AI491" s="2"/>
    </row>
    <row r="492" spans="1:35" x14ac:dyDescent="0.25">
      <c r="A492" s="2" t="str">
        <f>IF(ISBLANK(Colony!B514),"",Colony!B514)</f>
        <v/>
      </c>
      <c r="B492" t="str">
        <f>IF(ISBLANK(Colony!C514),"",Colony!C514)</f>
        <v/>
      </c>
      <c r="C492" t="str">
        <f>IF(ISBLANK(Colony!D514),"",Colony!D514)</f>
        <v/>
      </c>
      <c r="D492" s="1" t="str">
        <f>IF(ISBLANK(Colony!E514),"",Colony!E514)</f>
        <v/>
      </c>
      <c r="E492" s="1" t="str">
        <f>IF(ISBLANK(Colony!F514),"",Colony!F514)</f>
        <v/>
      </c>
      <c r="F492" s="1" t="str">
        <f>IF(ISBLANK(Colony!G514),"",Colony!G514)</f>
        <v/>
      </c>
      <c r="G492" s="1" t="str">
        <f>IF(ISBLANK(Colony!H514),"",Colony!H514)</f>
        <v/>
      </c>
      <c r="H492" s="1" t="str">
        <f>IF(ISBLANK(Colony!I514),"",Colony!I514)</f>
        <v/>
      </c>
      <c r="I492" t="str">
        <f t="array" ref="I492">_xlfn.IFNA(INDEX($A$4:$A$499&amp;$E$4:$E$499, MATCH(0, COUNTIF(I$3:I491, $A$4:$A$499&amp;$E$4:$E$499), 0)),"")</f>
        <v/>
      </c>
      <c r="J492" t="str">
        <f t="array" ref="J492">_xlfn.IFNA( MATCH(0, COUNTIF(I$3:I491, $A$4:$A$499&amp;$E$4:$E$499), 0),"")</f>
        <v/>
      </c>
      <c r="K492" s="2" t="str">
        <f t="array" ref="K492">IFERROR(INDEX($A$4:$A$499, J492),"")</f>
        <v/>
      </c>
      <c r="L492" t="str">
        <f t="array" ref="L492">IFERROR(INDEX($G$4:$G$499, J492),"")</f>
        <v/>
      </c>
      <c r="M492" t="str">
        <f t="array" ref="M492">IF(AND(J493&gt;99999,J492&lt;99999),O492- (SUM(--(NOT(ISBLANK(INDEX(Colony!$H$26:$H$499, J492):INDEX(Colony!$H$26:$H$499, COUNT($A$4:$A$499))))))), IFERROR(O492-(SUM(--(NOT(ISBLANK(INDEX(Colony!$H$26:$H$499, J492):INDEX(Colony!$H$26:$H$499, J493-1)))))),""))</f>
        <v/>
      </c>
      <c r="N492" t="str">
        <f t="array" ref="N492">IFERROR(INDEX($E$4:$E$499,J492),"")</f>
        <v/>
      </c>
      <c r="O492" t="str">
        <f t="array" ref="O492">IFERROR(IF(NOT(J492+100&gt;J493),COUNT($A$4:$A$499)+1-J492,IFERROR(J493-J492,"")),"")</f>
        <v/>
      </c>
      <c r="W492" s="2"/>
      <c r="Y492" s="2"/>
      <c r="AA492" s="2"/>
      <c r="AC492" s="2"/>
      <c r="AE492" s="2"/>
      <c r="AG492" s="2"/>
      <c r="AI492" s="2"/>
    </row>
    <row r="493" spans="1:35" x14ac:dyDescent="0.25">
      <c r="A493" s="2" t="str">
        <f>IF(ISBLANK(Colony!B515),"",Colony!B515)</f>
        <v/>
      </c>
      <c r="B493" t="str">
        <f>IF(ISBLANK(Colony!C515),"",Colony!C515)</f>
        <v/>
      </c>
      <c r="C493" t="str">
        <f>IF(ISBLANK(Colony!D515),"",Colony!D515)</f>
        <v/>
      </c>
      <c r="D493" s="1" t="str">
        <f>IF(ISBLANK(Colony!E515),"",Colony!E515)</f>
        <v/>
      </c>
      <c r="E493" s="1" t="str">
        <f>IF(ISBLANK(Colony!F515),"",Colony!F515)</f>
        <v/>
      </c>
      <c r="F493" s="1" t="str">
        <f>IF(ISBLANK(Colony!G515),"",Colony!G515)</f>
        <v/>
      </c>
      <c r="G493" s="1" t="str">
        <f>IF(ISBLANK(Colony!H515),"",Colony!H515)</f>
        <v/>
      </c>
      <c r="H493" s="1" t="str">
        <f>IF(ISBLANK(Colony!I515),"",Colony!I515)</f>
        <v/>
      </c>
      <c r="I493" t="str">
        <f t="array" ref="I493">_xlfn.IFNA(INDEX($A$4:$A$499&amp;$E$4:$E$499, MATCH(0, COUNTIF(I$3:I492, $A$4:$A$499&amp;$E$4:$E$499), 0)),"")</f>
        <v/>
      </c>
      <c r="J493" t="str">
        <f t="array" ref="J493">_xlfn.IFNA( MATCH(0, COUNTIF(I$3:I492, $A$4:$A$499&amp;$E$4:$E$499), 0),"")</f>
        <v/>
      </c>
      <c r="K493" s="2" t="str">
        <f t="array" ref="K493">IFERROR(INDEX($A$4:$A$499, J493),"")</f>
        <v/>
      </c>
      <c r="L493" t="str">
        <f t="array" ref="L493">IFERROR(INDEX($G$4:$G$499, J493),"")</f>
        <v/>
      </c>
      <c r="M493" t="str">
        <f t="array" ref="M493">IF(AND(J494&gt;99999,J493&lt;99999),O493- (SUM(--(NOT(ISBLANK(INDEX(Colony!$H$26:$H$499, J493):INDEX(Colony!$H$26:$H$499, COUNT($A$4:$A$499))))))), IFERROR(O493-(SUM(--(NOT(ISBLANK(INDEX(Colony!$H$26:$H$499, J493):INDEX(Colony!$H$26:$H$499, J494-1)))))),""))</f>
        <v/>
      </c>
      <c r="N493" t="str">
        <f t="array" ref="N493">IFERROR(INDEX($E$4:$E$499,J493),"")</f>
        <v/>
      </c>
      <c r="O493" t="str">
        <f t="array" ref="O493">IFERROR(IF(NOT(J493+100&gt;J494),COUNT($A$4:$A$499)+1-J493,IFERROR(J494-J493,"")),"")</f>
        <v/>
      </c>
      <c r="W493" s="2"/>
      <c r="Y493" s="2"/>
      <c r="AA493" s="2"/>
      <c r="AC493" s="2"/>
      <c r="AE493" s="2"/>
      <c r="AG493" s="2"/>
      <c r="AI493" s="2"/>
    </row>
    <row r="494" spans="1:35" x14ac:dyDescent="0.25">
      <c r="A494" s="2" t="str">
        <f>IF(ISBLANK(Colony!B516),"",Colony!B516)</f>
        <v/>
      </c>
      <c r="B494" t="str">
        <f>IF(ISBLANK(Colony!C516),"",Colony!C516)</f>
        <v/>
      </c>
      <c r="C494" t="str">
        <f>IF(ISBLANK(Colony!D516),"",Colony!D516)</f>
        <v/>
      </c>
      <c r="D494" s="1" t="str">
        <f>IF(ISBLANK(Colony!E516),"",Colony!E516)</f>
        <v/>
      </c>
      <c r="E494" s="1" t="str">
        <f>IF(ISBLANK(Colony!F516),"",Colony!F516)</f>
        <v/>
      </c>
      <c r="F494" s="1" t="str">
        <f>IF(ISBLANK(Colony!G516),"",Colony!G516)</f>
        <v/>
      </c>
      <c r="G494" s="1" t="str">
        <f>IF(ISBLANK(Colony!H516),"",Colony!H516)</f>
        <v/>
      </c>
      <c r="H494" s="1" t="str">
        <f>IF(ISBLANK(Colony!I516),"",Colony!I516)</f>
        <v/>
      </c>
      <c r="I494" t="str">
        <f t="array" ref="I494">_xlfn.IFNA(INDEX($A$4:$A$499&amp;$E$4:$E$499, MATCH(0, COUNTIF(I$3:I493, $A$4:$A$499&amp;$E$4:$E$499), 0)),"")</f>
        <v/>
      </c>
      <c r="J494" t="str">
        <f t="array" ref="J494">_xlfn.IFNA( MATCH(0, COUNTIF(I$3:I493, $A$4:$A$499&amp;$E$4:$E$499), 0),"")</f>
        <v/>
      </c>
      <c r="K494" s="2" t="str">
        <f t="array" ref="K494">IFERROR(INDEX($A$4:$A$499, J494),"")</f>
        <v/>
      </c>
      <c r="L494" t="str">
        <f t="array" ref="L494">IFERROR(INDEX($G$4:$G$499, J494),"")</f>
        <v/>
      </c>
      <c r="M494" t="str">
        <f t="array" ref="M494">IF(AND(J495&gt;99999,J494&lt;99999),O494- (SUM(--(NOT(ISBLANK(INDEX(Colony!$H$26:$H$499, J494):INDEX(Colony!$H$26:$H$499, COUNT($A$4:$A$499))))))), IFERROR(O494-(SUM(--(NOT(ISBLANK(INDEX(Colony!$H$26:$H$499, J494):INDEX(Colony!$H$26:$H$499, J495-1)))))),""))</f>
        <v/>
      </c>
      <c r="N494" t="str">
        <f t="array" ref="N494">IFERROR(INDEX($E$4:$E$499,J494),"")</f>
        <v/>
      </c>
      <c r="O494" t="str">
        <f t="array" ref="O494">IFERROR(IF(NOT(J494+100&gt;J495),COUNT($A$4:$A$499)+1-J494,IFERROR(J495-J494,"")),"")</f>
        <v/>
      </c>
      <c r="W494" s="2"/>
      <c r="Y494" s="2"/>
      <c r="AA494" s="2"/>
      <c r="AC494" s="2"/>
      <c r="AE494" s="2"/>
      <c r="AG494" s="2"/>
      <c r="AI494" s="2"/>
    </row>
    <row r="495" spans="1:35" x14ac:dyDescent="0.25">
      <c r="A495" s="2" t="str">
        <f>IF(ISBLANK(Colony!B517),"",Colony!B517)</f>
        <v/>
      </c>
      <c r="B495" t="str">
        <f>IF(ISBLANK(Colony!C517),"",Colony!C517)</f>
        <v/>
      </c>
      <c r="C495" t="str">
        <f>IF(ISBLANK(Colony!D517),"",Colony!D517)</f>
        <v/>
      </c>
      <c r="D495" s="1" t="str">
        <f>IF(ISBLANK(Colony!E517),"",Colony!E517)</f>
        <v/>
      </c>
      <c r="E495" s="1" t="str">
        <f>IF(ISBLANK(Colony!F517),"",Colony!F517)</f>
        <v/>
      </c>
      <c r="F495" s="1" t="str">
        <f>IF(ISBLANK(Colony!G517),"",Colony!G517)</f>
        <v/>
      </c>
      <c r="G495" s="1" t="str">
        <f>IF(ISBLANK(Colony!H517),"",Colony!H517)</f>
        <v/>
      </c>
      <c r="H495" s="1" t="str">
        <f>IF(ISBLANK(Colony!I517),"",Colony!I517)</f>
        <v/>
      </c>
      <c r="I495" t="str">
        <f t="array" ref="I495">_xlfn.IFNA(INDEX($A$4:$A$499&amp;$E$4:$E$499, MATCH(0, COUNTIF(I$3:I494, $A$4:$A$499&amp;$E$4:$E$499), 0)),"")</f>
        <v/>
      </c>
      <c r="J495" t="str">
        <f t="array" ref="J495">_xlfn.IFNA( MATCH(0, COUNTIF(I$3:I494, $A$4:$A$499&amp;$E$4:$E$499), 0),"")</f>
        <v/>
      </c>
      <c r="K495" s="2" t="str">
        <f t="array" ref="K495">IFERROR(INDEX($A$4:$A$499, J495),"")</f>
        <v/>
      </c>
      <c r="L495" t="str">
        <f t="array" ref="L495">IFERROR(INDEX($G$4:$G$499, J495),"")</f>
        <v/>
      </c>
      <c r="M495" t="str">
        <f t="array" ref="M495">IF(AND(J496&gt;99999,J495&lt;99999),O495- (SUM(--(NOT(ISBLANK(INDEX(Colony!$H$26:$H$499, J495):INDEX(Colony!$H$26:$H$499, COUNT($A$4:$A$499))))))), IFERROR(O495-(SUM(--(NOT(ISBLANK(INDEX(Colony!$H$26:$H$499, J495):INDEX(Colony!$H$26:$H$499, J496-1)))))),""))</f>
        <v/>
      </c>
      <c r="N495" t="str">
        <f t="array" ref="N495">IFERROR(INDEX($E$4:$E$499,J495),"")</f>
        <v/>
      </c>
      <c r="O495" t="str">
        <f t="array" ref="O495">IFERROR(IF(NOT(J495+100&gt;J496),COUNT($A$4:$A$499)+1-J495,IFERROR(J496-J495,"")),"")</f>
        <v/>
      </c>
      <c r="W495" s="2"/>
      <c r="Y495" s="2"/>
      <c r="AA495" s="2"/>
      <c r="AC495" s="2"/>
      <c r="AE495" s="2"/>
      <c r="AG495" s="2"/>
      <c r="AI495" s="2"/>
    </row>
    <row r="496" spans="1:35" x14ac:dyDescent="0.25">
      <c r="A496" s="2" t="str">
        <f>IF(ISBLANK(Colony!B518),"",Colony!B518)</f>
        <v/>
      </c>
      <c r="B496" t="str">
        <f>IF(ISBLANK(Colony!C518),"",Colony!C518)</f>
        <v/>
      </c>
      <c r="C496" t="str">
        <f>IF(ISBLANK(Colony!D518),"",Colony!D518)</f>
        <v/>
      </c>
      <c r="D496" s="1" t="str">
        <f>IF(ISBLANK(Colony!E518),"",Colony!E518)</f>
        <v/>
      </c>
      <c r="E496" s="1" t="str">
        <f>IF(ISBLANK(Colony!F518),"",Colony!F518)</f>
        <v/>
      </c>
      <c r="F496" s="1" t="str">
        <f>IF(ISBLANK(Colony!G518),"",Colony!G518)</f>
        <v/>
      </c>
      <c r="G496" s="1" t="str">
        <f>IF(ISBLANK(Colony!H518),"",Colony!H518)</f>
        <v/>
      </c>
      <c r="H496" s="1" t="str">
        <f>IF(ISBLANK(Colony!I518),"",Colony!I518)</f>
        <v/>
      </c>
      <c r="I496" t="str">
        <f t="array" ref="I496">_xlfn.IFNA(INDEX($A$4:$A$499&amp;$E$4:$E$499, MATCH(0, COUNTIF(I$3:I495, $A$4:$A$499&amp;$E$4:$E$499), 0)),"")</f>
        <v/>
      </c>
      <c r="J496" t="str">
        <f t="array" ref="J496">_xlfn.IFNA( MATCH(0, COUNTIF(I$3:I495, $A$4:$A$499&amp;$E$4:$E$499), 0),"")</f>
        <v/>
      </c>
      <c r="K496" s="2" t="str">
        <f t="array" ref="K496">IFERROR(INDEX($A$4:$A$499, J496),"")</f>
        <v/>
      </c>
      <c r="L496" t="str">
        <f t="array" ref="L496">IFERROR(INDEX($G$4:$G$499, J496),"")</f>
        <v/>
      </c>
      <c r="M496" t="str">
        <f t="array" ref="M496">IF(AND(J497&gt;99999,J496&lt;99999),O496- (SUM(--(NOT(ISBLANK(INDEX(Colony!$H$26:$H$499, J496):INDEX(Colony!$H$26:$H$499, COUNT($A$4:$A$499))))))), IFERROR(O496-(SUM(--(NOT(ISBLANK(INDEX(Colony!$H$26:$H$499, J496):INDEX(Colony!$H$26:$H$499, J497-1)))))),""))</f>
        <v/>
      </c>
      <c r="N496" t="str">
        <f t="array" ref="N496">IFERROR(INDEX($E$4:$E$499,J496),"")</f>
        <v/>
      </c>
      <c r="O496" t="str">
        <f t="array" ref="O496">IFERROR(IF(NOT(J496+100&gt;J497),COUNT($A$4:$A$499)+1-J496,IFERROR(J497-J496,"")),"")</f>
        <v/>
      </c>
      <c r="W496" s="2"/>
      <c r="Y496" s="2"/>
      <c r="AA496" s="2"/>
      <c r="AC496" s="2"/>
      <c r="AE496" s="2"/>
      <c r="AG496" s="2"/>
      <c r="AI496" s="2"/>
    </row>
    <row r="497" spans="1:35" x14ac:dyDescent="0.25">
      <c r="A497" s="2" t="str">
        <f>IF(ISBLANK(Colony!B519),"",Colony!B519)</f>
        <v/>
      </c>
      <c r="B497" t="str">
        <f>IF(ISBLANK(Colony!C519),"",Colony!C519)</f>
        <v/>
      </c>
      <c r="C497" t="str">
        <f>IF(ISBLANK(Colony!D519),"",Colony!D519)</f>
        <v/>
      </c>
      <c r="D497" s="1" t="str">
        <f>IF(ISBLANK(Colony!E519),"",Colony!E519)</f>
        <v/>
      </c>
      <c r="E497" s="1" t="str">
        <f>IF(ISBLANK(Colony!F519),"",Colony!F519)</f>
        <v/>
      </c>
      <c r="F497" s="1" t="str">
        <f>IF(ISBLANK(Colony!G519),"",Colony!G519)</f>
        <v/>
      </c>
      <c r="G497" s="1" t="str">
        <f>IF(ISBLANK(Colony!H519),"",Colony!H519)</f>
        <v/>
      </c>
      <c r="H497" s="1" t="str">
        <f>IF(ISBLANK(Colony!I519),"",Colony!I519)</f>
        <v/>
      </c>
      <c r="I497" t="str">
        <f t="array" ref="I497">_xlfn.IFNA(INDEX($A$4:$A$499&amp;$E$4:$E$499, MATCH(0, COUNTIF(I$3:I496, $A$4:$A$499&amp;$E$4:$E$499), 0)),"")</f>
        <v/>
      </c>
      <c r="J497" t="str">
        <f t="array" ref="J497">_xlfn.IFNA( MATCH(0, COUNTIF(I$3:I496, $A$4:$A$499&amp;$E$4:$E$499), 0),"")</f>
        <v/>
      </c>
      <c r="K497" s="2" t="str">
        <f t="array" ref="K497">IFERROR(INDEX($A$4:$A$499, J497),"")</f>
        <v/>
      </c>
      <c r="L497" t="str">
        <f t="array" ref="L497">IFERROR(INDEX($G$4:$G$499, J497),"")</f>
        <v/>
      </c>
      <c r="M497" t="str">
        <f t="array" ref="M497">IF(AND(J498&gt;99999,J497&lt;99999),O497- (SUM(--(NOT(ISBLANK(INDEX(Colony!$H$26:$H$499, J497):INDEX(Colony!$H$26:$H$499, COUNT($A$4:$A$499))))))), IFERROR(O497-(SUM(--(NOT(ISBLANK(INDEX(Colony!$H$26:$H$499, J497):INDEX(Colony!$H$26:$H$499, J498-1)))))),""))</f>
        <v/>
      </c>
      <c r="N497" t="str">
        <f t="array" ref="N497">IFERROR(INDEX($E$4:$E$499,J497),"")</f>
        <v/>
      </c>
      <c r="O497" t="str">
        <f t="array" ref="O497">IFERROR(IF(NOT(J497+100&gt;J498),COUNT($A$4:$A$499)+1-J497,IFERROR(J498-J497,"")),"")</f>
        <v/>
      </c>
      <c r="W497" s="2"/>
      <c r="Y497" s="2"/>
      <c r="AA497" s="2"/>
      <c r="AC497" s="2"/>
      <c r="AE497" s="2"/>
      <c r="AG497" s="2"/>
      <c r="AI497" s="2"/>
    </row>
    <row r="498" spans="1:35" x14ac:dyDescent="0.25">
      <c r="A498" s="2" t="str">
        <f>IF(ISBLANK(Colony!B520),"",Colony!B520)</f>
        <v/>
      </c>
      <c r="B498" t="str">
        <f>IF(ISBLANK(Colony!C520),"",Colony!C520)</f>
        <v/>
      </c>
      <c r="C498" t="str">
        <f>IF(ISBLANK(Colony!D520),"",Colony!D520)</f>
        <v/>
      </c>
      <c r="D498" s="1" t="str">
        <f>IF(ISBLANK(Colony!E520),"",Colony!E520)</f>
        <v/>
      </c>
      <c r="E498" s="1" t="str">
        <f>IF(ISBLANK(Colony!F520),"",Colony!F520)</f>
        <v/>
      </c>
      <c r="F498" s="1" t="str">
        <f>IF(ISBLANK(Colony!G520),"",Colony!G520)</f>
        <v/>
      </c>
      <c r="G498" s="1" t="str">
        <f>IF(ISBLANK(Colony!H520),"",Colony!H520)</f>
        <v/>
      </c>
      <c r="H498" s="1" t="str">
        <f>IF(ISBLANK(Colony!I520),"",Colony!I520)</f>
        <v/>
      </c>
      <c r="I498" t="str">
        <f t="array" ref="I498">_xlfn.IFNA(INDEX($A$4:$A$499&amp;$E$4:$E$499, MATCH(0, COUNTIF(I$3:I497, $A$4:$A$499&amp;$E$4:$E$499), 0)),"")</f>
        <v/>
      </c>
      <c r="J498" t="str">
        <f t="array" ref="J498">_xlfn.IFNA( MATCH(0, COUNTIF(I$3:I497, $A$4:$A$499&amp;$E$4:$E$499), 0),"")</f>
        <v/>
      </c>
      <c r="K498" s="2" t="str">
        <f t="array" ref="K498">IFERROR(INDEX($A$4:$A$499, J498),"")</f>
        <v/>
      </c>
      <c r="L498" t="str">
        <f t="array" ref="L498">IFERROR(INDEX($G$4:$G$499, J498),"")</f>
        <v/>
      </c>
      <c r="M498" t="str">
        <f t="array" ref="M498">IF(AND(J499&gt;99999,J498&lt;99999),O498- (SUM(--(NOT(ISBLANK(INDEX(Colony!$H$26:$H$499, J498):INDEX(Colony!$H$26:$H$499, COUNT($A$4:$A$499))))))), IFERROR(O498-(SUM(--(NOT(ISBLANK(INDEX(Colony!$H$26:$H$499, J498):INDEX(Colony!$H$26:$H$499, J499-1)))))),""))</f>
        <v/>
      </c>
      <c r="N498" t="str">
        <f t="array" ref="N498">IFERROR(INDEX($E$4:$E$499,J498),"")</f>
        <v/>
      </c>
      <c r="O498" t="str">
        <f t="array" ref="O498">IFERROR(IF(NOT(J498+100&gt;J499),COUNT($A$4:$A$499)+1-J498,IFERROR(J499-J498,"")),"")</f>
        <v/>
      </c>
      <c r="W498" s="2"/>
      <c r="Y498" s="2"/>
      <c r="AA498" s="2"/>
      <c r="AC498" s="2"/>
      <c r="AE498" s="2"/>
      <c r="AG498" s="2"/>
      <c r="AI498" s="2"/>
    </row>
    <row r="499" spans="1:35" x14ac:dyDescent="0.25">
      <c r="A499" s="2" t="str">
        <f>IF(ISBLANK(Colony!B521),"",Colony!B521)</f>
        <v/>
      </c>
      <c r="B499" t="str">
        <f>IF(ISBLANK(Colony!C521),"",Colony!C521)</f>
        <v/>
      </c>
      <c r="C499" t="str">
        <f>IF(ISBLANK(Colony!D521),"",Colony!D521)</f>
        <v/>
      </c>
      <c r="D499" s="1" t="str">
        <f>IF(ISBLANK(Colony!E521),"",Colony!E521)</f>
        <v/>
      </c>
      <c r="E499" s="1" t="str">
        <f>IF(ISBLANK(Colony!F521),"",Colony!F521)</f>
        <v/>
      </c>
      <c r="F499" s="1" t="str">
        <f>IF(ISBLANK(Colony!G521),"",Colony!G521)</f>
        <v/>
      </c>
      <c r="G499" s="1" t="str">
        <f>IF(ISBLANK(Colony!H521),"",Colony!H521)</f>
        <v/>
      </c>
      <c r="H499" s="1" t="str">
        <f>IF(ISBLANK(Colony!I521),"",Colony!I521)</f>
        <v/>
      </c>
      <c r="I499" t="str">
        <f t="array" ref="I499">_xlfn.IFNA(INDEX($A$4:$A$499&amp;$E$4:$E$499, MATCH(0, COUNTIF(I$3:I498, $A$4:$A$499&amp;$E$4:$E$499), 0)),"")</f>
        <v/>
      </c>
      <c r="J499" t="str">
        <f t="array" ref="J499">_xlfn.IFNA( MATCH(0, COUNTIF(I$3:I498, $A$4:$A$499&amp;$E$4:$E$499), 0),"")</f>
        <v/>
      </c>
      <c r="K499" s="2" t="str">
        <f t="array" ref="K499">IFERROR(INDEX($A$4:$A$499, J499),"")</f>
        <v/>
      </c>
      <c r="L499" t="str">
        <f t="array" ref="L499">IFERROR(INDEX($G$4:$G$499, J499),"")</f>
        <v/>
      </c>
      <c r="M499" t="str">
        <f t="array" ref="M499">IF(AND(J500&gt;99999,J499&lt;99999),O499- (SUM(--(NOT(ISBLANK(INDEX(Colony!$H$26:$H$499, J499):INDEX(Colony!$H$26:$H$499, COUNT($A$4:$A$499))))))), IFERROR(O499-(SUM(--(NOT(ISBLANK(INDEX(Colony!$H$26:$H$499, J499):INDEX(Colony!$H$26:$H$499, J500-1)))))),""))</f>
        <v/>
      </c>
      <c r="N499" t="str">
        <f t="array" ref="N499">IFERROR(INDEX($E$4:$E$499,J499),"")</f>
        <v/>
      </c>
      <c r="O499" t="str">
        <f t="array" ref="O499">IFERROR(IF(NOT(J499+100&gt;J500),COUNT($A$4:$A$499)+1-J499,IFERROR(J500-J499,"")),"")</f>
        <v/>
      </c>
      <c r="W499" s="2"/>
      <c r="Y499" s="2"/>
      <c r="AA499" s="2"/>
      <c r="AC499" s="2"/>
      <c r="AE499" s="2"/>
      <c r="AG499" s="2"/>
      <c r="AI499" s="2"/>
    </row>
  </sheetData>
  <conditionalFormatting sqref="D4:H499">
    <cfRule type="containsText" dxfId="13" priority="5" operator="containsText" text="WT">
      <formula>NOT(ISERROR(SEARCH("WT",D4)))</formula>
    </cfRule>
    <cfRule type="containsText" dxfId="12" priority="8" operator="containsText" text="Homo">
      <formula>NOT(ISERROR(SEARCH("Homo",D4)))</formula>
    </cfRule>
  </conditionalFormatting>
  <conditionalFormatting sqref="A10:A23">
    <cfRule type="containsText" dxfId="11" priority="1" operator="containsText" text="WT">
      <formula>NOT(ISERROR(SEARCH("WT",A10)))</formula>
    </cfRule>
    <cfRule type="containsText" dxfId="10" priority="4" operator="containsText" text="Homo">
      <formula>NOT(ISERROR(SEARCH("Homo",A10)))</formula>
    </cfRule>
  </conditionalFormatting>
  <pageMargins left="0.7" right="0.7" top="0.75" bottom="0.75" header="0.3" footer="0.3"/>
  <pageSetup scale="1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3A08D455-148B-46B8-89B8-EDCB85681111}">
            <xm:f>NOT(ISERROR(SEARCH("+",D4)))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7" operator="containsText" id="{729509C9-C2C1-4A05-AADE-16595466328A}">
            <xm:f>NOT(ISERROR(SEARCH("-",D4)))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D4:H499</xm:sqref>
        </x14:conditionalFormatting>
        <x14:conditionalFormatting xmlns:xm="http://schemas.microsoft.com/office/excel/2006/main">
          <x14:cfRule type="containsText" priority="2" operator="containsText" id="{0F64660B-7A9D-4559-BF35-C8E73281461D}">
            <xm:f>NOT(ISERROR(SEARCH("+",A10)))</xm:f>
            <xm:f>"+"</xm:f>
            <x14:dxf>
              <font>
                <color theme="1"/>
              </font>
              <fill>
                <patternFill>
                  <bgColor rgb="FF8BE594"/>
                </patternFill>
              </fill>
            </x14:dxf>
          </x14:cfRule>
          <x14:cfRule type="containsText" priority="3" operator="containsText" id="{5ECF87A6-8B71-4C6F-8A43-17957BB5905F}">
            <xm:f>NOT(ISERROR(SEARCH("-",A10)))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A10:A23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9"/>
  <sheetViews>
    <sheetView workbookViewId="0">
      <selection activeCell="F23" sqref="F23"/>
    </sheetView>
  </sheetViews>
  <sheetFormatPr defaultRowHeight="15" x14ac:dyDescent="0.25"/>
  <cols>
    <col min="3" max="3" width="25.5703125" customWidth="1"/>
    <col min="4" max="4" width="14" customWidth="1"/>
    <col min="5" max="5" width="25.28515625" style="2" customWidth="1"/>
    <col min="6" max="6" width="19.140625" customWidth="1"/>
    <col min="7" max="7" width="14.28515625" customWidth="1"/>
    <col min="9" max="9" width="28" style="12" customWidth="1"/>
    <col min="11" max="11" width="23" customWidth="1"/>
  </cols>
  <sheetData>
    <row r="1" spans="1:17" ht="21" customHeight="1" x14ac:dyDescent="0.25">
      <c r="A1" s="11"/>
      <c r="B1" s="11"/>
      <c r="C1" s="11"/>
      <c r="D1" s="40" t="s">
        <v>24</v>
      </c>
      <c r="E1" s="41">
        <f ca="1">TODAY()</f>
        <v>42832</v>
      </c>
      <c r="I1"/>
      <c r="K1" s="38" t="s">
        <v>100</v>
      </c>
    </row>
    <row r="2" spans="1:17" ht="21" customHeight="1" x14ac:dyDescent="0.25">
      <c r="A2" s="11"/>
      <c r="B2" s="11"/>
      <c r="C2" s="11"/>
      <c r="D2" s="40"/>
      <c r="E2" s="40" t="s">
        <v>105</v>
      </c>
      <c r="F2" t="s">
        <v>112</v>
      </c>
      <c r="I2"/>
      <c r="K2" s="37" t="s">
        <v>101</v>
      </c>
    </row>
    <row r="3" spans="1:17" ht="21" customHeight="1" x14ac:dyDescent="0.25">
      <c r="A3" s="11"/>
      <c r="B3" s="11"/>
      <c r="C3" s="40" t="s">
        <v>46</v>
      </c>
      <c r="D3" s="42">
        <v>100</v>
      </c>
      <c r="E3" s="41">
        <f ca="1">E1-D3</f>
        <v>42732</v>
      </c>
      <c r="I3"/>
      <c r="K3" s="36" t="s">
        <v>102</v>
      </c>
    </row>
    <row r="4" spans="1:17" ht="21" customHeight="1" x14ac:dyDescent="0.25">
      <c r="C4" s="5"/>
      <c r="D4" s="2"/>
      <c r="I4"/>
      <c r="K4" s="35" t="s">
        <v>103</v>
      </c>
    </row>
    <row r="5" spans="1:17" ht="21" customHeight="1" x14ac:dyDescent="0.25">
      <c r="I5"/>
      <c r="K5" s="34" t="s">
        <v>104</v>
      </c>
    </row>
    <row r="6" spans="1:17" ht="53.25" customHeight="1" x14ac:dyDescent="0.25">
      <c r="D6" s="33" t="s">
        <v>106</v>
      </c>
      <c r="E6" s="33" t="s">
        <v>7</v>
      </c>
      <c r="F6" s="33" t="str">
        <f>Breeding!M3</f>
        <v>Zero means weaned</v>
      </c>
      <c r="G6" s="33" t="s">
        <v>99</v>
      </c>
      <c r="H6" s="33" t="s">
        <v>23</v>
      </c>
      <c r="I6" s="33" t="s">
        <v>98</v>
      </c>
    </row>
    <row r="7" spans="1:17" ht="15" customHeight="1" x14ac:dyDescent="0.25">
      <c r="D7">
        <f t="array" aca="1" ref="D7" ca="1">_xlfn.IFNA(MATCH(0,--(NOT(Breeding!$K$4:$K$499&gt;$E$3)), 0),"")</f>
        <v>13</v>
      </c>
      <c r="E7" s="2">
        <f t="array" aca="1" ref="E7" ca="1">IFERROR(_xlfn.IFNA(INDEX(Breeding!$K$4:$K$499,D7, 0),""),"")</f>
        <v>42735</v>
      </c>
      <c r="F7">
        <f t="array" aca="1" ref="F7" ca="1">IFERROR(_xlfn.IFNA(INDEX(Breeding!$M$4:$M$499,D7, 0),""),"")</f>
        <v>0</v>
      </c>
      <c r="G7" t="str">
        <f t="array" aca="1" ref="G7" ca="1">IFERROR(_xlfn.IFNA(INDEX(Breeding!$N$4:$N$499,D7, 0),""),"")</f>
        <v>AH0591</v>
      </c>
      <c r="H7" t="str">
        <f ca="1">_xlfn.IFNA(INDEX(Colony!$J$11:$J$20,MATCH(G7,Colony!$B$11:$B$20)),"")</f>
        <v/>
      </c>
      <c r="I7" s="12">
        <f ca="1">IFERROR(E7+21,"")</f>
        <v>42756</v>
      </c>
      <c r="K7" s="93" t="s">
        <v>114</v>
      </c>
      <c r="L7" s="94"/>
      <c r="M7" s="94"/>
      <c r="N7" s="94"/>
      <c r="O7" s="94"/>
      <c r="P7" s="94"/>
      <c r="Q7" s="94"/>
    </row>
    <row r="8" spans="1:17" ht="15" customHeight="1" x14ac:dyDescent="0.25">
      <c r="D8">
        <f ca="1">D7+1</f>
        <v>14</v>
      </c>
      <c r="E8" s="2">
        <f t="array" aca="1" ref="E8" ca="1">IFERROR(_xlfn.IFNA(INDEX(Breeding!$K$4:$K$499,D8, 0),""),"")</f>
        <v>42736</v>
      </c>
      <c r="F8">
        <f t="array" aca="1" ref="F8" ca="1">IFERROR(_xlfn.IFNA(INDEX(Breeding!$M$4:$M$499,D8, 0),""),"")</f>
        <v>0</v>
      </c>
      <c r="G8" t="str">
        <f t="array" aca="1" ref="G8" ca="1">IFERROR(_xlfn.IFNA(INDEX(Breeding!$N$4:$N$499,D8, 0),""),"")</f>
        <v>AH0588</v>
      </c>
      <c r="H8" t="str">
        <f ca="1">_xlfn.IFNA(INDEX(Colony!$J$11:$J$20,MATCH(G8,Colony!$B$11:$B$20)),"")</f>
        <v/>
      </c>
      <c r="I8" s="12">
        <f t="shared" ref="I8:I14" ca="1" si="0">IFERROR(E8+21,"")</f>
        <v>42757</v>
      </c>
      <c r="K8" s="94"/>
      <c r="L8" s="94"/>
      <c r="M8" s="94"/>
      <c r="N8" s="94"/>
      <c r="O8" s="94"/>
      <c r="P8" s="94"/>
      <c r="Q8" s="94"/>
    </row>
    <row r="9" spans="1:17" ht="15" customHeight="1" x14ac:dyDescent="0.25">
      <c r="C9" s="10"/>
      <c r="D9">
        <f t="shared" ref="D9:D263" ca="1" si="1">D8+1</f>
        <v>15</v>
      </c>
      <c r="E9" s="2">
        <f t="array" aca="1" ref="E9" ca="1">IFERROR(_xlfn.IFNA(INDEX(Breeding!$K$4:$K$499,D9, 0),""),"")</f>
        <v>42737</v>
      </c>
      <c r="F9">
        <f t="array" aca="1" ref="F9" ca="1">IFERROR(_xlfn.IFNA(INDEX(Breeding!$M$4:$M$499,D9, 0),""),"")</f>
        <v>0</v>
      </c>
      <c r="G9" t="str">
        <f t="array" aca="1" ref="G9" ca="1">IFERROR(_xlfn.IFNA(INDEX(Breeding!$N$4:$N$499,D9, 0),""),"")</f>
        <v>AH0590</v>
      </c>
      <c r="H9" t="str">
        <f ca="1">_xlfn.IFNA(INDEX(Colony!$J$11:$J$20,MATCH(G9,Colony!$B$11:$B$20)),"")</f>
        <v/>
      </c>
      <c r="I9" s="12">
        <f t="shared" ca="1" si="0"/>
        <v>42758</v>
      </c>
      <c r="K9" s="94"/>
      <c r="L9" s="94"/>
      <c r="M9" s="94"/>
      <c r="N9" s="94"/>
      <c r="O9" s="94"/>
      <c r="P9" s="94"/>
      <c r="Q9" s="94"/>
    </row>
    <row r="10" spans="1:17" ht="15" customHeight="1" x14ac:dyDescent="0.25">
      <c r="D10">
        <f t="shared" ca="1" si="1"/>
        <v>16</v>
      </c>
      <c r="E10" s="2">
        <f t="array" aca="1" ref="E10" ca="1">IFERROR(_xlfn.IFNA(INDEX(Breeding!$K$4:$K$499,D10, 0),""),"")</f>
        <v>42752</v>
      </c>
      <c r="F10">
        <f t="array" aca="1" ref="F10" ca="1">IFERROR(_xlfn.IFNA(INDEX(Breeding!$M$4:$M$499,D10, 0),""),"")</f>
        <v>0</v>
      </c>
      <c r="G10" t="str">
        <f t="array" aca="1" ref="G10" ca="1">IFERROR(_xlfn.IFNA(INDEX(Breeding!$N$4:$N$499,D10, 0),""),"")</f>
        <v>AH0587</v>
      </c>
      <c r="H10" t="str">
        <f ca="1">_xlfn.IFNA(INDEX(Colony!$J$11:$J$20,MATCH(G10,Colony!$B$11:$B$20)),"")</f>
        <v/>
      </c>
      <c r="I10" s="12">
        <f t="shared" ca="1" si="0"/>
        <v>42773</v>
      </c>
      <c r="K10" s="94"/>
      <c r="L10" s="94"/>
      <c r="M10" s="94"/>
      <c r="N10" s="94"/>
      <c r="O10" s="94"/>
      <c r="P10" s="94"/>
      <c r="Q10" s="94"/>
    </row>
    <row r="11" spans="1:17" ht="15" customHeight="1" x14ac:dyDescent="0.25">
      <c r="D11">
        <f t="shared" ca="1" si="1"/>
        <v>17</v>
      </c>
      <c r="E11" s="2">
        <f t="array" aca="1" ref="E11" ca="1">IFERROR(_xlfn.IFNA(INDEX(Breeding!$K$4:$K$499,D11, 0),""),"")</f>
        <v>42760</v>
      </c>
      <c r="F11">
        <f t="array" aca="1" ref="F11" ca="1">IFERROR(_xlfn.IFNA(INDEX(Breeding!$M$4:$M$499,D11, 0),""),"")</f>
        <v>0</v>
      </c>
      <c r="G11" t="str">
        <f t="array" aca="1" ref="G11" ca="1">IFERROR(_xlfn.IFNA(INDEX(Breeding!$N$4:$N$499,D11, 0),""),"")</f>
        <v>AH0588</v>
      </c>
      <c r="H11" t="str">
        <f ca="1">_xlfn.IFNA(INDEX(Colony!$J$11:$J$20,MATCH(G11,Colony!$B$11:$B$20)),"")</f>
        <v/>
      </c>
      <c r="I11" s="12">
        <f t="shared" ca="1" si="0"/>
        <v>42781</v>
      </c>
      <c r="K11" s="94"/>
      <c r="L11" s="94"/>
      <c r="M11" s="94"/>
      <c r="N11" s="94"/>
      <c r="O11" s="94"/>
      <c r="P11" s="94"/>
      <c r="Q11" s="94"/>
    </row>
    <row r="12" spans="1:17" ht="15" customHeight="1" x14ac:dyDescent="0.25">
      <c r="D12">
        <f t="shared" ca="1" si="1"/>
        <v>18</v>
      </c>
      <c r="E12" s="2">
        <f t="array" aca="1" ref="E12" ca="1">IFERROR(_xlfn.IFNA(INDEX(Breeding!$K$4:$K$499,D12, 0),""),"")</f>
        <v>42781</v>
      </c>
      <c r="F12">
        <f t="array" aca="1" ref="F12" ca="1">IFERROR(_xlfn.IFNA(INDEX(Breeding!$M$4:$M$499,D12, 0),""),"")</f>
        <v>0</v>
      </c>
      <c r="G12" t="str">
        <f t="array" aca="1" ref="G12" ca="1">IFERROR(_xlfn.IFNA(INDEX(Breeding!$N$4:$N$499,D12, 0),""),"")</f>
        <v>AH0659</v>
      </c>
      <c r="H12" t="str">
        <f ca="1">_xlfn.IFNA(INDEX(Colony!$J$11:$J$20,MATCH(G12,Colony!$B$11:$B$20)),"")</f>
        <v/>
      </c>
      <c r="I12" s="12">
        <f t="shared" ca="1" si="0"/>
        <v>42802</v>
      </c>
      <c r="K12" s="94"/>
      <c r="L12" s="94"/>
      <c r="M12" s="94"/>
      <c r="N12" s="94"/>
      <c r="O12" s="94"/>
      <c r="P12" s="94"/>
      <c r="Q12" s="94"/>
    </row>
    <row r="13" spans="1:17" ht="15" customHeight="1" x14ac:dyDescent="0.25">
      <c r="D13">
        <f t="shared" ca="1" si="1"/>
        <v>19</v>
      </c>
      <c r="E13" s="2">
        <f t="array" aca="1" ref="E13" ca="1">IFERROR(_xlfn.IFNA(INDEX(Breeding!$K$4:$K$499,D13, 0),""),"")</f>
        <v>42773</v>
      </c>
      <c r="F13">
        <f t="array" aca="1" ref="F13" ca="1">IFERROR(_xlfn.IFNA(INDEX(Breeding!$M$4:$M$499,D13, 0),""),"")</f>
        <v>0</v>
      </c>
      <c r="G13" t="str">
        <f t="array" aca="1" ref="G13" ca="1">IFERROR(_xlfn.IFNA(INDEX(Breeding!$N$4:$N$499,D13, 0),""),"")</f>
        <v>AH0660</v>
      </c>
      <c r="H13" t="str">
        <f ca="1">_xlfn.IFNA(INDEX(Colony!$J$11:$J$20,MATCH(G13,Colony!$B$11:$B$20)),"")</f>
        <v/>
      </c>
      <c r="I13" s="12">
        <f t="shared" ca="1" si="0"/>
        <v>42794</v>
      </c>
      <c r="K13" s="94"/>
      <c r="L13" s="94"/>
      <c r="M13" s="94"/>
      <c r="N13" s="94"/>
      <c r="O13" s="94"/>
      <c r="P13" s="94"/>
      <c r="Q13" s="94"/>
    </row>
    <row r="14" spans="1:17" ht="15" customHeight="1" x14ac:dyDescent="0.25">
      <c r="D14">
        <f t="array" aca="1" ref="D14" ca="1">D13+1</f>
        <v>20</v>
      </c>
      <c r="E14" s="2">
        <f t="array" aca="1" ref="E14" ca="1">IFERROR(_xlfn.IFNA(INDEX(Breeding!$K$4:$K$499,D14, 0),""),"")</f>
        <v>42797</v>
      </c>
      <c r="F14">
        <f t="array" aca="1" ref="F14" ca="1">IFERROR(_xlfn.IFNA(INDEX(Breeding!$M$4:$M$499,D14, 0),""),"")</f>
        <v>0</v>
      </c>
      <c r="G14" t="str">
        <f t="array" aca="1" ref="G14" ca="1">IFERROR(_xlfn.IFNA(INDEX(Breeding!$N$4:$N$499,D14, 0),""),"")</f>
        <v>AH0660</v>
      </c>
      <c r="H14" t="str">
        <f ca="1">_xlfn.IFNA(INDEX(Colony!$J$11:$J$20,MATCH(G14,Colony!$B$11:$B$20)),"")</f>
        <v/>
      </c>
      <c r="I14" s="12">
        <f t="shared" ca="1" si="0"/>
        <v>42818</v>
      </c>
      <c r="K14" s="94"/>
      <c r="L14" s="94"/>
      <c r="M14" s="94"/>
      <c r="N14" s="94"/>
      <c r="O14" s="94"/>
      <c r="P14" s="94"/>
      <c r="Q14" s="94"/>
    </row>
    <row r="15" spans="1:17" ht="26.25" customHeight="1" x14ac:dyDescent="0.25">
      <c r="D15">
        <f ca="1">D14+1</f>
        <v>21</v>
      </c>
      <c r="E15" s="2">
        <f ca="1">IFERROR(_xlfn.IFNA(INDEX(Breeding!$K$4:$K$499,D15, 0),""),"")</f>
        <v>42803</v>
      </c>
      <c r="F15">
        <f t="array" aca="1" ref="F15" ca="1">IFERROR(_xlfn.IFNA(INDEX(Breeding!$M$4:$M$499,D15, 0),""),"")</f>
        <v>0</v>
      </c>
      <c r="G15" t="str">
        <f ca="1">IFERROR(_xlfn.IFNA(INDEX(Breeding!$N$4:$N$499,D15, 0),""),"")</f>
        <v>AH0659</v>
      </c>
      <c r="H15" t="str">
        <f ca="1">_xlfn.IFNA(INDEX(Colony!$J$11:$J$20,MATCH(G15,Colony!$B$11:$B$20)),"")</f>
        <v/>
      </c>
      <c r="I15" s="12">
        <f ca="1">IFERROR(E15+21,"")</f>
        <v>42824</v>
      </c>
      <c r="K15" s="94"/>
      <c r="L15" s="94"/>
      <c r="M15" s="94"/>
      <c r="N15" s="94"/>
      <c r="O15" s="94"/>
      <c r="P15" s="94"/>
      <c r="Q15" s="94"/>
    </row>
    <row r="16" spans="1:17" ht="26.25" customHeight="1" x14ac:dyDescent="0.25">
      <c r="D16">
        <f t="shared" ca="1" si="1"/>
        <v>22</v>
      </c>
      <c r="E16" s="2">
        <f t="array" aca="1" ref="E16" ca="1">IFERROR(_xlfn.IFNA(INDEX(Breeding!$K$4:$K$499,D16, 0),""),"")</f>
        <v>42806</v>
      </c>
      <c r="F16">
        <f t="array" aca="1" ref="F16" ca="1">IFERROR(_xlfn.IFNA(INDEX(Breeding!$M$4:$M$499,D16, 0),""),"")</f>
        <v>0</v>
      </c>
      <c r="G16" t="str">
        <f t="array" aca="1" ref="G16" ca="1">IFERROR(_xlfn.IFNA(INDEX(Breeding!$N$4:$N$499,D16, 0),""),"")</f>
        <v>WT 1</v>
      </c>
      <c r="H16" t="str">
        <f ca="1">_xlfn.IFNA(INDEX(Colony!$J$11:$J$20,MATCH(G16,Colony!$B$11:$B$20)),"")</f>
        <v/>
      </c>
      <c r="I16" s="12">
        <f t="shared" ref="I16:I36" ca="1" si="2">IFERROR(E16+21,"")</f>
        <v>42827</v>
      </c>
      <c r="K16" s="94"/>
      <c r="L16" s="94"/>
      <c r="M16" s="94"/>
      <c r="N16" s="94"/>
      <c r="O16" s="94"/>
      <c r="P16" s="94"/>
      <c r="Q16" s="94"/>
    </row>
    <row r="17" spans="4:17" ht="26.25" customHeight="1" x14ac:dyDescent="0.25">
      <c r="D17">
        <f t="shared" ca="1" si="1"/>
        <v>23</v>
      </c>
      <c r="E17" s="2">
        <f t="array" aca="1" ref="E17" ca="1">IFERROR(_xlfn.IFNA(INDEX(Breeding!$K$4:$K$499,D17, 0),""),"")</f>
        <v>42810</v>
      </c>
      <c r="F17">
        <f t="array" aca="1" ref="F17" ca="1">IFERROR(_xlfn.IFNA(INDEX(Breeding!$M$4:$M$499,D17, 0),""),"")</f>
        <v>0</v>
      </c>
      <c r="G17" t="str">
        <f t="array" aca="1" ref="G17" ca="1">IFERROR(_xlfn.IFNA(INDEX(Breeding!$N$4:$N$499,D17, 0),""),"")</f>
        <v>WT 4</v>
      </c>
      <c r="H17" t="str">
        <f ca="1">_xlfn.IFNA(INDEX(Colony!$J$11:$J$20,MATCH(G17,Colony!$B$11:$B$20)),"")</f>
        <v/>
      </c>
      <c r="I17" s="12">
        <f t="shared" ca="1" si="2"/>
        <v>42831</v>
      </c>
      <c r="K17" s="94"/>
      <c r="L17" s="94"/>
      <c r="M17" s="94"/>
      <c r="N17" s="94"/>
      <c r="O17" s="94"/>
      <c r="P17" s="94"/>
      <c r="Q17" s="94"/>
    </row>
    <row r="18" spans="4:17" ht="26.25" x14ac:dyDescent="0.25">
      <c r="D18">
        <f t="shared" ca="1" si="1"/>
        <v>24</v>
      </c>
      <c r="E18" s="2">
        <f t="array" aca="1" ref="E18" ca="1">IFERROR(_xlfn.IFNA(INDEX(Breeding!$K$4:$K$499,D18, 0),""),"")</f>
        <v>42812</v>
      </c>
      <c r="F18">
        <f t="array" aca="1" ref="F18" ca="1">IFERROR(_xlfn.IFNA(INDEX(Breeding!$M$4:$M$499,D18, 0),""),"")</f>
        <v>5</v>
      </c>
      <c r="G18" t="str">
        <f t="array" aca="1" ref="G18" ca="1">IFERROR(_xlfn.IFNA(INDEX(Breeding!$N$4:$N$499,D18, 0),""),"")</f>
        <v>WT 2</v>
      </c>
      <c r="H18" t="str">
        <f ca="1">_xlfn.IFNA(INDEX(Colony!$J$11:$J$20,MATCH(G18,Colony!$B$11:$B$20)),"")</f>
        <v/>
      </c>
      <c r="I18" s="12">
        <f t="shared" ca="1" si="2"/>
        <v>42833</v>
      </c>
      <c r="K18" s="39"/>
      <c r="L18" s="39"/>
      <c r="M18" s="39"/>
      <c r="N18" s="39"/>
      <c r="O18" s="39"/>
      <c r="P18" s="39"/>
      <c r="Q18" s="39"/>
    </row>
    <row r="19" spans="4:17" ht="26.25" x14ac:dyDescent="0.25">
      <c r="D19">
        <f t="shared" ca="1" si="1"/>
        <v>25</v>
      </c>
      <c r="E19" s="2">
        <f t="array" aca="1" ref="E19" ca="1">IFERROR(_xlfn.IFNA(INDEX(Breeding!$K$4:$K$499,D19, 0),""),"")</f>
        <v>42824</v>
      </c>
      <c r="F19">
        <f t="array" aca="1" ref="F19" ca="1">IFERROR(_xlfn.IFNA(INDEX(Breeding!$M$4:$M$499,D19, 0),""),"")</f>
        <v>7</v>
      </c>
      <c r="G19" t="str">
        <f t="array" aca="1" ref="G19" ca="1">IFERROR(_xlfn.IFNA(INDEX(Breeding!$N$4:$N$499,D19, 0),""),"")</f>
        <v>AH0659</v>
      </c>
      <c r="H19" t="str">
        <f ca="1">_xlfn.IFNA(INDEX(Colony!$J$11:$J$20,MATCH(G19,Colony!$B$11:$B$20)),"")</f>
        <v/>
      </c>
      <c r="I19" s="12">
        <f t="shared" ca="1" si="2"/>
        <v>42845</v>
      </c>
      <c r="K19" s="39"/>
      <c r="L19" s="39"/>
      <c r="M19" s="39"/>
      <c r="N19" s="39"/>
      <c r="O19" s="39"/>
      <c r="P19" s="39"/>
      <c r="Q19" s="39"/>
    </row>
    <row r="20" spans="4:17" x14ac:dyDescent="0.25">
      <c r="D20">
        <f t="shared" ca="1" si="1"/>
        <v>26</v>
      </c>
      <c r="E20" s="2" t="str">
        <f t="array" aca="1" ref="E20" ca="1">IFERROR(_xlfn.IFNA(INDEX(Breeding!$K$4:$K$499,D20, 0),""),"")</f>
        <v/>
      </c>
      <c r="F20" t="str">
        <f t="array" aca="1" ref="F20" ca="1">IFERROR(_xlfn.IFNA(INDEX(Breeding!$M$4:$M$499,D20, 0),""),"")</f>
        <v/>
      </c>
      <c r="G20" t="str">
        <f t="array" aca="1" ref="G20" ca="1">IFERROR(_xlfn.IFNA(INDEX(Breeding!$N$4:$N$499,D20, 0),""),"")</f>
        <v/>
      </c>
      <c r="H20" t="str">
        <f ca="1">_xlfn.IFNA(INDEX(Colony!$J$11:$J$20,MATCH(G20,Colony!$B$11:$B$20)),"")</f>
        <v/>
      </c>
      <c r="I20" s="12" t="str">
        <f t="shared" ca="1" si="2"/>
        <v/>
      </c>
    </row>
    <row r="21" spans="4:17" x14ac:dyDescent="0.25">
      <c r="D21">
        <f t="shared" ca="1" si="1"/>
        <v>27</v>
      </c>
      <c r="E21" s="2" t="str">
        <f t="array" aca="1" ref="E21" ca="1">IFERROR(_xlfn.IFNA(INDEX(Breeding!$K$4:$K$499,D21, 0),""),"")</f>
        <v/>
      </c>
      <c r="F21" t="str">
        <f t="array" aca="1" ref="F21" ca="1">IFERROR(_xlfn.IFNA(INDEX(Breeding!$M$4:$M$499,D21, 0),""),"")</f>
        <v/>
      </c>
      <c r="G21" t="str">
        <f t="array" aca="1" ref="G21" ca="1">IFERROR(_xlfn.IFNA(INDEX(Breeding!$N$4:$N$499,D21, 0),""),"")</f>
        <v/>
      </c>
      <c r="H21" t="str">
        <f ca="1">_xlfn.IFNA(INDEX(Colony!$J$11:$J$20,MATCH(G21,Colony!$B$11:$B$20)),"")</f>
        <v/>
      </c>
      <c r="I21" s="12" t="str">
        <f ca="1">IFERROR(E21+21,"")</f>
        <v/>
      </c>
    </row>
    <row r="22" spans="4:17" x14ac:dyDescent="0.25">
      <c r="D22">
        <f t="shared" ca="1" si="1"/>
        <v>28</v>
      </c>
      <c r="E22" s="2" t="str">
        <f t="array" aca="1" ref="E22" ca="1">IFERROR(_xlfn.IFNA(INDEX(Breeding!$K$4:$K$499,D22, 0),""),"")</f>
        <v/>
      </c>
      <c r="F22" t="str">
        <f t="array" aca="1" ref="F22" ca="1">IFERROR(_xlfn.IFNA(INDEX(Breeding!$M$4:$M$499,D22, 0),""),"")</f>
        <v/>
      </c>
      <c r="G22" t="str">
        <f t="array" aca="1" ref="G22" ca="1">IFERROR(_xlfn.IFNA(INDEX(Breeding!$N$4:$N$499,D22, 0),""),"")</f>
        <v/>
      </c>
      <c r="H22" t="str">
        <f ca="1">_xlfn.IFNA(INDEX(Colony!$J$11:$J$20,MATCH(G22,Colony!$B$11:$B$20)),"")</f>
        <v/>
      </c>
      <c r="I22" s="12" t="str">
        <f t="shared" ca="1" si="2"/>
        <v/>
      </c>
    </row>
    <row r="23" spans="4:17" x14ac:dyDescent="0.25">
      <c r="D23">
        <f t="shared" ca="1" si="1"/>
        <v>29</v>
      </c>
      <c r="E23" s="2" t="str">
        <f t="array" aca="1" ref="E23" ca="1">IFERROR(_xlfn.IFNA(INDEX(Breeding!$K$4:$K$499,D23, 0),""),"")</f>
        <v/>
      </c>
      <c r="F23" t="str">
        <f t="array" aca="1" ref="F23" ca="1">IFERROR(_xlfn.IFNA(INDEX(Breeding!$M$4:$M$499,D23, 0),""),"")</f>
        <v/>
      </c>
      <c r="G23" t="str">
        <f t="array" aca="1" ref="G23" ca="1">IFERROR(_xlfn.IFNA(INDEX(Breeding!$N$4:$N$499,D23, 0),""),"")</f>
        <v/>
      </c>
      <c r="H23" t="str">
        <f ca="1">_xlfn.IFNA(INDEX(Colony!$J$11:$J$20,MATCH(G23,Colony!$B$11:$B$20)),"")</f>
        <v/>
      </c>
      <c r="I23" s="12" t="str">
        <f t="shared" ca="1" si="2"/>
        <v/>
      </c>
    </row>
    <row r="24" spans="4:17" x14ac:dyDescent="0.25">
      <c r="D24">
        <f t="shared" ca="1" si="1"/>
        <v>30</v>
      </c>
      <c r="E24" s="2" t="str">
        <f t="array" aca="1" ref="E24" ca="1">IFERROR(_xlfn.IFNA(INDEX(Breeding!$K$4:$K$499,D24, 0),""),"")</f>
        <v/>
      </c>
      <c r="F24" t="str">
        <f t="array" aca="1" ref="F24" ca="1">IFERROR(_xlfn.IFNA(INDEX(Breeding!$M$4:$M$499,D24, 0),""),"")</f>
        <v/>
      </c>
      <c r="G24" t="str">
        <f t="array" aca="1" ref="G24" ca="1">IFERROR(_xlfn.IFNA(INDEX(Breeding!$N$4:$N$499,D24, 0),""),"")</f>
        <v/>
      </c>
      <c r="H24" t="str">
        <f ca="1">_xlfn.IFNA(INDEX(Colony!$J$11:$J$20,MATCH(G24,Colony!$B$11:$B$20)),"")</f>
        <v/>
      </c>
      <c r="I24" s="12" t="str">
        <f t="shared" ca="1" si="2"/>
        <v/>
      </c>
    </row>
    <row r="25" spans="4:17" x14ac:dyDescent="0.25">
      <c r="D25">
        <f t="shared" ca="1" si="1"/>
        <v>31</v>
      </c>
      <c r="E25" s="2" t="str">
        <f t="array" aca="1" ref="E25" ca="1">IFERROR(_xlfn.IFNA(INDEX(Breeding!$K$4:$K$499,D25, 0),""),"")</f>
        <v/>
      </c>
      <c r="F25" t="str">
        <f t="array" aca="1" ref="F25" ca="1">IFERROR(_xlfn.IFNA(INDEX(Breeding!$M$4:$M$499,D25, 0),""),"")</f>
        <v/>
      </c>
      <c r="G25" t="str">
        <f t="array" aca="1" ref="G25" ca="1">IFERROR(_xlfn.IFNA(INDEX(Breeding!$N$4:$N$499,D25, 0),""),"")</f>
        <v/>
      </c>
      <c r="H25" t="str">
        <f ca="1">_xlfn.IFNA(INDEX(Colony!$J$11:$J$20,MATCH(G25,Colony!$B$11:$B$20)),"")</f>
        <v/>
      </c>
      <c r="I25" s="12" t="str">
        <f t="shared" ca="1" si="2"/>
        <v/>
      </c>
    </row>
    <row r="26" spans="4:17" x14ac:dyDescent="0.25">
      <c r="D26">
        <f t="shared" ca="1" si="1"/>
        <v>32</v>
      </c>
      <c r="E26" s="2" t="str">
        <f t="array" aca="1" ref="E26" ca="1">IFERROR(_xlfn.IFNA(INDEX(Breeding!$K$4:$K$499,D26, 0),""),"")</f>
        <v/>
      </c>
      <c r="F26" t="str">
        <f t="array" aca="1" ref="F26" ca="1">IFERROR(_xlfn.IFNA(INDEX(Breeding!$M$4:$M$499,D26, 0),""),"")</f>
        <v/>
      </c>
      <c r="G26" t="str">
        <f t="array" aca="1" ref="G26" ca="1">IFERROR(_xlfn.IFNA(INDEX(Breeding!$N$4:$N$499,D26, 0),""),"")</f>
        <v/>
      </c>
      <c r="H26" t="str">
        <f ca="1">_xlfn.IFNA(INDEX(Colony!$J$11:$J$20,MATCH(G26,Colony!$B$11:$B$20)),"")</f>
        <v/>
      </c>
      <c r="I26" s="12" t="str">
        <f t="shared" ca="1" si="2"/>
        <v/>
      </c>
    </row>
    <row r="27" spans="4:17" x14ac:dyDescent="0.25">
      <c r="D27">
        <f t="shared" ca="1" si="1"/>
        <v>33</v>
      </c>
      <c r="E27" s="2" t="str">
        <f t="array" aca="1" ref="E27" ca="1">IFERROR(_xlfn.IFNA(INDEX(Breeding!$K$4:$K$499,D27, 0),""),"")</f>
        <v/>
      </c>
      <c r="F27" t="str">
        <f t="array" aca="1" ref="F27" ca="1">IFERROR(_xlfn.IFNA(INDEX(Breeding!$M$4:$M$499,D27, 0),""),"")</f>
        <v/>
      </c>
      <c r="G27" t="str">
        <f t="array" aca="1" ref="G27" ca="1">IFERROR(_xlfn.IFNA(INDEX(Breeding!$N$4:$N$499,D27, 0),""),"")</f>
        <v/>
      </c>
      <c r="H27" t="str">
        <f ca="1">_xlfn.IFNA(INDEX(Colony!$J$11:$J$20,MATCH(G27,Colony!$B$11:$B$20)),"")</f>
        <v/>
      </c>
      <c r="I27" s="12" t="str">
        <f t="shared" ca="1" si="2"/>
        <v/>
      </c>
    </row>
    <row r="28" spans="4:17" x14ac:dyDescent="0.25">
      <c r="D28">
        <f t="shared" ca="1" si="1"/>
        <v>34</v>
      </c>
      <c r="E28" s="2" t="str">
        <f t="array" aca="1" ref="E28" ca="1">IFERROR(_xlfn.IFNA(INDEX(Breeding!$K$4:$K$499,D28, 0),""),"")</f>
        <v/>
      </c>
      <c r="F28" t="str">
        <f t="array" aca="1" ref="F28" ca="1">IFERROR(_xlfn.IFNA(INDEX(Breeding!$M$4:$M$499,D28, 0),""),"")</f>
        <v/>
      </c>
      <c r="G28" t="str">
        <f t="array" aca="1" ref="G28" ca="1">IFERROR(_xlfn.IFNA(INDEX(Breeding!$N$4:$N$499,D28, 0),""),"")</f>
        <v/>
      </c>
      <c r="H28" t="str">
        <f ca="1">_xlfn.IFNA(INDEX(Colony!$J$11:$J$20,MATCH(G28,Colony!$B$11:$B$20)),"")</f>
        <v/>
      </c>
      <c r="I28" s="12" t="str">
        <f t="shared" ca="1" si="2"/>
        <v/>
      </c>
    </row>
    <row r="29" spans="4:17" x14ac:dyDescent="0.25">
      <c r="D29">
        <f t="shared" ca="1" si="1"/>
        <v>35</v>
      </c>
      <c r="E29" s="2" t="str">
        <f t="array" aca="1" ref="E29" ca="1">IFERROR(_xlfn.IFNA(INDEX(Breeding!$K$4:$K$499,D29, 0),""),"")</f>
        <v/>
      </c>
      <c r="F29" t="str">
        <f t="array" aca="1" ref="F29" ca="1">IFERROR(_xlfn.IFNA(INDEX(Breeding!$M$4:$M$499,D29, 0),""),"")</f>
        <v/>
      </c>
      <c r="G29" t="str">
        <f t="array" aca="1" ref="G29" ca="1">IFERROR(_xlfn.IFNA(INDEX(Breeding!$N$4:$N$499,D29, 0),""),"")</f>
        <v/>
      </c>
      <c r="H29" t="str">
        <f ca="1">_xlfn.IFNA(INDEX(Colony!$J$11:$J$20,MATCH(G29,Colony!$B$11:$B$20)),"")</f>
        <v/>
      </c>
      <c r="I29" s="12" t="str">
        <f t="shared" ca="1" si="2"/>
        <v/>
      </c>
    </row>
    <row r="30" spans="4:17" x14ac:dyDescent="0.25">
      <c r="D30">
        <f t="shared" ca="1" si="1"/>
        <v>36</v>
      </c>
      <c r="E30" s="2" t="str">
        <f t="array" aca="1" ref="E30" ca="1">IFERROR(_xlfn.IFNA(INDEX(Breeding!$K$4:$K$499,D30, 0),""),"")</f>
        <v/>
      </c>
      <c r="F30" t="str">
        <f t="array" aca="1" ref="F30" ca="1">IFERROR(_xlfn.IFNA(INDEX(Breeding!$M$4:$M$499,D30, 0),""),"")</f>
        <v/>
      </c>
      <c r="G30" t="str">
        <f t="array" aca="1" ref="G30" ca="1">IFERROR(_xlfn.IFNA(INDEX(Breeding!$N$4:$N$499,D30, 0),""),"")</f>
        <v/>
      </c>
      <c r="H30" t="str">
        <f ca="1">_xlfn.IFNA(INDEX(Colony!$J$11:$J$20,MATCH(G30,Colony!$B$11:$B$20)),"")</f>
        <v/>
      </c>
      <c r="I30" s="12" t="str">
        <f t="shared" ca="1" si="2"/>
        <v/>
      </c>
    </row>
    <row r="31" spans="4:17" x14ac:dyDescent="0.25">
      <c r="D31">
        <f t="shared" ca="1" si="1"/>
        <v>37</v>
      </c>
      <c r="E31" s="2" t="str">
        <f t="array" aca="1" ref="E31" ca="1">IFERROR(_xlfn.IFNA(INDEX(Breeding!$K$4:$K$499,D31, 0),""),"")</f>
        <v/>
      </c>
      <c r="F31" t="str">
        <f t="array" aca="1" ref="F31" ca="1">IFERROR(_xlfn.IFNA(INDEX(Breeding!$M$4:$M$499,D31, 0),""),"")</f>
        <v/>
      </c>
      <c r="G31" t="str">
        <f t="array" aca="1" ref="G31" ca="1">IFERROR(_xlfn.IFNA(INDEX(Breeding!$N$4:$N$499,D31, 0),""),"")</f>
        <v/>
      </c>
      <c r="H31" t="str">
        <f ca="1">_xlfn.IFNA(INDEX(Colony!$J$11:$J$20,MATCH(G31,Colony!$B$11:$B$20)),"")</f>
        <v/>
      </c>
      <c r="I31" s="12" t="str">
        <f t="shared" ca="1" si="2"/>
        <v/>
      </c>
    </row>
    <row r="32" spans="4:17" x14ac:dyDescent="0.25">
      <c r="D32">
        <f t="shared" ca="1" si="1"/>
        <v>38</v>
      </c>
      <c r="E32" s="2" t="str">
        <f t="array" aca="1" ref="E32" ca="1">IFERROR(_xlfn.IFNA(INDEX(Breeding!$K$4:$K$499,D32, 0),""),"")</f>
        <v/>
      </c>
      <c r="F32" t="str">
        <f t="array" aca="1" ref="F32" ca="1">IFERROR(_xlfn.IFNA(INDEX(Breeding!$M$4:$M$499,D32, 0),""),"")</f>
        <v/>
      </c>
      <c r="G32" t="str">
        <f t="array" aca="1" ref="G32" ca="1">IFERROR(_xlfn.IFNA(INDEX(Breeding!$N$4:$N$499,D32, 0),""),"")</f>
        <v/>
      </c>
      <c r="H32" t="str">
        <f ca="1">_xlfn.IFNA(INDEX(Colony!$J$11:$J$20,MATCH(G32,Colony!$B$11:$B$20)),"")</f>
        <v/>
      </c>
      <c r="I32" s="12" t="str">
        <f t="shared" ca="1" si="2"/>
        <v/>
      </c>
    </row>
    <row r="33" spans="3:9" x14ac:dyDescent="0.25">
      <c r="D33">
        <f t="shared" ca="1" si="1"/>
        <v>39</v>
      </c>
      <c r="E33" s="2" t="str">
        <f t="array" aca="1" ref="E33" ca="1">IFERROR(_xlfn.IFNA(INDEX(Breeding!$K$4:$K$499,D33, 0),""),"")</f>
        <v/>
      </c>
      <c r="F33" t="str">
        <f t="array" aca="1" ref="F33" ca="1">IFERROR(_xlfn.IFNA(INDEX(Breeding!$M$4:$M$499,D33, 0),""),"")</f>
        <v/>
      </c>
      <c r="G33" t="str">
        <f t="array" aca="1" ref="G33" ca="1">IFERROR(_xlfn.IFNA(INDEX(Breeding!$N$4:$N$499,D33, 0),""),"")</f>
        <v/>
      </c>
      <c r="H33" t="str">
        <f ca="1">_xlfn.IFNA(INDEX(Colony!$J$11:$J$20,MATCH(G33,Colony!$B$11:$B$20)),"")</f>
        <v/>
      </c>
      <c r="I33" s="12" t="str">
        <f t="shared" ca="1" si="2"/>
        <v/>
      </c>
    </row>
    <row r="34" spans="3:9" x14ac:dyDescent="0.25">
      <c r="D34">
        <f t="shared" ca="1" si="1"/>
        <v>40</v>
      </c>
      <c r="E34" s="2" t="str">
        <f t="array" aca="1" ref="E34" ca="1">IFERROR(_xlfn.IFNA(INDEX(Breeding!$K$4:$K$499,D34, 0),""),"")</f>
        <v/>
      </c>
      <c r="F34" t="str">
        <f t="array" aca="1" ref="F34" ca="1">IFERROR(_xlfn.IFNA(INDEX(Breeding!$M$4:$M$499,D34, 0),""),"")</f>
        <v/>
      </c>
      <c r="G34" t="str">
        <f t="array" aca="1" ref="G34" ca="1">IFERROR(_xlfn.IFNA(INDEX(Breeding!$N$4:$N$499,D34, 0),""),"")</f>
        <v/>
      </c>
      <c r="H34" t="str">
        <f ca="1">_xlfn.IFNA(INDEX(Colony!$J$11:$J$20,MATCH(G34,Colony!$B$11:$B$20)),"")</f>
        <v/>
      </c>
      <c r="I34" s="12" t="str">
        <f t="shared" ca="1" si="2"/>
        <v/>
      </c>
    </row>
    <row r="35" spans="3:9" x14ac:dyDescent="0.25">
      <c r="D35">
        <f t="shared" ca="1" si="1"/>
        <v>41</v>
      </c>
      <c r="E35" s="2" t="str">
        <f t="array" aca="1" ref="E35" ca="1">IFERROR(_xlfn.IFNA(INDEX(Breeding!$K$4:$K$499,D35, 0),""),"")</f>
        <v/>
      </c>
      <c r="F35" t="str">
        <f t="array" aca="1" ref="F35" ca="1">IFERROR(_xlfn.IFNA(INDEX(Breeding!$M$4:$M$499,D35, 0),""),"")</f>
        <v/>
      </c>
      <c r="G35" t="str">
        <f t="array" aca="1" ref="G35" ca="1">IFERROR(_xlfn.IFNA(INDEX(Breeding!$N$4:$N$499,D35, 0),""),"")</f>
        <v/>
      </c>
      <c r="H35" t="str">
        <f ca="1">_xlfn.IFNA(INDEX(Colony!$J$11:$J$20,MATCH(G35,Colony!$B$11:$B$20)),"")</f>
        <v/>
      </c>
      <c r="I35" s="12" t="str">
        <f t="shared" ca="1" si="2"/>
        <v/>
      </c>
    </row>
    <row r="36" spans="3:9" x14ac:dyDescent="0.25">
      <c r="D36">
        <f t="shared" ca="1" si="1"/>
        <v>42</v>
      </c>
      <c r="E36" s="2" t="str">
        <f t="array" aca="1" ref="E36" ca="1">IFERROR(_xlfn.IFNA(INDEX(Breeding!$K$4:$K$499,D36, 0),""),"")</f>
        <v/>
      </c>
      <c r="F36" t="str">
        <f t="array" aca="1" ref="F36" ca="1">IFERROR(_xlfn.IFNA(INDEX(Breeding!$M$4:$M$499,D36, 0),""),"")</f>
        <v/>
      </c>
      <c r="G36" t="str">
        <f t="array" aca="1" ref="G36" ca="1">IFERROR(_xlfn.IFNA(INDEX(Breeding!$N$4:$N$499,D36, 0),""),"")</f>
        <v/>
      </c>
      <c r="H36" t="str">
        <f ca="1">_xlfn.IFNA(INDEX(Colony!$J$11:$J$20,MATCH(G36,Colony!$B$11:$B$20)),"")</f>
        <v/>
      </c>
      <c r="I36" s="12" t="str">
        <f t="shared" ca="1" si="2"/>
        <v/>
      </c>
    </row>
    <row r="37" spans="3:9" x14ac:dyDescent="0.25">
      <c r="D37">
        <f t="shared" ca="1" si="1"/>
        <v>43</v>
      </c>
      <c r="E37" s="2" t="str">
        <f t="array" aca="1" ref="E37" ca="1">IFERROR(_xlfn.IFNA(INDEX(Breeding!$K$4:$K$499,D37, 0),""),"")</f>
        <v/>
      </c>
      <c r="F37" t="str">
        <f t="array" aca="1" ref="F37" ca="1">IFERROR(_xlfn.IFNA(INDEX(Breeding!$M$4:$M$499,D37, 0),""),"")</f>
        <v/>
      </c>
      <c r="G37" t="str">
        <f t="array" aca="1" ref="G37" ca="1">IFERROR(_xlfn.IFNA(INDEX(Breeding!$N$4:$N$499,D37, 0),""),"")</f>
        <v/>
      </c>
      <c r="H37" t="str">
        <f ca="1">_xlfn.IFNA(INDEX(Colony!$J$11:$J$20,MATCH(G37,Colony!$B$11:$B$20)),"")</f>
        <v/>
      </c>
      <c r="I37" s="12" t="str">
        <f t="shared" ref="I37:I100" ca="1" si="3">IFERROR(E37+21,"")</f>
        <v/>
      </c>
    </row>
    <row r="38" spans="3:9" x14ac:dyDescent="0.25">
      <c r="D38">
        <f t="shared" ca="1" si="1"/>
        <v>44</v>
      </c>
      <c r="E38" s="2" t="str">
        <f t="array" aca="1" ref="E38" ca="1">IFERROR(_xlfn.IFNA(INDEX(Breeding!$K$4:$K$499,D38, 0),""),"")</f>
        <v/>
      </c>
      <c r="F38" t="str">
        <f t="array" aca="1" ref="F38" ca="1">IFERROR(_xlfn.IFNA(INDEX(Breeding!$M$4:$M$499,D38, 0),""),"")</f>
        <v/>
      </c>
      <c r="G38" t="str">
        <f t="array" aca="1" ref="G38" ca="1">IFERROR(_xlfn.IFNA(INDEX(Breeding!$N$4:$N$499,D38, 0),""),"")</f>
        <v/>
      </c>
      <c r="H38" t="str">
        <f ca="1">_xlfn.IFNA(INDEX(Colony!$J$11:$J$20,MATCH(G38,Colony!$B$11:$B$20)),"")</f>
        <v/>
      </c>
      <c r="I38" s="12" t="str">
        <f t="shared" ca="1" si="3"/>
        <v/>
      </c>
    </row>
    <row r="39" spans="3:9" x14ac:dyDescent="0.25">
      <c r="D39">
        <f t="shared" ca="1" si="1"/>
        <v>45</v>
      </c>
      <c r="E39" s="2" t="str">
        <f t="array" aca="1" ref="E39" ca="1">IFERROR(_xlfn.IFNA(INDEX(Breeding!$K$4:$K$499,D39, 0),""),"")</f>
        <v/>
      </c>
      <c r="F39" t="str">
        <f t="array" aca="1" ref="F39" ca="1">IFERROR(_xlfn.IFNA(INDEX(Breeding!$M$4:$M$499,D39, 0),""),"")</f>
        <v/>
      </c>
      <c r="G39" t="str">
        <f t="array" aca="1" ref="G39" ca="1">IFERROR(_xlfn.IFNA(INDEX(Breeding!$N$4:$N$499,D39, 0),""),"")</f>
        <v/>
      </c>
      <c r="H39" t="str">
        <f ca="1">_xlfn.IFNA(INDEX(Colony!$J$11:$J$20,MATCH(G39,Colony!$B$11:$B$20)),"")</f>
        <v/>
      </c>
      <c r="I39" s="12" t="str">
        <f t="shared" ca="1" si="3"/>
        <v/>
      </c>
    </row>
    <row r="40" spans="3:9" x14ac:dyDescent="0.25">
      <c r="D40">
        <f t="shared" ca="1" si="1"/>
        <v>46</v>
      </c>
      <c r="E40" s="2" t="str">
        <f t="array" aca="1" ref="E40" ca="1">IFERROR(_xlfn.IFNA(INDEX(Breeding!$K$4:$K$499,D40, 0),""),"")</f>
        <v/>
      </c>
      <c r="F40" t="str">
        <f t="array" aca="1" ref="F40" ca="1">IFERROR(_xlfn.IFNA(INDEX(Breeding!$M$4:$M$499,D40, 0),""),"")</f>
        <v/>
      </c>
      <c r="G40" t="str">
        <f t="array" aca="1" ref="G40" ca="1">IFERROR(_xlfn.IFNA(INDEX(Breeding!$N$4:$N$499,D40, 0),""),"")</f>
        <v/>
      </c>
      <c r="H40" t="str">
        <f ca="1">_xlfn.IFNA(INDEX(Colony!$J$11:$J$20,MATCH(G40,Colony!$B$11:$B$20)),"")</f>
        <v/>
      </c>
      <c r="I40" s="12" t="str">
        <f t="shared" ca="1" si="3"/>
        <v/>
      </c>
    </row>
    <row r="41" spans="3:9" x14ac:dyDescent="0.25">
      <c r="D41">
        <f t="shared" ca="1" si="1"/>
        <v>47</v>
      </c>
      <c r="E41" s="2" t="str">
        <f t="array" aca="1" ref="E41" ca="1">IFERROR(_xlfn.IFNA(INDEX(Breeding!$K$4:$K$499,D41, 0),""),"")</f>
        <v/>
      </c>
      <c r="F41" t="str">
        <f t="array" aca="1" ref="F41" ca="1">IFERROR(_xlfn.IFNA(INDEX(Breeding!$M$4:$M$499,D41, 0),""),"")</f>
        <v/>
      </c>
      <c r="G41" t="str">
        <f t="array" aca="1" ref="G41" ca="1">IFERROR(_xlfn.IFNA(INDEX(Breeding!$N$4:$N$499,D41, 0),""),"")</f>
        <v/>
      </c>
      <c r="H41" t="str">
        <f ca="1">_xlfn.IFNA(INDEX(Colony!$J$11:$J$20,MATCH(G41,Colony!$B$11:$B$20)),"")</f>
        <v/>
      </c>
      <c r="I41" s="12" t="str">
        <f t="shared" ca="1" si="3"/>
        <v/>
      </c>
    </row>
    <row r="42" spans="3:9" x14ac:dyDescent="0.25">
      <c r="D42">
        <f t="shared" ca="1" si="1"/>
        <v>48</v>
      </c>
      <c r="E42" s="2" t="str">
        <f t="array" aca="1" ref="E42" ca="1">IFERROR(_xlfn.IFNA(INDEX(Breeding!$K$4:$K$499,D42, 0),""),"")</f>
        <v/>
      </c>
      <c r="F42" t="str">
        <f t="array" aca="1" ref="F42" ca="1">IFERROR(_xlfn.IFNA(INDEX(Breeding!$M$4:$M$499,D42, 0),""),"")</f>
        <v/>
      </c>
      <c r="G42" t="str">
        <f t="array" aca="1" ref="G42" ca="1">IFERROR(_xlfn.IFNA(INDEX(Breeding!$N$4:$N$499,D42, 0),""),"")</f>
        <v/>
      </c>
      <c r="H42" t="str">
        <f ca="1">_xlfn.IFNA(INDEX(Colony!$J$11:$J$20,MATCH(G42,Colony!$B$11:$B$20)),"")</f>
        <v/>
      </c>
      <c r="I42" s="12" t="str">
        <f t="shared" ca="1" si="3"/>
        <v/>
      </c>
    </row>
    <row r="43" spans="3:9" x14ac:dyDescent="0.25">
      <c r="D43">
        <f t="shared" ca="1" si="1"/>
        <v>49</v>
      </c>
      <c r="E43" s="2" t="str">
        <f t="array" aca="1" ref="E43" ca="1">IFERROR(_xlfn.IFNA(INDEX(Breeding!$K$4:$K$499,D43, 0),""),"")</f>
        <v/>
      </c>
      <c r="F43" t="str">
        <f t="array" aca="1" ref="F43" ca="1">IFERROR(_xlfn.IFNA(INDEX(Breeding!$M$4:$M$499,D43, 0),""),"")</f>
        <v/>
      </c>
      <c r="G43" t="str">
        <f t="array" aca="1" ref="G43" ca="1">IFERROR(_xlfn.IFNA(INDEX(Breeding!$N$4:$N$499,D43, 0),""),"")</f>
        <v/>
      </c>
      <c r="H43" t="str">
        <f ca="1">_xlfn.IFNA(INDEX(Colony!$J$11:$J$20,MATCH(G43,Colony!$B$11:$B$20)),"")</f>
        <v/>
      </c>
      <c r="I43" s="12" t="str">
        <f t="shared" ca="1" si="3"/>
        <v/>
      </c>
    </row>
    <row r="44" spans="3:9" x14ac:dyDescent="0.25">
      <c r="D44">
        <f t="shared" ca="1" si="1"/>
        <v>50</v>
      </c>
      <c r="E44" s="2" t="str">
        <f t="array" aca="1" ref="E44" ca="1">IFERROR(_xlfn.IFNA(INDEX(Breeding!$K$4:$K$499,D44, 0),""),"")</f>
        <v/>
      </c>
      <c r="F44" t="str">
        <f t="array" aca="1" ref="F44" ca="1">IFERROR(_xlfn.IFNA(INDEX(Breeding!$M$4:$M$499,D44, 0),""),"")</f>
        <v/>
      </c>
      <c r="G44" t="str">
        <f t="array" aca="1" ref="G44" ca="1">IFERROR(_xlfn.IFNA(INDEX(Breeding!$N$4:$N$499,D44, 0),""),"")</f>
        <v/>
      </c>
      <c r="H44" t="str">
        <f ca="1">_xlfn.IFNA(INDEX(Colony!$J$11:$J$20,MATCH(G44,Colony!$B$11:$B$20)),"")</f>
        <v/>
      </c>
      <c r="I44" s="12" t="str">
        <f t="shared" ca="1" si="3"/>
        <v/>
      </c>
    </row>
    <row r="45" spans="3:9" x14ac:dyDescent="0.25">
      <c r="D45">
        <f t="shared" ca="1" si="1"/>
        <v>51</v>
      </c>
      <c r="E45" s="2" t="str">
        <f t="array" aca="1" ref="E45" ca="1">IFERROR(_xlfn.IFNA(INDEX(Breeding!$K$4:$K$499,D45, 0),""),"")</f>
        <v/>
      </c>
      <c r="F45" t="str">
        <f t="array" aca="1" ref="F45" ca="1">IFERROR(_xlfn.IFNA(INDEX(Breeding!$M$4:$M$499,D45, 0),""),"")</f>
        <v/>
      </c>
      <c r="G45" t="str">
        <f t="array" aca="1" ref="G45" ca="1">IFERROR(_xlfn.IFNA(INDEX(Breeding!$N$4:$N$499,D45, 0),""),"")</f>
        <v/>
      </c>
      <c r="H45" t="str">
        <f ca="1">_xlfn.IFNA(INDEX(Colony!$J$11:$J$20,MATCH(G45,Colony!$B$11:$B$20)),"")</f>
        <v/>
      </c>
      <c r="I45" s="12" t="str">
        <f t="shared" ca="1" si="3"/>
        <v/>
      </c>
    </row>
    <row r="46" spans="3:9" x14ac:dyDescent="0.25">
      <c r="D46">
        <f t="shared" ca="1" si="1"/>
        <v>52</v>
      </c>
      <c r="E46" s="2" t="str">
        <f t="array" aca="1" ref="E46" ca="1">IFERROR(_xlfn.IFNA(INDEX(Breeding!$K$4:$K$499,D46, 0),""),"")</f>
        <v/>
      </c>
      <c r="F46" t="str">
        <f t="array" aca="1" ref="F46" ca="1">IFERROR(_xlfn.IFNA(INDEX(Breeding!$M$4:$M$499,D46, 0),""),"")</f>
        <v/>
      </c>
      <c r="G46" t="str">
        <f t="array" aca="1" ref="G46" ca="1">IFERROR(_xlfn.IFNA(INDEX(Breeding!$N$4:$N$499,D46, 0),""),"")</f>
        <v/>
      </c>
      <c r="H46" t="str">
        <f ca="1">_xlfn.IFNA(INDEX(Colony!$J$11:$J$20,MATCH(G46,Colony!$B$11:$B$20)),"")</f>
        <v/>
      </c>
      <c r="I46" s="12" t="str">
        <f t="shared" ca="1" si="3"/>
        <v/>
      </c>
    </row>
    <row r="47" spans="3:9" x14ac:dyDescent="0.25">
      <c r="D47">
        <f t="shared" ca="1" si="1"/>
        <v>53</v>
      </c>
      <c r="E47" s="2" t="str">
        <f t="array" aca="1" ref="E47" ca="1">IFERROR(_xlfn.IFNA(INDEX(Breeding!$K$4:$K$499,D47, 0),""),"")</f>
        <v/>
      </c>
      <c r="F47" t="str">
        <f t="array" aca="1" ref="F47" ca="1">IFERROR(_xlfn.IFNA(INDEX(Breeding!$M$4:$M$499,D47, 0),""),"")</f>
        <v/>
      </c>
      <c r="G47" t="str">
        <f t="array" aca="1" ref="G47" ca="1">IFERROR(_xlfn.IFNA(INDEX(Breeding!$N$4:$N$499,D47, 0),""),"")</f>
        <v/>
      </c>
      <c r="H47" t="str">
        <f ca="1">_xlfn.IFNA(INDEX(Colony!$J$11:$J$20,MATCH(G47,Colony!$B$11:$B$20)),"")</f>
        <v/>
      </c>
      <c r="I47" s="12" t="str">
        <f t="shared" ca="1" si="3"/>
        <v/>
      </c>
    </row>
    <row r="48" spans="3:9" x14ac:dyDescent="0.25">
      <c r="C48" s="10"/>
      <c r="D48">
        <f t="shared" ca="1" si="1"/>
        <v>54</v>
      </c>
      <c r="E48" s="2" t="str">
        <f t="array" aca="1" ref="E48" ca="1">IFERROR(_xlfn.IFNA(INDEX(Breeding!$K$4:$K$499,D48, 0),""),"")</f>
        <v/>
      </c>
      <c r="F48" t="str">
        <f t="array" aca="1" ref="F48" ca="1">IFERROR(_xlfn.IFNA(INDEX(Breeding!$M$4:$M$499,D48, 0),""),"")</f>
        <v/>
      </c>
      <c r="G48" t="str">
        <f t="array" aca="1" ref="G48" ca="1">IFERROR(_xlfn.IFNA(INDEX(Breeding!$N$4:$N$499,D48, 0),""),"")</f>
        <v/>
      </c>
      <c r="H48" t="str">
        <f ca="1">_xlfn.IFNA(INDEX(Colony!$J$11:$J$20,MATCH(G48,Colony!$B$11:$B$20)),"")</f>
        <v/>
      </c>
      <c r="I48" s="12" t="str">
        <f t="shared" ca="1" si="3"/>
        <v/>
      </c>
    </row>
    <row r="49" spans="4:9" x14ac:dyDescent="0.25">
      <c r="D49">
        <f t="shared" ca="1" si="1"/>
        <v>55</v>
      </c>
      <c r="E49" s="2" t="str">
        <f t="array" aca="1" ref="E49" ca="1">IFERROR(_xlfn.IFNA(INDEX(Breeding!$K$4:$K$499,D49, 0),""),"")</f>
        <v/>
      </c>
      <c r="F49" t="str">
        <f t="array" aca="1" ref="F49" ca="1">IFERROR(_xlfn.IFNA(INDEX(Breeding!$M$4:$M$499,D49, 0),""),"")</f>
        <v/>
      </c>
      <c r="G49" t="str">
        <f t="array" aca="1" ref="G49" ca="1">IFERROR(_xlfn.IFNA(INDEX(Breeding!$N$4:$N$499,D49, 0),""),"")</f>
        <v/>
      </c>
      <c r="H49" t="str">
        <f ca="1">_xlfn.IFNA(INDEX(Colony!$J$11:$J$20,MATCH(G49,Colony!$B$11:$B$20)),"")</f>
        <v/>
      </c>
      <c r="I49" s="12" t="str">
        <f t="shared" ca="1" si="3"/>
        <v/>
      </c>
    </row>
    <row r="50" spans="4:9" x14ac:dyDescent="0.25">
      <c r="D50">
        <f t="shared" ca="1" si="1"/>
        <v>56</v>
      </c>
      <c r="E50" s="2" t="str">
        <f t="array" aca="1" ref="E50" ca="1">IFERROR(_xlfn.IFNA(INDEX(Breeding!$K$4:$K$499,D50, 0),""),"")</f>
        <v/>
      </c>
      <c r="F50" t="str">
        <f t="array" aca="1" ref="F50" ca="1">IFERROR(_xlfn.IFNA(INDEX(Breeding!$M$4:$M$499,D50, 0),""),"")</f>
        <v/>
      </c>
      <c r="G50" t="str">
        <f t="array" aca="1" ref="G50" ca="1">IFERROR(_xlfn.IFNA(INDEX(Breeding!$N$4:$N$499,D50, 0),""),"")</f>
        <v/>
      </c>
      <c r="H50" t="str">
        <f ca="1">_xlfn.IFNA(INDEX(Colony!$J$11:$J$20,MATCH(G50,Colony!$B$11:$B$20)),"")</f>
        <v/>
      </c>
      <c r="I50" s="12" t="str">
        <f t="shared" ca="1" si="3"/>
        <v/>
      </c>
    </row>
    <row r="51" spans="4:9" x14ac:dyDescent="0.25">
      <c r="D51">
        <f t="shared" ca="1" si="1"/>
        <v>57</v>
      </c>
      <c r="E51" s="2" t="str">
        <f t="array" aca="1" ref="E51" ca="1">IFERROR(_xlfn.IFNA(INDEX(Breeding!$K$4:$K$499,D51, 0),""),"")</f>
        <v/>
      </c>
      <c r="F51" t="str">
        <f t="array" aca="1" ref="F51" ca="1">IFERROR(_xlfn.IFNA(INDEX(Breeding!$M$4:$M$499,D51, 0),""),"")</f>
        <v/>
      </c>
      <c r="G51" t="str">
        <f t="array" aca="1" ref="G51" ca="1">IFERROR(_xlfn.IFNA(INDEX(Breeding!$N$4:$N$499,D51, 0),""),"")</f>
        <v/>
      </c>
      <c r="H51" t="str">
        <f ca="1">_xlfn.IFNA(INDEX(Colony!$J$11:$J$20,MATCH(G51,Colony!$B$11:$B$20)),"")</f>
        <v/>
      </c>
      <c r="I51" s="12" t="str">
        <f t="shared" ca="1" si="3"/>
        <v/>
      </c>
    </row>
    <row r="52" spans="4:9" x14ac:dyDescent="0.25">
      <c r="D52">
        <f t="shared" ca="1" si="1"/>
        <v>58</v>
      </c>
      <c r="E52" s="2" t="str">
        <f t="array" aca="1" ref="E52" ca="1">IFERROR(_xlfn.IFNA(INDEX(Breeding!$K$4:$K$499,D52, 0),""),"")</f>
        <v/>
      </c>
      <c r="F52" t="str">
        <f t="array" aca="1" ref="F52" ca="1">IFERROR(_xlfn.IFNA(INDEX(Breeding!$M$4:$M$499,D52, 0),""),"")</f>
        <v/>
      </c>
      <c r="G52" t="str">
        <f t="array" aca="1" ref="G52" ca="1">IFERROR(_xlfn.IFNA(INDEX(Breeding!$N$4:$N$499,D52, 0),""),"")</f>
        <v/>
      </c>
      <c r="H52" t="str">
        <f ca="1">_xlfn.IFNA(INDEX(Colony!$J$11:$J$20,MATCH(G52,Colony!$B$11:$B$20)),"")</f>
        <v/>
      </c>
      <c r="I52" s="12" t="str">
        <f t="shared" ca="1" si="3"/>
        <v/>
      </c>
    </row>
    <row r="53" spans="4:9" x14ac:dyDescent="0.25">
      <c r="D53">
        <f t="shared" ca="1" si="1"/>
        <v>59</v>
      </c>
      <c r="E53" s="2" t="str">
        <f t="array" aca="1" ref="E53" ca="1">IFERROR(_xlfn.IFNA(INDEX(Breeding!$K$4:$K$499,D53, 0),""),"")</f>
        <v/>
      </c>
      <c r="F53" t="str">
        <f t="array" aca="1" ref="F53" ca="1">IFERROR(_xlfn.IFNA(INDEX(Breeding!$M$4:$M$499,D53, 0),""),"")</f>
        <v/>
      </c>
      <c r="G53" t="str">
        <f t="array" aca="1" ref="G53" ca="1">IFERROR(_xlfn.IFNA(INDEX(Breeding!$N$4:$N$499,D53, 0),""),"")</f>
        <v/>
      </c>
      <c r="H53" t="str">
        <f ca="1">_xlfn.IFNA(INDEX(Colony!$J$11:$J$20,MATCH(G53,Colony!$B$11:$B$20)),"")</f>
        <v/>
      </c>
      <c r="I53" s="12" t="str">
        <f t="shared" ca="1" si="3"/>
        <v/>
      </c>
    </row>
    <row r="54" spans="4:9" x14ac:dyDescent="0.25">
      <c r="D54">
        <f t="shared" ca="1" si="1"/>
        <v>60</v>
      </c>
      <c r="E54" s="2" t="str">
        <f t="array" aca="1" ref="E54" ca="1">IFERROR(_xlfn.IFNA(INDEX(Breeding!$K$4:$K$499,D54, 0),""),"")</f>
        <v/>
      </c>
      <c r="F54" t="str">
        <f t="array" aca="1" ref="F54" ca="1">IFERROR(_xlfn.IFNA(INDEX(Breeding!$M$4:$M$499,D54, 0),""),"")</f>
        <v/>
      </c>
      <c r="G54" t="str">
        <f t="array" aca="1" ref="G54" ca="1">IFERROR(_xlfn.IFNA(INDEX(Breeding!$N$4:$N$499,D54, 0),""),"")</f>
        <v/>
      </c>
      <c r="H54" t="str">
        <f ca="1">_xlfn.IFNA(INDEX(Colony!$J$11:$J$20,MATCH(G54,Colony!$B$11:$B$20)),"")</f>
        <v/>
      </c>
      <c r="I54" s="12" t="str">
        <f t="shared" ca="1" si="3"/>
        <v/>
      </c>
    </row>
    <row r="55" spans="4:9" x14ac:dyDescent="0.25">
      <c r="D55">
        <f t="shared" ca="1" si="1"/>
        <v>61</v>
      </c>
      <c r="E55" s="2" t="str">
        <f t="array" aca="1" ref="E55" ca="1">IFERROR(_xlfn.IFNA(INDEX(Breeding!$K$4:$K$499,D55, 0),""),"")</f>
        <v/>
      </c>
      <c r="F55" t="str">
        <f t="array" aca="1" ref="F55" ca="1">IFERROR(_xlfn.IFNA(INDEX(Breeding!$M$4:$M$499,D55, 0),""),"")</f>
        <v/>
      </c>
      <c r="G55" t="str">
        <f t="array" aca="1" ref="G55" ca="1">IFERROR(_xlfn.IFNA(INDEX(Breeding!$N$4:$N$499,D55, 0),""),"")</f>
        <v/>
      </c>
      <c r="H55" t="str">
        <f ca="1">_xlfn.IFNA(INDEX(Colony!$J$11:$J$20,MATCH(G55,Colony!$B$11:$B$20)),"")</f>
        <v/>
      </c>
      <c r="I55" s="12" t="str">
        <f t="shared" ca="1" si="3"/>
        <v/>
      </c>
    </row>
    <row r="56" spans="4:9" x14ac:dyDescent="0.25">
      <c r="D56">
        <f t="shared" ca="1" si="1"/>
        <v>62</v>
      </c>
      <c r="E56" s="2" t="str">
        <f t="array" aca="1" ref="E56" ca="1">IFERROR(_xlfn.IFNA(INDEX(Breeding!$K$4:$K$499,D56, 0),""),"")</f>
        <v/>
      </c>
      <c r="F56" t="str">
        <f t="array" aca="1" ref="F56" ca="1">IFERROR(_xlfn.IFNA(INDEX(Breeding!$M$4:$M$499,D56, 0),""),"")</f>
        <v/>
      </c>
      <c r="G56" t="str">
        <f t="array" aca="1" ref="G56" ca="1">IFERROR(_xlfn.IFNA(INDEX(Breeding!$N$4:$N$499,D56, 0),""),"")</f>
        <v/>
      </c>
      <c r="H56" t="str">
        <f ca="1">_xlfn.IFNA(INDEX(Colony!$J$11:$J$20,MATCH(G56,Colony!$B$11:$B$20)),"")</f>
        <v/>
      </c>
      <c r="I56" s="12" t="str">
        <f t="shared" ca="1" si="3"/>
        <v/>
      </c>
    </row>
    <row r="57" spans="4:9" x14ac:dyDescent="0.25">
      <c r="D57">
        <f t="shared" ca="1" si="1"/>
        <v>63</v>
      </c>
      <c r="E57" s="2" t="str">
        <f t="array" aca="1" ref="E57" ca="1">IFERROR(_xlfn.IFNA(INDEX(Breeding!$K$4:$K$499,D57, 0),""),"")</f>
        <v/>
      </c>
      <c r="F57" t="str">
        <f t="array" aca="1" ref="F57" ca="1">IFERROR(_xlfn.IFNA(INDEX(Breeding!$M$4:$M$499,D57, 0),""),"")</f>
        <v/>
      </c>
      <c r="G57" t="str">
        <f t="array" aca="1" ref="G57" ca="1">IFERROR(_xlfn.IFNA(INDEX(Breeding!$N$4:$N$499,D57, 0),""),"")</f>
        <v/>
      </c>
      <c r="H57" t="str">
        <f ca="1">_xlfn.IFNA(INDEX(Colony!$J$11:$J$20,MATCH(G57,Colony!$B$11:$B$20)),"")</f>
        <v/>
      </c>
      <c r="I57" s="12" t="str">
        <f t="shared" ca="1" si="3"/>
        <v/>
      </c>
    </row>
    <row r="58" spans="4:9" x14ac:dyDescent="0.25">
      <c r="D58">
        <f t="shared" ca="1" si="1"/>
        <v>64</v>
      </c>
      <c r="E58" s="2" t="str">
        <f t="array" aca="1" ref="E58" ca="1">IFERROR(_xlfn.IFNA(INDEX(Breeding!$K$4:$K$499,D58, 0),""),"")</f>
        <v/>
      </c>
      <c r="F58" t="str">
        <f t="array" aca="1" ref="F58" ca="1">IFERROR(_xlfn.IFNA(INDEX(Breeding!$M$4:$M$499,D58, 0),""),"")</f>
        <v/>
      </c>
      <c r="G58" t="str">
        <f t="array" aca="1" ref="G58" ca="1">IFERROR(_xlfn.IFNA(INDEX(Breeding!$N$4:$N$499,D58, 0),""),"")</f>
        <v/>
      </c>
      <c r="H58" t="str">
        <f ca="1">_xlfn.IFNA(INDEX(Colony!$J$11:$J$20,MATCH(G58,Colony!$B$11:$B$20)),"")</f>
        <v/>
      </c>
      <c r="I58" s="12" t="str">
        <f t="shared" ca="1" si="3"/>
        <v/>
      </c>
    </row>
    <row r="59" spans="4:9" x14ac:dyDescent="0.25">
      <c r="D59">
        <f t="shared" ca="1" si="1"/>
        <v>65</v>
      </c>
      <c r="E59" s="2" t="str">
        <f t="array" aca="1" ref="E59" ca="1">IFERROR(_xlfn.IFNA(INDEX(Breeding!$K$4:$K$499,D59, 0),""),"")</f>
        <v/>
      </c>
      <c r="F59" t="str">
        <f t="array" aca="1" ref="F59" ca="1">IFERROR(_xlfn.IFNA(INDEX(Breeding!$M$4:$M$499,D59, 0),""),"")</f>
        <v/>
      </c>
      <c r="G59" t="str">
        <f t="array" aca="1" ref="G59" ca="1">IFERROR(_xlfn.IFNA(INDEX(Breeding!$N$4:$N$499,D59, 0),""),"")</f>
        <v/>
      </c>
      <c r="H59" t="str">
        <f ca="1">_xlfn.IFNA(INDEX(Colony!$J$11:$J$20,MATCH(G59,Colony!$B$11:$B$20)),"")</f>
        <v/>
      </c>
      <c r="I59" s="12" t="str">
        <f t="shared" ca="1" si="3"/>
        <v/>
      </c>
    </row>
    <row r="60" spans="4:9" x14ac:dyDescent="0.25">
      <c r="D60">
        <f t="shared" ca="1" si="1"/>
        <v>66</v>
      </c>
      <c r="E60" s="2" t="str">
        <f t="array" aca="1" ref="E60" ca="1">IFERROR(_xlfn.IFNA(INDEX(Breeding!$K$4:$K$499,D60, 0),""),"")</f>
        <v/>
      </c>
      <c r="F60" t="str">
        <f t="array" aca="1" ref="F60" ca="1">IFERROR(_xlfn.IFNA(INDEX(Breeding!$M$4:$M$499,D60, 0),""),"")</f>
        <v/>
      </c>
      <c r="G60" t="str">
        <f t="array" aca="1" ref="G60" ca="1">IFERROR(_xlfn.IFNA(INDEX(Breeding!$N$4:$N$499,D60, 0),""),"")</f>
        <v/>
      </c>
      <c r="H60" t="str">
        <f ca="1">_xlfn.IFNA(INDEX(Colony!$J$11:$J$20,MATCH(G60,Colony!$B$11:$B$20)),"")</f>
        <v/>
      </c>
      <c r="I60" s="12" t="str">
        <f t="shared" ca="1" si="3"/>
        <v/>
      </c>
    </row>
    <row r="61" spans="4:9" x14ac:dyDescent="0.25">
      <c r="D61">
        <f t="shared" ca="1" si="1"/>
        <v>67</v>
      </c>
      <c r="E61" s="2" t="str">
        <f t="array" aca="1" ref="E61" ca="1">IFERROR(_xlfn.IFNA(INDEX(Breeding!$K$4:$K$499,D61, 0),""),"")</f>
        <v/>
      </c>
      <c r="F61" t="str">
        <f t="array" aca="1" ref="F61" ca="1">IFERROR(_xlfn.IFNA(INDEX(Breeding!$M$4:$M$499,D61, 0),""),"")</f>
        <v/>
      </c>
      <c r="G61" t="str">
        <f t="array" aca="1" ref="G61" ca="1">IFERROR(_xlfn.IFNA(INDEX(Breeding!$N$4:$N$499,D61, 0),""),"")</f>
        <v/>
      </c>
      <c r="H61" t="str">
        <f ca="1">_xlfn.IFNA(INDEX(Colony!$J$11:$J$20,MATCH(G61,Colony!$B$11:$B$20)),"")</f>
        <v/>
      </c>
      <c r="I61" s="12" t="str">
        <f t="shared" ca="1" si="3"/>
        <v/>
      </c>
    </row>
    <row r="62" spans="4:9" x14ac:dyDescent="0.25">
      <c r="D62">
        <f t="shared" ca="1" si="1"/>
        <v>68</v>
      </c>
      <c r="E62" s="2" t="str">
        <f t="array" aca="1" ref="E62" ca="1">IFERROR(_xlfn.IFNA(INDEX(Breeding!$K$4:$K$499,D62, 0),""),"")</f>
        <v/>
      </c>
      <c r="F62" t="str">
        <f t="array" aca="1" ref="F62" ca="1">IFERROR(_xlfn.IFNA(INDEX(Breeding!$M$4:$M$499,D62, 0),""),"")</f>
        <v/>
      </c>
      <c r="G62" t="str">
        <f t="array" aca="1" ref="G62" ca="1">IFERROR(_xlfn.IFNA(INDEX(Breeding!$N$4:$N$499,D62, 0),""),"")</f>
        <v/>
      </c>
      <c r="H62" t="str">
        <f ca="1">_xlfn.IFNA(INDEX(Colony!$J$11:$J$20,MATCH(G62,Colony!$B$11:$B$20)),"")</f>
        <v/>
      </c>
      <c r="I62" s="12" t="str">
        <f t="shared" ca="1" si="3"/>
        <v/>
      </c>
    </row>
    <row r="63" spans="4:9" x14ac:dyDescent="0.25">
      <c r="D63">
        <f t="shared" ca="1" si="1"/>
        <v>69</v>
      </c>
      <c r="E63" s="2" t="str">
        <f t="array" aca="1" ref="E63" ca="1">IFERROR(_xlfn.IFNA(INDEX(Breeding!$K$4:$K$499,D63, 0),""),"")</f>
        <v/>
      </c>
      <c r="F63" t="str">
        <f t="array" aca="1" ref="F63" ca="1">IFERROR(_xlfn.IFNA(INDEX(Breeding!$M$4:$M$499,D63, 0),""),"")</f>
        <v/>
      </c>
      <c r="G63" t="str">
        <f t="array" aca="1" ref="G63" ca="1">IFERROR(_xlfn.IFNA(INDEX(Breeding!$N$4:$N$499,D63, 0),""),"")</f>
        <v/>
      </c>
      <c r="H63" t="str">
        <f ca="1">_xlfn.IFNA(INDEX(Colony!$J$11:$J$20,MATCH(G63,Colony!$B$11:$B$20)),"")</f>
        <v/>
      </c>
      <c r="I63" s="12" t="str">
        <f t="shared" ca="1" si="3"/>
        <v/>
      </c>
    </row>
    <row r="64" spans="4:9" x14ac:dyDescent="0.25">
      <c r="D64">
        <f t="shared" ca="1" si="1"/>
        <v>70</v>
      </c>
      <c r="E64" s="2" t="str">
        <f t="array" aca="1" ref="E64" ca="1">IFERROR(_xlfn.IFNA(INDEX(Breeding!$K$4:$K$499,D64, 0),""),"")</f>
        <v/>
      </c>
      <c r="F64" t="str">
        <f t="array" aca="1" ref="F64" ca="1">IFERROR(_xlfn.IFNA(INDEX(Breeding!$M$4:$M$499,D64, 0),""),"")</f>
        <v/>
      </c>
      <c r="G64" t="str">
        <f t="array" aca="1" ref="G64" ca="1">IFERROR(_xlfn.IFNA(INDEX(Breeding!$N$4:$N$499,D64, 0),""),"")</f>
        <v/>
      </c>
      <c r="H64" t="str">
        <f ca="1">_xlfn.IFNA(INDEX(Colony!$J$11:$J$20,MATCH(G64,Colony!$B$11:$B$20)),"")</f>
        <v/>
      </c>
      <c r="I64" s="12" t="str">
        <f t="shared" ca="1" si="3"/>
        <v/>
      </c>
    </row>
    <row r="65" spans="4:9" x14ac:dyDescent="0.25">
      <c r="D65">
        <f t="shared" ca="1" si="1"/>
        <v>71</v>
      </c>
      <c r="E65" s="2" t="str">
        <f t="array" aca="1" ref="E65" ca="1">IFERROR(_xlfn.IFNA(INDEX(Breeding!$K$4:$K$499,D65, 0),""),"")</f>
        <v/>
      </c>
      <c r="F65" t="str">
        <f t="array" aca="1" ref="F65" ca="1">IFERROR(_xlfn.IFNA(INDEX(Breeding!$M$4:$M$499,D65, 0),""),"")</f>
        <v/>
      </c>
      <c r="G65" t="str">
        <f t="array" aca="1" ref="G65" ca="1">IFERROR(_xlfn.IFNA(INDEX(Breeding!$N$4:$N$499,D65, 0),""),"")</f>
        <v/>
      </c>
      <c r="H65" t="str">
        <f ca="1">_xlfn.IFNA(INDEX(Colony!$J$11:$J$20,MATCH(G65,Colony!$B$11:$B$20)),"")</f>
        <v/>
      </c>
      <c r="I65" s="12" t="str">
        <f t="shared" ca="1" si="3"/>
        <v/>
      </c>
    </row>
    <row r="66" spans="4:9" x14ac:dyDescent="0.25">
      <c r="D66">
        <f t="shared" ca="1" si="1"/>
        <v>72</v>
      </c>
      <c r="E66" s="2" t="str">
        <f t="array" aca="1" ref="E66" ca="1">IFERROR(_xlfn.IFNA(INDEX(Breeding!$K$4:$K$499,D66, 0),""),"")</f>
        <v/>
      </c>
      <c r="F66" t="str">
        <f t="array" aca="1" ref="F66" ca="1">IFERROR(_xlfn.IFNA(INDEX(Breeding!$M$4:$M$499,D66, 0),""),"")</f>
        <v/>
      </c>
      <c r="G66" t="str">
        <f t="array" aca="1" ref="G66" ca="1">IFERROR(_xlfn.IFNA(INDEX(Breeding!$N$4:$N$499,D66, 0),""),"")</f>
        <v/>
      </c>
      <c r="H66" t="str">
        <f ca="1">_xlfn.IFNA(INDEX(Colony!$J$11:$J$20,MATCH(G66,Colony!$B$11:$B$20)),"")</f>
        <v/>
      </c>
      <c r="I66" s="12" t="str">
        <f t="shared" ca="1" si="3"/>
        <v/>
      </c>
    </row>
    <row r="67" spans="4:9" x14ac:dyDescent="0.25">
      <c r="D67">
        <f t="shared" ca="1" si="1"/>
        <v>73</v>
      </c>
      <c r="E67" s="2" t="str">
        <f t="array" aca="1" ref="E67" ca="1">IFERROR(_xlfn.IFNA(INDEX(Breeding!$K$4:$K$499,D67, 0),""),"")</f>
        <v/>
      </c>
      <c r="F67" t="str">
        <f t="array" aca="1" ref="F67" ca="1">IFERROR(_xlfn.IFNA(INDEX(Breeding!$M$4:$M$499,D67, 0),""),"")</f>
        <v/>
      </c>
      <c r="G67" t="str">
        <f t="array" aca="1" ref="G67" ca="1">IFERROR(_xlfn.IFNA(INDEX(Breeding!$N$4:$N$499,D67, 0),""),"")</f>
        <v/>
      </c>
      <c r="H67" t="str">
        <f ca="1">_xlfn.IFNA(INDEX(Colony!$J$11:$J$20,MATCH(G67,Colony!$B$11:$B$20)),"")</f>
        <v/>
      </c>
      <c r="I67" s="12" t="str">
        <f t="shared" ca="1" si="3"/>
        <v/>
      </c>
    </row>
    <row r="68" spans="4:9" x14ac:dyDescent="0.25">
      <c r="D68">
        <f t="shared" ca="1" si="1"/>
        <v>74</v>
      </c>
      <c r="E68" s="2" t="str">
        <f t="array" aca="1" ref="E68" ca="1">IFERROR(_xlfn.IFNA(INDEX(Breeding!$K$4:$K$499,D68, 0),""),"")</f>
        <v/>
      </c>
      <c r="F68" t="str">
        <f t="array" aca="1" ref="F68" ca="1">IFERROR(_xlfn.IFNA(INDEX(Breeding!$M$4:$M$499,D68, 0),""),"")</f>
        <v/>
      </c>
      <c r="G68" t="str">
        <f t="array" aca="1" ref="G68" ca="1">IFERROR(_xlfn.IFNA(INDEX(Breeding!$N$4:$N$499,D68, 0),""),"")</f>
        <v/>
      </c>
      <c r="H68" t="str">
        <f ca="1">_xlfn.IFNA(INDEX(Colony!$J$11:$J$20,MATCH(G68,Colony!$B$11:$B$20)),"")</f>
        <v/>
      </c>
      <c r="I68" s="12" t="str">
        <f t="shared" ca="1" si="3"/>
        <v/>
      </c>
    </row>
    <row r="69" spans="4:9" x14ac:dyDescent="0.25">
      <c r="D69">
        <f t="shared" ca="1" si="1"/>
        <v>75</v>
      </c>
      <c r="E69" s="2" t="str">
        <f t="array" aca="1" ref="E69" ca="1">IFERROR(_xlfn.IFNA(INDEX(Breeding!$K$4:$K$499,D69, 0),""),"")</f>
        <v/>
      </c>
      <c r="F69" t="str">
        <f t="array" aca="1" ref="F69" ca="1">IFERROR(_xlfn.IFNA(INDEX(Breeding!$M$4:$M$499,D69, 0),""),"")</f>
        <v/>
      </c>
      <c r="G69" t="str">
        <f t="array" aca="1" ref="G69" ca="1">IFERROR(_xlfn.IFNA(INDEX(Breeding!$N$4:$N$499,D69, 0),""),"")</f>
        <v/>
      </c>
      <c r="H69" t="str">
        <f ca="1">_xlfn.IFNA(INDEX(Colony!$J$11:$J$20,MATCH(G69,Colony!$B$11:$B$20)),"")</f>
        <v/>
      </c>
      <c r="I69" s="12" t="str">
        <f t="shared" ca="1" si="3"/>
        <v/>
      </c>
    </row>
    <row r="70" spans="4:9" x14ac:dyDescent="0.25">
      <c r="D70">
        <f t="shared" ca="1" si="1"/>
        <v>76</v>
      </c>
      <c r="E70" s="2" t="str">
        <f t="array" aca="1" ref="E70" ca="1">IFERROR(_xlfn.IFNA(INDEX(Breeding!$K$4:$K$499,D70, 0),""),"")</f>
        <v/>
      </c>
      <c r="F70" t="str">
        <f t="array" aca="1" ref="F70" ca="1">IFERROR(_xlfn.IFNA(INDEX(Breeding!$M$4:$M$499,D70, 0),""),"")</f>
        <v/>
      </c>
      <c r="G70" t="str">
        <f t="array" aca="1" ref="G70" ca="1">IFERROR(_xlfn.IFNA(INDEX(Breeding!$N$4:$N$499,D70, 0),""),"")</f>
        <v/>
      </c>
      <c r="H70" t="str">
        <f ca="1">_xlfn.IFNA(INDEX(Colony!$J$11:$J$20,MATCH(G70,Colony!$B$11:$B$20)),"")</f>
        <v/>
      </c>
      <c r="I70" s="12" t="str">
        <f t="shared" ca="1" si="3"/>
        <v/>
      </c>
    </row>
    <row r="71" spans="4:9" x14ac:dyDescent="0.25">
      <c r="D71">
        <f t="shared" ca="1" si="1"/>
        <v>77</v>
      </c>
      <c r="E71" s="2" t="str">
        <f t="array" aca="1" ref="E71" ca="1">IFERROR(_xlfn.IFNA(INDEX(Breeding!$K$4:$K$499,D71, 0),""),"")</f>
        <v/>
      </c>
      <c r="F71" t="str">
        <f t="array" aca="1" ref="F71" ca="1">IFERROR(_xlfn.IFNA(INDEX(Breeding!$M$4:$M$499,D71, 0),""),"")</f>
        <v/>
      </c>
      <c r="G71" t="str">
        <f t="array" aca="1" ref="G71" ca="1">IFERROR(_xlfn.IFNA(INDEX(Breeding!$N$4:$N$499,D71, 0),""),"")</f>
        <v/>
      </c>
      <c r="H71" t="str">
        <f ca="1">_xlfn.IFNA(INDEX(Colony!$J$11:$J$20,MATCH(G71,Colony!$B$11:$B$20)),"")</f>
        <v/>
      </c>
      <c r="I71" s="12" t="str">
        <f t="shared" ca="1" si="3"/>
        <v/>
      </c>
    </row>
    <row r="72" spans="4:9" x14ac:dyDescent="0.25">
      <c r="D72">
        <f t="shared" ca="1" si="1"/>
        <v>78</v>
      </c>
      <c r="E72" s="2" t="str">
        <f t="array" aca="1" ref="E72" ca="1">IFERROR(_xlfn.IFNA(INDEX(Breeding!$K$4:$K$499,D72, 0),""),"")</f>
        <v/>
      </c>
      <c r="F72" t="str">
        <f t="array" aca="1" ref="F72" ca="1">IFERROR(_xlfn.IFNA(INDEX(Breeding!$M$4:$M$499,D72, 0),""),"")</f>
        <v/>
      </c>
      <c r="G72" t="str">
        <f t="array" aca="1" ref="G72" ca="1">IFERROR(_xlfn.IFNA(INDEX(Breeding!$N$4:$N$499,D72, 0),""),"")</f>
        <v/>
      </c>
      <c r="H72" t="str">
        <f ca="1">_xlfn.IFNA(INDEX(Colony!$J$11:$J$20,MATCH(G72,Colony!$B$11:$B$20)),"")</f>
        <v/>
      </c>
      <c r="I72" s="12" t="str">
        <f t="shared" ca="1" si="3"/>
        <v/>
      </c>
    </row>
    <row r="73" spans="4:9" x14ac:dyDescent="0.25">
      <c r="D73">
        <f t="shared" ca="1" si="1"/>
        <v>79</v>
      </c>
      <c r="E73" s="2" t="str">
        <f t="array" aca="1" ref="E73" ca="1">IFERROR(_xlfn.IFNA(INDEX(Breeding!$K$4:$K$499,D73, 0),""),"")</f>
        <v/>
      </c>
      <c r="F73" t="str">
        <f t="array" aca="1" ref="F73" ca="1">IFERROR(_xlfn.IFNA(INDEX(Breeding!$M$4:$M$499,D73, 0),""),"")</f>
        <v/>
      </c>
      <c r="G73" t="str">
        <f t="array" aca="1" ref="G73" ca="1">IFERROR(_xlfn.IFNA(INDEX(Breeding!$N$4:$N$499,D73, 0),""),"")</f>
        <v/>
      </c>
      <c r="H73" t="str">
        <f ca="1">_xlfn.IFNA(INDEX(Colony!$J$11:$J$20,MATCH(G73,Colony!$B$11:$B$20)),"")</f>
        <v/>
      </c>
      <c r="I73" s="12" t="str">
        <f t="shared" ca="1" si="3"/>
        <v/>
      </c>
    </row>
    <row r="74" spans="4:9" x14ac:dyDescent="0.25">
      <c r="D74">
        <f t="shared" ca="1" si="1"/>
        <v>80</v>
      </c>
      <c r="E74" s="2" t="str">
        <f t="array" aca="1" ref="E74" ca="1">IFERROR(_xlfn.IFNA(INDEX(Breeding!$K$4:$K$499,D74, 0),""),"")</f>
        <v/>
      </c>
      <c r="F74" t="str">
        <f t="array" aca="1" ref="F74" ca="1">IFERROR(_xlfn.IFNA(INDEX(Breeding!$M$4:$M$499,D74, 0),""),"")</f>
        <v/>
      </c>
      <c r="G74" t="str">
        <f t="array" aca="1" ref="G74" ca="1">IFERROR(_xlfn.IFNA(INDEX(Breeding!$N$4:$N$499,D74, 0),""),"")</f>
        <v/>
      </c>
      <c r="H74" t="str">
        <f ca="1">_xlfn.IFNA(INDEX(Colony!$J$11:$J$20,MATCH(G74,Colony!$B$11:$B$20)),"")</f>
        <v/>
      </c>
      <c r="I74" s="12" t="str">
        <f t="shared" ca="1" si="3"/>
        <v/>
      </c>
    </row>
    <row r="75" spans="4:9" x14ac:dyDescent="0.25">
      <c r="D75">
        <f t="shared" ca="1" si="1"/>
        <v>81</v>
      </c>
      <c r="E75" s="2" t="str">
        <f t="array" aca="1" ref="E75" ca="1">IFERROR(_xlfn.IFNA(INDEX(Breeding!$K$4:$K$499,D75, 0),""),"")</f>
        <v/>
      </c>
      <c r="F75" t="str">
        <f t="array" aca="1" ref="F75" ca="1">IFERROR(_xlfn.IFNA(INDEX(Breeding!$M$4:$M$499,D75, 0),""),"")</f>
        <v/>
      </c>
      <c r="G75" t="str">
        <f t="array" aca="1" ref="G75" ca="1">IFERROR(_xlfn.IFNA(INDEX(Breeding!$N$4:$N$499,D75, 0),""),"")</f>
        <v/>
      </c>
      <c r="H75" t="str">
        <f ca="1">_xlfn.IFNA(INDEX(Colony!$J$11:$J$20,MATCH(G75,Colony!$B$11:$B$20)),"")</f>
        <v/>
      </c>
      <c r="I75" s="12" t="str">
        <f t="shared" ca="1" si="3"/>
        <v/>
      </c>
    </row>
    <row r="76" spans="4:9" x14ac:dyDescent="0.25">
      <c r="D76">
        <f t="shared" ca="1" si="1"/>
        <v>82</v>
      </c>
      <c r="E76" s="2" t="str">
        <f t="array" aca="1" ref="E76" ca="1">IFERROR(_xlfn.IFNA(INDEX(Breeding!$K$4:$K$499,D76, 0),""),"")</f>
        <v/>
      </c>
      <c r="F76" t="str">
        <f t="array" aca="1" ref="F76" ca="1">IFERROR(_xlfn.IFNA(INDEX(Breeding!$M$4:$M$499,D76, 0),""),"")</f>
        <v/>
      </c>
      <c r="G76" t="str">
        <f t="array" aca="1" ref="G76" ca="1">IFERROR(_xlfn.IFNA(INDEX(Breeding!$N$4:$N$499,D76, 0),""),"")</f>
        <v/>
      </c>
      <c r="H76" t="str">
        <f ca="1">_xlfn.IFNA(INDEX(Colony!$J$11:$J$20,MATCH(G76,Colony!$B$11:$B$20)),"")</f>
        <v/>
      </c>
      <c r="I76" s="12" t="str">
        <f t="shared" ca="1" si="3"/>
        <v/>
      </c>
    </row>
    <row r="77" spans="4:9" x14ac:dyDescent="0.25">
      <c r="D77">
        <f t="shared" ca="1" si="1"/>
        <v>83</v>
      </c>
      <c r="E77" s="2" t="str">
        <f t="array" aca="1" ref="E77" ca="1">IFERROR(_xlfn.IFNA(INDEX(Breeding!$K$4:$K$499,D77, 0),""),"")</f>
        <v/>
      </c>
      <c r="F77" t="str">
        <f t="array" aca="1" ref="F77" ca="1">IFERROR(_xlfn.IFNA(INDEX(Breeding!$M$4:$M$499,D77, 0),""),"")</f>
        <v/>
      </c>
      <c r="G77" t="str">
        <f t="array" aca="1" ref="G77" ca="1">IFERROR(_xlfn.IFNA(INDEX(Breeding!$N$4:$N$499,D77, 0),""),"")</f>
        <v/>
      </c>
      <c r="H77" t="str">
        <f ca="1">_xlfn.IFNA(INDEX(Colony!$J$11:$J$20,MATCH(G77,Colony!$B$11:$B$20)),"")</f>
        <v/>
      </c>
      <c r="I77" s="12" t="str">
        <f t="shared" ca="1" si="3"/>
        <v/>
      </c>
    </row>
    <row r="78" spans="4:9" x14ac:dyDescent="0.25">
      <c r="D78">
        <f t="shared" ca="1" si="1"/>
        <v>84</v>
      </c>
      <c r="E78" s="2" t="str">
        <f t="array" aca="1" ref="E78" ca="1">IFERROR(_xlfn.IFNA(INDEX(Breeding!$K$4:$K$499,D78, 0),""),"")</f>
        <v/>
      </c>
      <c r="F78" t="str">
        <f t="array" aca="1" ref="F78" ca="1">IFERROR(_xlfn.IFNA(INDEX(Breeding!$M$4:$M$499,D78, 0),""),"")</f>
        <v/>
      </c>
      <c r="G78" t="str">
        <f t="array" aca="1" ref="G78" ca="1">IFERROR(_xlfn.IFNA(INDEX(Breeding!$N$4:$N$499,D78, 0),""),"")</f>
        <v/>
      </c>
      <c r="H78" t="str">
        <f ca="1">_xlfn.IFNA(INDEX(Colony!$J$11:$J$20,MATCH(G78,Colony!$B$11:$B$20)),"")</f>
        <v/>
      </c>
      <c r="I78" s="12" t="str">
        <f t="shared" ca="1" si="3"/>
        <v/>
      </c>
    </row>
    <row r="79" spans="4:9" x14ac:dyDescent="0.25">
      <c r="D79">
        <f t="shared" ca="1" si="1"/>
        <v>85</v>
      </c>
      <c r="E79" s="2" t="str">
        <f t="array" aca="1" ref="E79" ca="1">IFERROR(_xlfn.IFNA(INDEX(Breeding!$K$4:$K$499,D79, 0),""),"")</f>
        <v/>
      </c>
      <c r="F79" t="str">
        <f t="array" aca="1" ref="F79" ca="1">IFERROR(_xlfn.IFNA(INDEX(Breeding!$M$4:$M$499,D79, 0),""),"")</f>
        <v/>
      </c>
      <c r="G79" t="str">
        <f t="array" aca="1" ref="G79" ca="1">IFERROR(_xlfn.IFNA(INDEX(Breeding!$N$4:$N$499,D79, 0),""),"")</f>
        <v/>
      </c>
      <c r="H79" t="str">
        <f ca="1">_xlfn.IFNA(INDEX(Colony!$J$11:$J$20,MATCH(G79,Colony!$B$11:$B$20)),"")</f>
        <v/>
      </c>
      <c r="I79" s="12" t="str">
        <f t="shared" ca="1" si="3"/>
        <v/>
      </c>
    </row>
    <row r="80" spans="4:9" x14ac:dyDescent="0.25">
      <c r="D80">
        <f t="shared" ca="1" si="1"/>
        <v>86</v>
      </c>
      <c r="E80" s="2" t="str">
        <f t="array" aca="1" ref="E80" ca="1">IFERROR(_xlfn.IFNA(INDEX(Breeding!$K$4:$K$499,D80, 0),""),"")</f>
        <v/>
      </c>
      <c r="F80" t="str">
        <f t="array" aca="1" ref="F80" ca="1">IFERROR(_xlfn.IFNA(INDEX(Breeding!$M$4:$M$499,D80, 0),""),"")</f>
        <v/>
      </c>
      <c r="G80" t="str">
        <f t="array" aca="1" ref="G80" ca="1">IFERROR(_xlfn.IFNA(INDEX(Breeding!$N$4:$N$499,D80, 0),""),"")</f>
        <v/>
      </c>
      <c r="H80" t="str">
        <f ca="1">_xlfn.IFNA(INDEX(Colony!$J$11:$J$20,MATCH(G80,Colony!$B$11:$B$20)),"")</f>
        <v/>
      </c>
      <c r="I80" s="12" t="str">
        <f t="shared" ca="1" si="3"/>
        <v/>
      </c>
    </row>
    <row r="81" spans="4:9" x14ac:dyDescent="0.25">
      <c r="D81">
        <f t="shared" ca="1" si="1"/>
        <v>87</v>
      </c>
      <c r="E81" s="2" t="str">
        <f t="array" aca="1" ref="E81" ca="1">IFERROR(_xlfn.IFNA(INDEX(Breeding!$K$4:$K$499,D81, 0),""),"")</f>
        <v/>
      </c>
      <c r="F81" t="str">
        <f t="array" aca="1" ref="F81" ca="1">IFERROR(_xlfn.IFNA(INDEX(Breeding!$M$4:$M$499,D81, 0),""),"")</f>
        <v/>
      </c>
      <c r="G81" t="str">
        <f t="array" aca="1" ref="G81" ca="1">IFERROR(_xlfn.IFNA(INDEX(Breeding!$N$4:$N$499,D81, 0),""),"")</f>
        <v/>
      </c>
      <c r="H81" t="str">
        <f ca="1">_xlfn.IFNA(INDEX(Colony!$J$11:$J$20,MATCH(G81,Colony!$B$11:$B$20)),"")</f>
        <v/>
      </c>
      <c r="I81" s="12" t="str">
        <f t="shared" ca="1" si="3"/>
        <v/>
      </c>
    </row>
    <row r="82" spans="4:9" x14ac:dyDescent="0.25">
      <c r="D82">
        <f t="shared" ca="1" si="1"/>
        <v>88</v>
      </c>
      <c r="E82" s="2" t="str">
        <f t="array" aca="1" ref="E82" ca="1">IFERROR(_xlfn.IFNA(INDEX(Breeding!$K$4:$K$499,D82, 0),""),"")</f>
        <v/>
      </c>
      <c r="F82" t="str">
        <f t="array" aca="1" ref="F82" ca="1">IFERROR(_xlfn.IFNA(INDEX(Breeding!$M$4:$M$499,D82, 0),""),"")</f>
        <v/>
      </c>
      <c r="G82" t="str">
        <f t="array" aca="1" ref="G82" ca="1">IFERROR(_xlfn.IFNA(INDEX(Breeding!$N$4:$N$499,D82, 0),""),"")</f>
        <v/>
      </c>
      <c r="H82" t="str">
        <f ca="1">_xlfn.IFNA(INDEX(Colony!$J$11:$J$20,MATCH(G82,Colony!$B$11:$B$20)),"")</f>
        <v/>
      </c>
      <c r="I82" s="12" t="str">
        <f t="shared" ca="1" si="3"/>
        <v/>
      </c>
    </row>
    <row r="83" spans="4:9" x14ac:dyDescent="0.25">
      <c r="D83">
        <f t="shared" ca="1" si="1"/>
        <v>89</v>
      </c>
      <c r="E83" s="2" t="str">
        <f t="array" aca="1" ref="E83" ca="1">IFERROR(_xlfn.IFNA(INDEX(Breeding!$K$4:$K$499,D83, 0),""),"")</f>
        <v/>
      </c>
      <c r="F83" t="str">
        <f t="array" aca="1" ref="F83" ca="1">IFERROR(_xlfn.IFNA(INDEX(Breeding!$M$4:$M$499,D83, 0),""),"")</f>
        <v/>
      </c>
      <c r="G83" t="str">
        <f t="array" aca="1" ref="G83" ca="1">IFERROR(_xlfn.IFNA(INDEX(Breeding!$N$4:$N$499,D83, 0),""),"")</f>
        <v/>
      </c>
      <c r="H83" t="str">
        <f ca="1">_xlfn.IFNA(INDEX(Colony!$J$11:$J$20,MATCH(G83,Colony!$B$11:$B$20)),"")</f>
        <v/>
      </c>
      <c r="I83" s="12" t="str">
        <f t="shared" ca="1" si="3"/>
        <v/>
      </c>
    </row>
    <row r="84" spans="4:9" x14ac:dyDescent="0.25">
      <c r="D84">
        <f t="shared" ca="1" si="1"/>
        <v>90</v>
      </c>
      <c r="E84" s="2" t="str">
        <f t="array" aca="1" ref="E84" ca="1">IFERROR(_xlfn.IFNA(INDEX(Breeding!$K$4:$K$499,D84, 0),""),"")</f>
        <v/>
      </c>
      <c r="F84" t="str">
        <f t="array" aca="1" ref="F84" ca="1">IFERROR(_xlfn.IFNA(INDEX(Breeding!$M$4:$M$499,D84, 0),""),"")</f>
        <v/>
      </c>
      <c r="G84" t="str">
        <f t="array" aca="1" ref="G84" ca="1">IFERROR(_xlfn.IFNA(INDEX(Breeding!$N$4:$N$499,D84, 0),""),"")</f>
        <v/>
      </c>
      <c r="H84" t="str">
        <f ca="1">_xlfn.IFNA(INDEX(Colony!$J$11:$J$20,MATCH(G84,Colony!$B$11:$B$20)),"")</f>
        <v/>
      </c>
      <c r="I84" s="12" t="str">
        <f t="shared" ca="1" si="3"/>
        <v/>
      </c>
    </row>
    <row r="85" spans="4:9" x14ac:dyDescent="0.25">
      <c r="D85">
        <f t="shared" ca="1" si="1"/>
        <v>91</v>
      </c>
      <c r="E85" s="2" t="str">
        <f t="array" aca="1" ref="E85" ca="1">IFERROR(_xlfn.IFNA(INDEX(Breeding!$K$4:$K$499,D85, 0),""),"")</f>
        <v/>
      </c>
      <c r="F85" t="str">
        <f t="array" aca="1" ref="F85" ca="1">IFERROR(_xlfn.IFNA(INDEX(Breeding!$M$4:$M$499,D85, 0),""),"")</f>
        <v/>
      </c>
      <c r="G85" t="str">
        <f t="array" aca="1" ref="G85" ca="1">IFERROR(_xlfn.IFNA(INDEX(Breeding!$N$4:$N$499,D85, 0),""),"")</f>
        <v/>
      </c>
      <c r="H85" t="str">
        <f ca="1">_xlfn.IFNA(INDEX(Colony!$J$11:$J$20,MATCH(G85,Colony!$B$11:$B$20)),"")</f>
        <v/>
      </c>
      <c r="I85" s="12" t="str">
        <f t="shared" ca="1" si="3"/>
        <v/>
      </c>
    </row>
    <row r="86" spans="4:9" x14ac:dyDescent="0.25">
      <c r="D86">
        <f t="shared" ca="1" si="1"/>
        <v>92</v>
      </c>
      <c r="E86" s="2" t="str">
        <f t="array" aca="1" ref="E86" ca="1">IFERROR(_xlfn.IFNA(INDEX(Breeding!$K$4:$K$499,D86, 0),""),"")</f>
        <v/>
      </c>
      <c r="F86" t="str">
        <f t="array" aca="1" ref="F86" ca="1">IFERROR(_xlfn.IFNA(INDEX(Breeding!$M$4:$M$499,D86, 0),""),"")</f>
        <v/>
      </c>
      <c r="G86" t="str">
        <f t="array" aca="1" ref="G86" ca="1">IFERROR(_xlfn.IFNA(INDEX(Breeding!$N$4:$N$499,D86, 0),""),"")</f>
        <v/>
      </c>
      <c r="H86" t="str">
        <f ca="1">_xlfn.IFNA(INDEX(Colony!$J$11:$J$20,MATCH(G86,Colony!$B$11:$B$20)),"")</f>
        <v/>
      </c>
      <c r="I86" s="12" t="str">
        <f t="shared" ca="1" si="3"/>
        <v/>
      </c>
    </row>
    <row r="87" spans="4:9" x14ac:dyDescent="0.25">
      <c r="D87">
        <f t="shared" ca="1" si="1"/>
        <v>93</v>
      </c>
      <c r="E87" s="2" t="str">
        <f t="array" aca="1" ref="E87" ca="1">IFERROR(_xlfn.IFNA(INDEX(Breeding!$K$4:$K$499,D87, 0),""),"")</f>
        <v/>
      </c>
      <c r="F87" t="str">
        <f t="array" aca="1" ref="F87" ca="1">IFERROR(_xlfn.IFNA(INDEX(Breeding!$M$4:$M$499,D87, 0),""),"")</f>
        <v/>
      </c>
      <c r="G87" t="str">
        <f t="array" aca="1" ref="G87" ca="1">IFERROR(_xlfn.IFNA(INDEX(Breeding!$N$4:$N$499,D87, 0),""),"")</f>
        <v/>
      </c>
      <c r="H87" t="str">
        <f ca="1">_xlfn.IFNA(INDEX(Colony!$J$11:$J$20,MATCH(G87,Colony!$B$11:$B$20)),"")</f>
        <v/>
      </c>
      <c r="I87" s="12" t="str">
        <f t="shared" ca="1" si="3"/>
        <v/>
      </c>
    </row>
    <row r="88" spans="4:9" x14ac:dyDescent="0.25">
      <c r="D88">
        <f t="shared" ca="1" si="1"/>
        <v>94</v>
      </c>
      <c r="E88" s="2" t="str">
        <f t="array" aca="1" ref="E88" ca="1">IFERROR(_xlfn.IFNA(INDEX(Breeding!$K$4:$K$499,D88, 0),""),"")</f>
        <v/>
      </c>
      <c r="F88" t="str">
        <f t="array" aca="1" ref="F88" ca="1">IFERROR(_xlfn.IFNA(INDEX(Breeding!$M$4:$M$499,D88, 0),""),"")</f>
        <v/>
      </c>
      <c r="G88" t="str">
        <f t="array" aca="1" ref="G88" ca="1">IFERROR(_xlfn.IFNA(INDEX(Breeding!$N$4:$N$499,D88, 0),""),"")</f>
        <v/>
      </c>
      <c r="H88" t="str">
        <f ca="1">_xlfn.IFNA(INDEX(Colony!$J$11:$J$20,MATCH(G88,Colony!$B$11:$B$20)),"")</f>
        <v/>
      </c>
      <c r="I88" s="12" t="str">
        <f t="shared" ca="1" si="3"/>
        <v/>
      </c>
    </row>
    <row r="89" spans="4:9" x14ac:dyDescent="0.25">
      <c r="D89">
        <f t="shared" ca="1" si="1"/>
        <v>95</v>
      </c>
      <c r="E89" s="2" t="str">
        <f t="array" aca="1" ref="E89" ca="1">IFERROR(_xlfn.IFNA(INDEX(Breeding!$K$4:$K$499,D89, 0),""),"")</f>
        <v/>
      </c>
      <c r="F89" t="str">
        <f t="array" aca="1" ref="F89" ca="1">IFERROR(_xlfn.IFNA(INDEX(Breeding!$M$4:$M$499,D89, 0),""),"")</f>
        <v/>
      </c>
      <c r="G89" t="str">
        <f t="array" aca="1" ref="G89" ca="1">IFERROR(_xlfn.IFNA(INDEX(Breeding!$N$4:$N$499,D89, 0),""),"")</f>
        <v/>
      </c>
      <c r="H89" t="str">
        <f ca="1">_xlfn.IFNA(INDEX(Colony!$J$11:$J$20,MATCH(G89,Colony!$B$11:$B$20)),"")</f>
        <v/>
      </c>
      <c r="I89" s="12" t="str">
        <f t="shared" ca="1" si="3"/>
        <v/>
      </c>
    </row>
    <row r="90" spans="4:9" x14ac:dyDescent="0.25">
      <c r="D90">
        <f t="shared" ca="1" si="1"/>
        <v>96</v>
      </c>
      <c r="E90" s="2" t="str">
        <f t="array" aca="1" ref="E90" ca="1">IFERROR(_xlfn.IFNA(INDEX(Breeding!$K$4:$K$499,D90, 0),""),"")</f>
        <v/>
      </c>
      <c r="F90" t="str">
        <f t="array" aca="1" ref="F90" ca="1">IFERROR(_xlfn.IFNA(INDEX(Breeding!$M$4:$M$499,D90, 0),""),"")</f>
        <v/>
      </c>
      <c r="G90" t="str">
        <f t="array" aca="1" ref="G90" ca="1">IFERROR(_xlfn.IFNA(INDEX(Breeding!$N$4:$N$499,D90, 0),""),"")</f>
        <v/>
      </c>
      <c r="H90" t="str">
        <f ca="1">_xlfn.IFNA(INDEX(Colony!$J$11:$J$20,MATCH(G90,Colony!$B$11:$B$20)),"")</f>
        <v/>
      </c>
      <c r="I90" s="12" t="str">
        <f t="shared" ca="1" si="3"/>
        <v/>
      </c>
    </row>
    <row r="91" spans="4:9" x14ac:dyDescent="0.25">
      <c r="D91">
        <f t="shared" ca="1" si="1"/>
        <v>97</v>
      </c>
      <c r="E91" s="2" t="str">
        <f t="array" aca="1" ref="E91" ca="1">IFERROR(_xlfn.IFNA(INDEX(Breeding!$K$4:$K$499,D91, 0),""),"")</f>
        <v/>
      </c>
      <c r="F91" t="str">
        <f t="array" aca="1" ref="F91" ca="1">IFERROR(_xlfn.IFNA(INDEX(Breeding!$M$4:$M$499,D91, 0),""),"")</f>
        <v/>
      </c>
      <c r="G91" t="str">
        <f t="array" aca="1" ref="G91" ca="1">IFERROR(_xlfn.IFNA(INDEX(Breeding!$N$4:$N$499,D91, 0),""),"")</f>
        <v/>
      </c>
      <c r="H91" t="str">
        <f ca="1">_xlfn.IFNA(INDEX(Colony!$J$11:$J$20,MATCH(G91,Colony!$B$11:$B$20)),"")</f>
        <v/>
      </c>
      <c r="I91" s="12" t="str">
        <f t="shared" ca="1" si="3"/>
        <v/>
      </c>
    </row>
    <row r="92" spans="4:9" x14ac:dyDescent="0.25">
      <c r="D92">
        <f t="shared" ca="1" si="1"/>
        <v>98</v>
      </c>
      <c r="E92" s="2" t="str">
        <f t="array" aca="1" ref="E92" ca="1">IFERROR(_xlfn.IFNA(INDEX(Breeding!$K$4:$K$499,D92, 0),""),"")</f>
        <v/>
      </c>
      <c r="F92" t="str">
        <f t="array" aca="1" ref="F92" ca="1">IFERROR(_xlfn.IFNA(INDEX(Breeding!$M$4:$M$499,D92, 0),""),"")</f>
        <v/>
      </c>
      <c r="G92" t="str">
        <f t="array" aca="1" ref="G92" ca="1">IFERROR(_xlfn.IFNA(INDEX(Breeding!$N$4:$N$499,D92, 0),""),"")</f>
        <v/>
      </c>
      <c r="H92" t="str">
        <f ca="1">_xlfn.IFNA(INDEX(Colony!$J$11:$J$20,MATCH(G92,Colony!$B$11:$B$20)),"")</f>
        <v/>
      </c>
      <c r="I92" s="12" t="str">
        <f t="shared" ca="1" si="3"/>
        <v/>
      </c>
    </row>
    <row r="93" spans="4:9" x14ac:dyDescent="0.25">
      <c r="D93">
        <f t="shared" ca="1" si="1"/>
        <v>99</v>
      </c>
      <c r="E93" s="2" t="str">
        <f t="array" aca="1" ref="E93" ca="1">IFERROR(_xlfn.IFNA(INDEX(Breeding!$K$4:$K$499,D93, 0),""),"")</f>
        <v/>
      </c>
      <c r="F93" t="str">
        <f t="array" aca="1" ref="F93" ca="1">IFERROR(_xlfn.IFNA(INDEX(Breeding!$M$4:$M$499,D93, 0),""),"")</f>
        <v/>
      </c>
      <c r="G93" t="str">
        <f t="array" aca="1" ref="G93" ca="1">IFERROR(_xlfn.IFNA(INDEX(Breeding!$N$4:$N$499,D93, 0),""),"")</f>
        <v/>
      </c>
      <c r="H93" t="str">
        <f ca="1">_xlfn.IFNA(INDEX(Colony!$J$11:$J$20,MATCH(G93,Colony!$B$11:$B$20)),"")</f>
        <v/>
      </c>
      <c r="I93" s="12" t="str">
        <f t="shared" ca="1" si="3"/>
        <v/>
      </c>
    </row>
    <row r="94" spans="4:9" x14ac:dyDescent="0.25">
      <c r="D94">
        <f t="shared" ca="1" si="1"/>
        <v>100</v>
      </c>
      <c r="E94" s="2" t="str">
        <f t="array" aca="1" ref="E94" ca="1">IFERROR(_xlfn.IFNA(INDEX(Breeding!$K$4:$K$499,D94, 0),""),"")</f>
        <v/>
      </c>
      <c r="F94" t="str">
        <f t="array" aca="1" ref="F94" ca="1">IFERROR(_xlfn.IFNA(INDEX(Breeding!$M$4:$M$499,D94, 0),""),"")</f>
        <v/>
      </c>
      <c r="G94" t="str">
        <f t="array" aca="1" ref="G94" ca="1">IFERROR(_xlfn.IFNA(INDEX(Breeding!$N$4:$N$499,D94, 0),""),"")</f>
        <v/>
      </c>
      <c r="H94" t="str">
        <f ca="1">_xlfn.IFNA(INDEX(Colony!$J$11:$J$20,MATCH(G94,Colony!$B$11:$B$20)),"")</f>
        <v/>
      </c>
      <c r="I94" s="12" t="str">
        <f t="shared" ca="1" si="3"/>
        <v/>
      </c>
    </row>
    <row r="95" spans="4:9" x14ac:dyDescent="0.25">
      <c r="D95">
        <f t="shared" ca="1" si="1"/>
        <v>101</v>
      </c>
      <c r="E95" s="2" t="str">
        <f t="array" aca="1" ref="E95" ca="1">IFERROR(_xlfn.IFNA(INDEX(Breeding!$K$4:$K$499,D95, 0),""),"")</f>
        <v/>
      </c>
      <c r="F95" t="str">
        <f t="array" aca="1" ref="F95" ca="1">IFERROR(_xlfn.IFNA(INDEX(Breeding!$M$4:$M$499,D95, 0),""),"")</f>
        <v/>
      </c>
      <c r="G95" t="str">
        <f t="array" aca="1" ref="G95" ca="1">IFERROR(_xlfn.IFNA(INDEX(Breeding!$N$4:$N$499,D95, 0),""),"")</f>
        <v/>
      </c>
      <c r="H95" t="str">
        <f ca="1">_xlfn.IFNA(INDEX(Colony!$J$11:$J$20,MATCH(G95,Colony!$B$11:$B$20)),"")</f>
        <v/>
      </c>
      <c r="I95" s="12" t="str">
        <f t="shared" ca="1" si="3"/>
        <v/>
      </c>
    </row>
    <row r="96" spans="4:9" x14ac:dyDescent="0.25">
      <c r="D96">
        <f t="shared" ca="1" si="1"/>
        <v>102</v>
      </c>
      <c r="E96" s="2" t="str">
        <f t="array" aca="1" ref="E96" ca="1">IFERROR(_xlfn.IFNA(INDEX(Breeding!$K$4:$K$499,D96, 0),""),"")</f>
        <v/>
      </c>
      <c r="F96" t="str">
        <f t="array" aca="1" ref="F96" ca="1">IFERROR(_xlfn.IFNA(INDEX(Breeding!$M$4:$M$499,D96, 0),""),"")</f>
        <v/>
      </c>
      <c r="G96" t="str">
        <f t="array" aca="1" ref="G96" ca="1">IFERROR(_xlfn.IFNA(INDEX(Breeding!$N$4:$N$499,D96, 0),""),"")</f>
        <v/>
      </c>
      <c r="H96" t="str">
        <f ca="1">_xlfn.IFNA(INDEX(Colony!$J$11:$J$20,MATCH(G96,Colony!$B$11:$B$20)),"")</f>
        <v/>
      </c>
      <c r="I96" s="12" t="str">
        <f t="shared" ca="1" si="3"/>
        <v/>
      </c>
    </row>
    <row r="97" spans="4:9" x14ac:dyDescent="0.25">
      <c r="D97">
        <f t="shared" ca="1" si="1"/>
        <v>103</v>
      </c>
      <c r="E97" s="2" t="str">
        <f t="array" aca="1" ref="E97" ca="1">IFERROR(_xlfn.IFNA(INDEX(Breeding!$K$4:$K$499,D97, 0),""),"")</f>
        <v/>
      </c>
      <c r="F97" t="str">
        <f t="array" aca="1" ref="F97" ca="1">IFERROR(_xlfn.IFNA(INDEX(Breeding!$M$4:$M$499,D97, 0),""),"")</f>
        <v/>
      </c>
      <c r="G97" t="str">
        <f t="array" aca="1" ref="G97" ca="1">IFERROR(_xlfn.IFNA(INDEX(Breeding!$N$4:$N$499,D97, 0),""),"")</f>
        <v/>
      </c>
      <c r="H97" t="str">
        <f ca="1">_xlfn.IFNA(INDEX(Colony!$J$11:$J$20,MATCH(G97,Colony!$B$11:$B$20)),"")</f>
        <v/>
      </c>
      <c r="I97" s="12" t="str">
        <f t="shared" ca="1" si="3"/>
        <v/>
      </c>
    </row>
    <row r="98" spans="4:9" x14ac:dyDescent="0.25">
      <c r="D98">
        <f t="shared" ca="1" si="1"/>
        <v>104</v>
      </c>
      <c r="E98" s="2" t="str">
        <f t="array" aca="1" ref="E98" ca="1">IFERROR(_xlfn.IFNA(INDEX(Breeding!$K$4:$K$499,D98, 0),""),"")</f>
        <v/>
      </c>
      <c r="F98" t="str">
        <f t="array" aca="1" ref="F98" ca="1">IFERROR(_xlfn.IFNA(INDEX(Breeding!$M$4:$M$499,D98, 0),""),"")</f>
        <v/>
      </c>
      <c r="G98" t="str">
        <f t="array" aca="1" ref="G98" ca="1">IFERROR(_xlfn.IFNA(INDEX(Breeding!$N$4:$N$499,D98, 0),""),"")</f>
        <v/>
      </c>
      <c r="H98" t="str">
        <f ca="1">_xlfn.IFNA(INDEX(Colony!$J$11:$J$20,MATCH(G98,Colony!$B$11:$B$20)),"")</f>
        <v/>
      </c>
      <c r="I98" s="12" t="str">
        <f t="shared" ca="1" si="3"/>
        <v/>
      </c>
    </row>
    <row r="99" spans="4:9" x14ac:dyDescent="0.25">
      <c r="D99">
        <f t="shared" ca="1" si="1"/>
        <v>105</v>
      </c>
      <c r="E99" s="2" t="str">
        <f t="array" aca="1" ref="E99" ca="1">IFERROR(_xlfn.IFNA(INDEX(Breeding!$K$4:$K$499,D99, 0),""),"")</f>
        <v/>
      </c>
      <c r="F99" t="str">
        <f t="array" aca="1" ref="F99" ca="1">IFERROR(_xlfn.IFNA(INDEX(Breeding!$M$4:$M$499,D99, 0),""),"")</f>
        <v/>
      </c>
      <c r="G99" t="str">
        <f t="array" aca="1" ref="G99" ca="1">IFERROR(_xlfn.IFNA(INDEX(Breeding!$N$4:$N$499,D99, 0),""),"")</f>
        <v/>
      </c>
      <c r="H99" t="str">
        <f ca="1">_xlfn.IFNA(INDEX(Colony!$J$11:$J$20,MATCH(G99,Colony!$B$11:$B$20)),"")</f>
        <v/>
      </c>
      <c r="I99" s="12" t="str">
        <f t="shared" ca="1" si="3"/>
        <v/>
      </c>
    </row>
    <row r="100" spans="4:9" x14ac:dyDescent="0.25">
      <c r="D100">
        <f t="shared" ca="1" si="1"/>
        <v>106</v>
      </c>
      <c r="E100" s="2" t="str">
        <f t="array" aca="1" ref="E100" ca="1">IFERROR(_xlfn.IFNA(INDEX(Breeding!$K$4:$K$499,D100, 0),""),"")</f>
        <v/>
      </c>
      <c r="F100" t="str">
        <f t="array" aca="1" ref="F100" ca="1">IFERROR(_xlfn.IFNA(INDEX(Breeding!$M$4:$M$499,D100, 0),""),"")</f>
        <v/>
      </c>
      <c r="G100" t="str">
        <f t="array" aca="1" ref="G100" ca="1">IFERROR(_xlfn.IFNA(INDEX(Breeding!$N$4:$N$499,D100, 0),""),"")</f>
        <v/>
      </c>
      <c r="H100" t="str">
        <f ca="1">_xlfn.IFNA(INDEX(Colony!$J$11:$J$20,MATCH(G100,Colony!$B$11:$B$20)),"")</f>
        <v/>
      </c>
      <c r="I100" s="12" t="str">
        <f t="shared" ca="1" si="3"/>
        <v/>
      </c>
    </row>
    <row r="101" spans="4:9" x14ac:dyDescent="0.25">
      <c r="D101">
        <f t="shared" ca="1" si="1"/>
        <v>107</v>
      </c>
      <c r="E101" s="2" t="str">
        <f t="array" aca="1" ref="E101" ca="1">IFERROR(_xlfn.IFNA(INDEX(Breeding!$K$4:$K$499,D101, 0),""),"")</f>
        <v/>
      </c>
      <c r="F101" t="str">
        <f t="array" aca="1" ref="F101" ca="1">IFERROR(_xlfn.IFNA(INDEX(Breeding!$M$4:$M$499,D101, 0),""),"")</f>
        <v/>
      </c>
      <c r="G101" t="str">
        <f t="array" aca="1" ref="G101" ca="1">IFERROR(_xlfn.IFNA(INDEX(Breeding!$N$4:$N$499,D101, 0),""),"")</f>
        <v/>
      </c>
      <c r="H101" t="str">
        <f ca="1">_xlfn.IFNA(INDEX(Colony!$J$11:$J$20,MATCH(G101,Colony!$B$11:$B$20)),"")</f>
        <v/>
      </c>
      <c r="I101" s="12" t="str">
        <f t="shared" ref="I101:I164" ca="1" si="4">IFERROR(E101+21,"")</f>
        <v/>
      </c>
    </row>
    <row r="102" spans="4:9" x14ac:dyDescent="0.25">
      <c r="D102">
        <f t="shared" ca="1" si="1"/>
        <v>108</v>
      </c>
      <c r="E102" s="2" t="str">
        <f t="array" aca="1" ref="E102" ca="1">IFERROR(_xlfn.IFNA(INDEX(Breeding!$K$4:$K$499,D102, 0),""),"")</f>
        <v/>
      </c>
      <c r="F102" t="str">
        <f t="array" aca="1" ref="F102" ca="1">IFERROR(_xlfn.IFNA(INDEX(Breeding!$M$4:$M$499,D102, 0),""),"")</f>
        <v/>
      </c>
      <c r="G102" t="str">
        <f t="array" aca="1" ref="G102" ca="1">IFERROR(_xlfn.IFNA(INDEX(Breeding!$N$4:$N$499,D102, 0),""),"")</f>
        <v/>
      </c>
      <c r="H102" t="str">
        <f ca="1">_xlfn.IFNA(INDEX(Colony!$J$11:$J$20,MATCH(G102,Colony!$B$11:$B$20)),"")</f>
        <v/>
      </c>
      <c r="I102" s="12" t="str">
        <f t="shared" ca="1" si="4"/>
        <v/>
      </c>
    </row>
    <row r="103" spans="4:9" x14ac:dyDescent="0.25">
      <c r="D103">
        <f t="shared" ca="1" si="1"/>
        <v>109</v>
      </c>
      <c r="E103" s="2" t="str">
        <f t="array" aca="1" ref="E103" ca="1">IFERROR(_xlfn.IFNA(INDEX(Breeding!$K$4:$K$499,D103, 0),""),"")</f>
        <v/>
      </c>
      <c r="F103" t="str">
        <f t="array" aca="1" ref="F103" ca="1">IFERROR(_xlfn.IFNA(INDEX(Breeding!$M$4:$M$499,D103, 0),""),"")</f>
        <v/>
      </c>
      <c r="G103" t="str">
        <f t="array" aca="1" ref="G103" ca="1">IFERROR(_xlfn.IFNA(INDEX(Breeding!$N$4:$N$499,D103, 0),""),"")</f>
        <v/>
      </c>
      <c r="H103" t="str">
        <f ca="1">_xlfn.IFNA(INDEX(Colony!$J$11:$J$20,MATCH(G103,Colony!$B$11:$B$20)),"")</f>
        <v/>
      </c>
      <c r="I103" s="12" t="str">
        <f t="shared" ca="1" si="4"/>
        <v/>
      </c>
    </row>
    <row r="104" spans="4:9" x14ac:dyDescent="0.25">
      <c r="D104">
        <f t="shared" ca="1" si="1"/>
        <v>110</v>
      </c>
      <c r="E104" s="2" t="str">
        <f t="array" aca="1" ref="E104" ca="1">IFERROR(_xlfn.IFNA(INDEX(Breeding!$K$4:$K$499,D104, 0),""),"")</f>
        <v/>
      </c>
      <c r="F104" t="str">
        <f t="array" aca="1" ref="F104" ca="1">IFERROR(_xlfn.IFNA(INDEX(Breeding!$M$4:$M$499,D104, 0),""),"")</f>
        <v/>
      </c>
      <c r="G104" t="str">
        <f t="array" aca="1" ref="G104" ca="1">IFERROR(_xlfn.IFNA(INDEX(Breeding!$N$4:$N$499,D104, 0),""),"")</f>
        <v/>
      </c>
      <c r="H104" t="str">
        <f ca="1">_xlfn.IFNA(INDEX(Colony!$J$11:$J$20,MATCH(G104,Colony!$B$11:$B$20)),"")</f>
        <v/>
      </c>
      <c r="I104" s="12" t="str">
        <f t="shared" ca="1" si="4"/>
        <v/>
      </c>
    </row>
    <row r="105" spans="4:9" x14ac:dyDescent="0.25">
      <c r="D105">
        <f t="shared" ca="1" si="1"/>
        <v>111</v>
      </c>
      <c r="E105" s="2" t="str">
        <f t="array" aca="1" ref="E105" ca="1">IFERROR(_xlfn.IFNA(INDEX(Breeding!$K$4:$K$499,D105, 0),""),"")</f>
        <v/>
      </c>
      <c r="F105" t="str">
        <f t="array" aca="1" ref="F105" ca="1">IFERROR(_xlfn.IFNA(INDEX(Breeding!$M$4:$M$499,D105, 0),""),"")</f>
        <v/>
      </c>
      <c r="G105" t="str">
        <f t="array" aca="1" ref="G105" ca="1">IFERROR(_xlfn.IFNA(INDEX(Breeding!$N$4:$N$499,D105, 0),""),"")</f>
        <v/>
      </c>
      <c r="H105" t="str">
        <f ca="1">_xlfn.IFNA(INDEX(Colony!$J$11:$J$20,MATCH(G105,Colony!$B$11:$B$20)),"")</f>
        <v/>
      </c>
      <c r="I105" s="12" t="str">
        <f t="shared" ca="1" si="4"/>
        <v/>
      </c>
    </row>
    <row r="106" spans="4:9" x14ac:dyDescent="0.25">
      <c r="D106">
        <f t="shared" ca="1" si="1"/>
        <v>112</v>
      </c>
      <c r="E106" s="2" t="str">
        <f t="array" aca="1" ref="E106" ca="1">IFERROR(_xlfn.IFNA(INDEX(Breeding!$K$4:$K$499,D106, 0),""),"")</f>
        <v/>
      </c>
      <c r="F106" t="str">
        <f t="array" aca="1" ref="F106" ca="1">IFERROR(_xlfn.IFNA(INDEX(Breeding!$M$4:$M$499,D106, 0),""),"")</f>
        <v/>
      </c>
      <c r="G106" t="str">
        <f t="array" aca="1" ref="G106" ca="1">IFERROR(_xlfn.IFNA(INDEX(Breeding!$N$4:$N$499,D106, 0),""),"")</f>
        <v/>
      </c>
      <c r="H106" t="str">
        <f ca="1">_xlfn.IFNA(INDEX(Colony!$J$11:$J$20,MATCH(G106,Colony!$B$11:$B$20)),"")</f>
        <v/>
      </c>
      <c r="I106" s="12" t="str">
        <f t="shared" ca="1" si="4"/>
        <v/>
      </c>
    </row>
    <row r="107" spans="4:9" x14ac:dyDescent="0.25">
      <c r="D107">
        <f t="shared" ca="1" si="1"/>
        <v>113</v>
      </c>
      <c r="E107" s="2" t="str">
        <f t="array" aca="1" ref="E107" ca="1">IFERROR(_xlfn.IFNA(INDEX(Breeding!$K$4:$K$499,D107, 0),""),"")</f>
        <v/>
      </c>
      <c r="F107" t="str">
        <f t="array" aca="1" ref="F107" ca="1">IFERROR(_xlfn.IFNA(INDEX(Breeding!$M$4:$M$499,D107, 0),""),"")</f>
        <v/>
      </c>
      <c r="G107" t="str">
        <f t="array" aca="1" ref="G107" ca="1">IFERROR(_xlfn.IFNA(INDEX(Breeding!$N$4:$N$499,D107, 0),""),"")</f>
        <v/>
      </c>
      <c r="H107" t="str">
        <f ca="1">_xlfn.IFNA(INDEX(Colony!$J$11:$J$20,MATCH(G107,Colony!$B$11:$B$20)),"")</f>
        <v/>
      </c>
      <c r="I107" s="12" t="str">
        <f t="shared" ca="1" si="4"/>
        <v/>
      </c>
    </row>
    <row r="108" spans="4:9" x14ac:dyDescent="0.25">
      <c r="D108">
        <f t="shared" ca="1" si="1"/>
        <v>114</v>
      </c>
      <c r="E108" s="2" t="str">
        <f t="array" aca="1" ref="E108" ca="1">IFERROR(_xlfn.IFNA(INDEX(Breeding!$K$4:$K$499,D108, 0),""),"")</f>
        <v/>
      </c>
      <c r="F108" t="str">
        <f t="array" aca="1" ref="F108" ca="1">IFERROR(_xlfn.IFNA(INDEX(Breeding!$M$4:$M$499,D108, 0),""),"")</f>
        <v/>
      </c>
      <c r="G108" t="str">
        <f t="array" aca="1" ref="G108" ca="1">IFERROR(_xlfn.IFNA(INDEX(Breeding!$N$4:$N$499,D108, 0),""),"")</f>
        <v/>
      </c>
      <c r="H108" t="str">
        <f ca="1">_xlfn.IFNA(INDEX(Colony!$J$11:$J$20,MATCH(G108,Colony!$B$11:$B$20)),"")</f>
        <v/>
      </c>
      <c r="I108" s="12" t="str">
        <f t="shared" ca="1" si="4"/>
        <v/>
      </c>
    </row>
    <row r="109" spans="4:9" x14ac:dyDescent="0.25">
      <c r="D109">
        <f t="shared" ca="1" si="1"/>
        <v>115</v>
      </c>
      <c r="E109" s="2" t="str">
        <f t="array" aca="1" ref="E109" ca="1">IFERROR(_xlfn.IFNA(INDEX(Breeding!$K$4:$K$499,D109, 0),""),"")</f>
        <v/>
      </c>
      <c r="F109" t="str">
        <f t="array" aca="1" ref="F109" ca="1">IFERROR(_xlfn.IFNA(INDEX(Breeding!$M$4:$M$499,D109, 0),""),"")</f>
        <v/>
      </c>
      <c r="G109" t="str">
        <f t="array" aca="1" ref="G109" ca="1">IFERROR(_xlfn.IFNA(INDEX(Breeding!$N$4:$N$499,D109, 0),""),"")</f>
        <v/>
      </c>
      <c r="H109" t="str">
        <f ca="1">_xlfn.IFNA(INDEX(Colony!$J$11:$J$20,MATCH(G109,Colony!$B$11:$B$20)),"")</f>
        <v/>
      </c>
      <c r="I109" s="12" t="str">
        <f t="shared" ca="1" si="4"/>
        <v/>
      </c>
    </row>
    <row r="110" spans="4:9" x14ac:dyDescent="0.25">
      <c r="D110">
        <f t="shared" ca="1" si="1"/>
        <v>116</v>
      </c>
      <c r="E110" s="2" t="str">
        <f t="array" aca="1" ref="E110" ca="1">IFERROR(_xlfn.IFNA(INDEX(Breeding!$K$4:$K$499,D110, 0),""),"")</f>
        <v/>
      </c>
      <c r="F110" t="str">
        <f t="array" aca="1" ref="F110" ca="1">IFERROR(_xlfn.IFNA(INDEX(Breeding!$M$4:$M$499,D110, 0),""),"")</f>
        <v/>
      </c>
      <c r="G110" t="str">
        <f t="array" aca="1" ref="G110" ca="1">IFERROR(_xlfn.IFNA(INDEX(Breeding!$N$4:$N$499,D110, 0),""),"")</f>
        <v/>
      </c>
      <c r="H110" t="str">
        <f ca="1">_xlfn.IFNA(INDEX(Colony!$J$11:$J$20,MATCH(G110,Colony!$B$11:$B$20)),"")</f>
        <v/>
      </c>
      <c r="I110" s="12" t="str">
        <f t="shared" ca="1" si="4"/>
        <v/>
      </c>
    </row>
    <row r="111" spans="4:9" x14ac:dyDescent="0.25">
      <c r="D111">
        <f t="shared" ca="1" si="1"/>
        <v>117</v>
      </c>
      <c r="E111" s="2" t="str">
        <f t="array" aca="1" ref="E111" ca="1">IFERROR(_xlfn.IFNA(INDEX(Breeding!$K$4:$K$499,D111, 0),""),"")</f>
        <v/>
      </c>
      <c r="F111" t="str">
        <f t="array" aca="1" ref="F111" ca="1">IFERROR(_xlfn.IFNA(INDEX(Breeding!$M$4:$M$499,D111, 0),""),"")</f>
        <v/>
      </c>
      <c r="G111" t="str">
        <f t="array" aca="1" ref="G111" ca="1">IFERROR(_xlfn.IFNA(INDEX(Breeding!$N$4:$N$499,D111, 0),""),"")</f>
        <v/>
      </c>
      <c r="H111" t="str">
        <f ca="1">_xlfn.IFNA(INDEX(Colony!$J$11:$J$20,MATCH(G111,Colony!$B$11:$B$20)),"")</f>
        <v/>
      </c>
      <c r="I111" s="12" t="str">
        <f t="shared" ca="1" si="4"/>
        <v/>
      </c>
    </row>
    <row r="112" spans="4:9" x14ac:dyDescent="0.25">
      <c r="D112">
        <f t="shared" ca="1" si="1"/>
        <v>118</v>
      </c>
      <c r="E112" s="2" t="str">
        <f t="array" aca="1" ref="E112" ca="1">IFERROR(_xlfn.IFNA(INDEX(Breeding!$K$4:$K$499,D112, 0),""),"")</f>
        <v/>
      </c>
      <c r="F112" t="str">
        <f t="array" aca="1" ref="F112" ca="1">IFERROR(_xlfn.IFNA(INDEX(Breeding!$M$4:$M$499,D112, 0),""),"")</f>
        <v/>
      </c>
      <c r="G112" t="str">
        <f t="array" aca="1" ref="G112" ca="1">IFERROR(_xlfn.IFNA(INDEX(Breeding!$N$4:$N$499,D112, 0),""),"")</f>
        <v/>
      </c>
      <c r="H112" t="str">
        <f ca="1">_xlfn.IFNA(INDEX(Colony!$J$11:$J$20,MATCH(G112,Colony!$B$11:$B$20)),"")</f>
        <v/>
      </c>
      <c r="I112" s="12" t="str">
        <f t="shared" ca="1" si="4"/>
        <v/>
      </c>
    </row>
    <row r="113" spans="4:9" x14ac:dyDescent="0.25">
      <c r="D113">
        <f t="shared" ca="1" si="1"/>
        <v>119</v>
      </c>
      <c r="E113" s="2" t="str">
        <f t="array" aca="1" ref="E113" ca="1">IFERROR(_xlfn.IFNA(INDEX(Breeding!$K$4:$K$499,D113, 0),""),"")</f>
        <v/>
      </c>
      <c r="F113" t="str">
        <f t="array" aca="1" ref="F113" ca="1">IFERROR(_xlfn.IFNA(INDEX(Breeding!$M$4:$M$499,D113, 0),""),"")</f>
        <v/>
      </c>
      <c r="G113" t="str">
        <f t="array" aca="1" ref="G113" ca="1">IFERROR(_xlfn.IFNA(INDEX(Breeding!$N$4:$N$499,D113, 0),""),"")</f>
        <v/>
      </c>
      <c r="H113" t="str">
        <f ca="1">_xlfn.IFNA(INDEX(Colony!$J$11:$J$20,MATCH(G113,Colony!$B$11:$B$20)),"")</f>
        <v/>
      </c>
      <c r="I113" s="12" t="str">
        <f t="shared" ca="1" si="4"/>
        <v/>
      </c>
    </row>
    <row r="114" spans="4:9" x14ac:dyDescent="0.25">
      <c r="D114">
        <f t="shared" ca="1" si="1"/>
        <v>120</v>
      </c>
      <c r="E114" s="2" t="str">
        <f t="array" aca="1" ref="E114" ca="1">IFERROR(_xlfn.IFNA(INDEX(Breeding!$K$4:$K$499,D114, 0),""),"")</f>
        <v/>
      </c>
      <c r="F114" t="str">
        <f t="array" aca="1" ref="F114" ca="1">IFERROR(_xlfn.IFNA(INDEX(Breeding!$M$4:$M$499,D114, 0),""),"")</f>
        <v/>
      </c>
      <c r="G114" t="str">
        <f t="array" aca="1" ref="G114" ca="1">IFERROR(_xlfn.IFNA(INDEX(Breeding!$N$4:$N$499,D114, 0),""),"")</f>
        <v/>
      </c>
      <c r="H114" t="str">
        <f ca="1">_xlfn.IFNA(INDEX(Colony!$J$11:$J$20,MATCH(G114,Colony!$B$11:$B$20)),"")</f>
        <v/>
      </c>
      <c r="I114" s="12" t="str">
        <f t="shared" ca="1" si="4"/>
        <v/>
      </c>
    </row>
    <row r="115" spans="4:9" x14ac:dyDescent="0.25">
      <c r="D115">
        <f t="shared" ca="1" si="1"/>
        <v>121</v>
      </c>
      <c r="E115" s="2" t="str">
        <f t="array" aca="1" ref="E115" ca="1">IFERROR(_xlfn.IFNA(INDEX(Breeding!$K$4:$K$499,D115, 0),""),"")</f>
        <v/>
      </c>
      <c r="F115" t="str">
        <f t="array" aca="1" ref="F115" ca="1">IFERROR(_xlfn.IFNA(INDEX(Breeding!$M$4:$M$499,D115, 0),""),"")</f>
        <v/>
      </c>
      <c r="G115" t="str">
        <f t="array" aca="1" ref="G115" ca="1">IFERROR(_xlfn.IFNA(INDEX(Breeding!$N$4:$N$499,D115, 0),""),"")</f>
        <v/>
      </c>
      <c r="H115" t="str">
        <f ca="1">_xlfn.IFNA(INDEX(Colony!$J$11:$J$20,MATCH(G115,Colony!$B$11:$B$20)),"")</f>
        <v/>
      </c>
      <c r="I115" s="12" t="str">
        <f t="shared" ca="1" si="4"/>
        <v/>
      </c>
    </row>
    <row r="116" spans="4:9" x14ac:dyDescent="0.25">
      <c r="D116">
        <f t="shared" ca="1" si="1"/>
        <v>122</v>
      </c>
      <c r="E116" s="2" t="str">
        <f t="array" aca="1" ref="E116" ca="1">IFERROR(_xlfn.IFNA(INDEX(Breeding!$K$4:$K$499,D116, 0),""),"")</f>
        <v/>
      </c>
      <c r="F116" t="str">
        <f t="array" aca="1" ref="F116" ca="1">IFERROR(_xlfn.IFNA(INDEX(Breeding!$M$4:$M$499,D116, 0),""),"")</f>
        <v/>
      </c>
      <c r="G116" t="str">
        <f t="array" aca="1" ref="G116" ca="1">IFERROR(_xlfn.IFNA(INDEX(Breeding!$N$4:$N$499,D116, 0),""),"")</f>
        <v/>
      </c>
      <c r="H116" t="str">
        <f ca="1">_xlfn.IFNA(INDEX(Colony!$J$11:$J$20,MATCH(G116,Colony!$B$11:$B$20)),"")</f>
        <v/>
      </c>
      <c r="I116" s="12" t="str">
        <f t="shared" ca="1" si="4"/>
        <v/>
      </c>
    </row>
    <row r="117" spans="4:9" x14ac:dyDescent="0.25">
      <c r="D117">
        <f t="shared" ca="1" si="1"/>
        <v>123</v>
      </c>
      <c r="E117" s="2" t="str">
        <f t="array" aca="1" ref="E117" ca="1">IFERROR(_xlfn.IFNA(INDEX(Breeding!$K$4:$K$499,D117, 0),""),"")</f>
        <v/>
      </c>
      <c r="F117" t="str">
        <f t="array" aca="1" ref="F117" ca="1">IFERROR(_xlfn.IFNA(INDEX(Breeding!$M$4:$M$499,D117, 0),""),"")</f>
        <v/>
      </c>
      <c r="G117" t="str">
        <f t="array" aca="1" ref="G117" ca="1">IFERROR(_xlfn.IFNA(INDEX(Breeding!$N$4:$N$499,D117, 0),""),"")</f>
        <v/>
      </c>
      <c r="H117" t="str">
        <f ca="1">_xlfn.IFNA(INDEX(Colony!$J$11:$J$20,MATCH(G117,Colony!$B$11:$B$20)),"")</f>
        <v/>
      </c>
      <c r="I117" s="12" t="str">
        <f t="shared" ca="1" si="4"/>
        <v/>
      </c>
    </row>
    <row r="118" spans="4:9" x14ac:dyDescent="0.25">
      <c r="D118">
        <f t="shared" ca="1" si="1"/>
        <v>124</v>
      </c>
      <c r="E118" s="2" t="str">
        <f t="array" aca="1" ref="E118" ca="1">IFERROR(_xlfn.IFNA(INDEX(Breeding!$K$4:$K$499,D118, 0),""),"")</f>
        <v/>
      </c>
      <c r="F118" t="str">
        <f t="array" aca="1" ref="F118" ca="1">IFERROR(_xlfn.IFNA(INDEX(Breeding!$M$4:$M$499,D118, 0),""),"")</f>
        <v/>
      </c>
      <c r="G118" t="str">
        <f t="array" aca="1" ref="G118" ca="1">IFERROR(_xlfn.IFNA(INDEX(Breeding!$N$4:$N$499,D118, 0),""),"")</f>
        <v/>
      </c>
      <c r="H118" t="str">
        <f ca="1">_xlfn.IFNA(INDEX(Colony!$J$11:$J$20,MATCH(G118,Colony!$B$11:$B$20)),"")</f>
        <v/>
      </c>
      <c r="I118" s="12" t="str">
        <f t="shared" ca="1" si="4"/>
        <v/>
      </c>
    </row>
    <row r="119" spans="4:9" x14ac:dyDescent="0.25">
      <c r="D119">
        <f t="shared" ca="1" si="1"/>
        <v>125</v>
      </c>
      <c r="E119" s="2" t="str">
        <f t="array" aca="1" ref="E119" ca="1">IFERROR(_xlfn.IFNA(INDEX(Breeding!$K$4:$K$499,D119, 0),""),"")</f>
        <v/>
      </c>
      <c r="F119" t="str">
        <f t="array" aca="1" ref="F119" ca="1">IFERROR(_xlfn.IFNA(INDEX(Breeding!$M$4:$M$499,D119, 0),""),"")</f>
        <v/>
      </c>
      <c r="G119" t="str">
        <f t="array" aca="1" ref="G119" ca="1">IFERROR(_xlfn.IFNA(INDEX(Breeding!$N$4:$N$499,D119, 0),""),"")</f>
        <v/>
      </c>
      <c r="H119" t="str">
        <f ca="1">_xlfn.IFNA(INDEX(Colony!$J$11:$J$20,MATCH(G119,Colony!$B$11:$B$20)),"")</f>
        <v/>
      </c>
      <c r="I119" s="12" t="str">
        <f t="shared" ca="1" si="4"/>
        <v/>
      </c>
    </row>
    <row r="120" spans="4:9" x14ac:dyDescent="0.25">
      <c r="D120">
        <f t="shared" ca="1" si="1"/>
        <v>126</v>
      </c>
      <c r="E120" s="2" t="str">
        <f t="array" aca="1" ref="E120" ca="1">IFERROR(_xlfn.IFNA(INDEX(Breeding!$K$4:$K$499,D120, 0),""),"")</f>
        <v/>
      </c>
      <c r="F120" t="str">
        <f t="array" aca="1" ref="F120" ca="1">IFERROR(_xlfn.IFNA(INDEX(Breeding!$M$4:$M$499,D120, 0),""),"")</f>
        <v/>
      </c>
      <c r="G120" t="str">
        <f t="array" aca="1" ref="G120" ca="1">IFERROR(_xlfn.IFNA(INDEX(Breeding!$N$4:$N$499,D120, 0),""),"")</f>
        <v/>
      </c>
      <c r="H120" t="str">
        <f ca="1">_xlfn.IFNA(INDEX(Colony!$J$11:$J$20,MATCH(G120,Colony!$B$11:$B$20)),"")</f>
        <v/>
      </c>
      <c r="I120" s="12" t="str">
        <f t="shared" ca="1" si="4"/>
        <v/>
      </c>
    </row>
    <row r="121" spans="4:9" x14ac:dyDescent="0.25">
      <c r="D121">
        <f t="shared" ca="1" si="1"/>
        <v>127</v>
      </c>
      <c r="E121" s="2" t="str">
        <f t="array" aca="1" ref="E121" ca="1">IFERROR(_xlfn.IFNA(INDEX(Breeding!$K$4:$K$499,D121, 0),""),"")</f>
        <v/>
      </c>
      <c r="F121" t="str">
        <f t="array" aca="1" ref="F121" ca="1">IFERROR(_xlfn.IFNA(INDEX(Breeding!$M$4:$M$499,D121, 0),""),"")</f>
        <v/>
      </c>
      <c r="G121" t="str">
        <f t="array" aca="1" ref="G121" ca="1">IFERROR(_xlfn.IFNA(INDEX(Breeding!$N$4:$N$499,D121, 0),""),"")</f>
        <v/>
      </c>
      <c r="H121" t="str">
        <f ca="1">_xlfn.IFNA(INDEX(Colony!$J$11:$J$20,MATCH(G121,Colony!$B$11:$B$20)),"")</f>
        <v/>
      </c>
      <c r="I121" s="12" t="str">
        <f t="shared" ca="1" si="4"/>
        <v/>
      </c>
    </row>
    <row r="122" spans="4:9" x14ac:dyDescent="0.25">
      <c r="D122">
        <f t="shared" ca="1" si="1"/>
        <v>128</v>
      </c>
      <c r="E122" s="2" t="str">
        <f t="array" aca="1" ref="E122" ca="1">IFERROR(_xlfn.IFNA(INDEX(Breeding!$K$4:$K$499,D122, 0),""),"")</f>
        <v/>
      </c>
      <c r="F122" t="str">
        <f t="array" aca="1" ref="F122" ca="1">IFERROR(_xlfn.IFNA(INDEX(Breeding!$M$4:$M$499,D122, 0),""),"")</f>
        <v/>
      </c>
      <c r="G122" t="str">
        <f t="array" aca="1" ref="G122" ca="1">IFERROR(_xlfn.IFNA(INDEX(Breeding!$N$4:$N$499,D122, 0),""),"")</f>
        <v/>
      </c>
      <c r="H122" t="str">
        <f ca="1">_xlfn.IFNA(INDEX(Colony!$J$11:$J$20,MATCH(G122,Colony!$B$11:$B$20)),"")</f>
        <v/>
      </c>
      <c r="I122" s="12" t="str">
        <f t="shared" ca="1" si="4"/>
        <v/>
      </c>
    </row>
    <row r="123" spans="4:9" x14ac:dyDescent="0.25">
      <c r="D123">
        <f t="shared" ca="1" si="1"/>
        <v>129</v>
      </c>
      <c r="E123" s="2" t="str">
        <f t="array" aca="1" ref="E123" ca="1">IFERROR(_xlfn.IFNA(INDEX(Breeding!$K$4:$K$499,D123, 0),""),"")</f>
        <v/>
      </c>
      <c r="F123" t="str">
        <f t="array" aca="1" ref="F123" ca="1">IFERROR(_xlfn.IFNA(INDEX(Breeding!$M$4:$M$499,D123, 0),""),"")</f>
        <v/>
      </c>
      <c r="G123" t="str">
        <f t="array" aca="1" ref="G123" ca="1">IFERROR(_xlfn.IFNA(INDEX(Breeding!$N$4:$N$499,D123, 0),""),"")</f>
        <v/>
      </c>
      <c r="H123" t="str">
        <f ca="1">_xlfn.IFNA(INDEX(Colony!$J$11:$J$20,MATCH(G123,Colony!$B$11:$B$20)),"")</f>
        <v/>
      </c>
      <c r="I123" s="12" t="str">
        <f t="shared" ca="1" si="4"/>
        <v/>
      </c>
    </row>
    <row r="124" spans="4:9" x14ac:dyDescent="0.25">
      <c r="D124">
        <f t="shared" ca="1" si="1"/>
        <v>130</v>
      </c>
      <c r="E124" s="2" t="str">
        <f t="array" aca="1" ref="E124" ca="1">IFERROR(_xlfn.IFNA(INDEX(Breeding!$K$4:$K$499,D124, 0),""),"")</f>
        <v/>
      </c>
      <c r="F124" t="str">
        <f t="array" aca="1" ref="F124" ca="1">IFERROR(_xlfn.IFNA(INDEX(Breeding!$M$4:$M$499,D124, 0),""),"")</f>
        <v/>
      </c>
      <c r="G124" t="str">
        <f t="array" aca="1" ref="G124" ca="1">IFERROR(_xlfn.IFNA(INDEX(Breeding!$N$4:$N$499,D124, 0),""),"")</f>
        <v/>
      </c>
      <c r="H124" t="str">
        <f ca="1">_xlfn.IFNA(INDEX(Colony!$J$11:$J$20,MATCH(G124,Colony!$B$11:$B$20)),"")</f>
        <v/>
      </c>
      <c r="I124" s="12" t="str">
        <f t="shared" ca="1" si="4"/>
        <v/>
      </c>
    </row>
    <row r="125" spans="4:9" x14ac:dyDescent="0.25">
      <c r="D125">
        <f t="shared" ca="1" si="1"/>
        <v>131</v>
      </c>
      <c r="E125" s="2" t="str">
        <f t="array" aca="1" ref="E125" ca="1">IFERROR(_xlfn.IFNA(INDEX(Breeding!$K$4:$K$499,D125, 0),""),"")</f>
        <v/>
      </c>
      <c r="F125" t="str">
        <f t="array" aca="1" ref="F125" ca="1">IFERROR(_xlfn.IFNA(INDEX(Breeding!$M$4:$M$499,D125, 0),""),"")</f>
        <v/>
      </c>
      <c r="G125" t="str">
        <f t="array" aca="1" ref="G125" ca="1">IFERROR(_xlfn.IFNA(INDEX(Breeding!$N$4:$N$499,D125, 0),""),"")</f>
        <v/>
      </c>
      <c r="H125" t="str">
        <f ca="1">_xlfn.IFNA(INDEX(Colony!$J$11:$J$20,MATCH(G125,Colony!$B$11:$B$20)),"")</f>
        <v/>
      </c>
      <c r="I125" s="12" t="str">
        <f t="shared" ca="1" si="4"/>
        <v/>
      </c>
    </row>
    <row r="126" spans="4:9" x14ac:dyDescent="0.25">
      <c r="D126">
        <f t="shared" ca="1" si="1"/>
        <v>132</v>
      </c>
      <c r="E126" s="2" t="str">
        <f t="array" aca="1" ref="E126" ca="1">IFERROR(_xlfn.IFNA(INDEX(Breeding!$K$4:$K$499,D126, 0),""),"")</f>
        <v/>
      </c>
      <c r="F126" t="str">
        <f t="array" aca="1" ref="F126" ca="1">IFERROR(_xlfn.IFNA(INDEX(Breeding!$M$4:$M$499,D126, 0),""),"")</f>
        <v/>
      </c>
      <c r="G126" t="str">
        <f t="array" aca="1" ref="G126" ca="1">IFERROR(_xlfn.IFNA(INDEX(Breeding!$N$4:$N$499,D126, 0),""),"")</f>
        <v/>
      </c>
      <c r="H126" t="str">
        <f ca="1">_xlfn.IFNA(INDEX(Colony!$J$11:$J$20,MATCH(G126,Colony!$B$11:$B$20)),"")</f>
        <v/>
      </c>
      <c r="I126" s="12" t="str">
        <f t="shared" ca="1" si="4"/>
        <v/>
      </c>
    </row>
    <row r="127" spans="4:9" x14ac:dyDescent="0.25">
      <c r="D127">
        <f t="shared" ca="1" si="1"/>
        <v>133</v>
      </c>
      <c r="E127" s="2" t="str">
        <f t="array" aca="1" ref="E127" ca="1">IFERROR(_xlfn.IFNA(INDEX(Breeding!$K$4:$K$499,D127, 0),""),"")</f>
        <v/>
      </c>
      <c r="F127" t="str">
        <f t="array" aca="1" ref="F127" ca="1">IFERROR(_xlfn.IFNA(INDEX(Breeding!$M$4:$M$499,D127, 0),""),"")</f>
        <v/>
      </c>
      <c r="G127" t="str">
        <f t="array" aca="1" ref="G127" ca="1">IFERROR(_xlfn.IFNA(INDEX(Breeding!$N$4:$N$499,D127, 0),""),"")</f>
        <v/>
      </c>
      <c r="H127" t="str">
        <f ca="1">_xlfn.IFNA(INDEX(Colony!$J$11:$J$20,MATCH(G127,Colony!$B$11:$B$20)),"")</f>
        <v/>
      </c>
      <c r="I127" s="12" t="str">
        <f t="shared" ca="1" si="4"/>
        <v/>
      </c>
    </row>
    <row r="128" spans="4:9" x14ac:dyDescent="0.25">
      <c r="D128">
        <f t="shared" ca="1" si="1"/>
        <v>134</v>
      </c>
      <c r="E128" s="2" t="str">
        <f t="array" aca="1" ref="E128" ca="1">IFERROR(_xlfn.IFNA(INDEX(Breeding!$K$4:$K$499,D128, 0),""),"")</f>
        <v/>
      </c>
      <c r="F128" t="str">
        <f t="array" aca="1" ref="F128" ca="1">IFERROR(_xlfn.IFNA(INDEX(Breeding!$M$4:$M$499,D128, 0),""),"")</f>
        <v/>
      </c>
      <c r="G128" t="str">
        <f t="array" aca="1" ref="G128" ca="1">IFERROR(_xlfn.IFNA(INDEX(Breeding!$N$4:$N$499,D128, 0),""),"")</f>
        <v/>
      </c>
      <c r="H128" t="str">
        <f ca="1">_xlfn.IFNA(INDEX(Colony!$J$11:$J$20,MATCH(G128,Colony!$B$11:$B$20)),"")</f>
        <v/>
      </c>
      <c r="I128" s="12" t="str">
        <f t="shared" ca="1" si="4"/>
        <v/>
      </c>
    </row>
    <row r="129" spans="4:9" x14ac:dyDescent="0.25">
      <c r="D129">
        <f t="shared" ca="1" si="1"/>
        <v>135</v>
      </c>
      <c r="E129" s="2" t="str">
        <f t="array" aca="1" ref="E129" ca="1">IFERROR(_xlfn.IFNA(INDEX(Breeding!$K$4:$K$499,D129, 0),""),"")</f>
        <v/>
      </c>
      <c r="F129" t="str">
        <f t="array" aca="1" ref="F129" ca="1">IFERROR(_xlfn.IFNA(INDEX(Breeding!$M$4:$M$499,D129, 0),""),"")</f>
        <v/>
      </c>
      <c r="G129" t="str">
        <f t="array" aca="1" ref="G129" ca="1">IFERROR(_xlfn.IFNA(INDEX(Breeding!$N$4:$N$499,D129, 0),""),"")</f>
        <v/>
      </c>
      <c r="H129" t="str">
        <f ca="1">_xlfn.IFNA(INDEX(Colony!$J$11:$J$20,MATCH(G129,Colony!$B$11:$B$20)),"")</f>
        <v/>
      </c>
      <c r="I129" s="12" t="str">
        <f t="shared" ca="1" si="4"/>
        <v/>
      </c>
    </row>
    <row r="130" spans="4:9" x14ac:dyDescent="0.25">
      <c r="D130">
        <f t="shared" ca="1" si="1"/>
        <v>136</v>
      </c>
      <c r="E130" s="2" t="str">
        <f t="array" aca="1" ref="E130" ca="1">IFERROR(_xlfn.IFNA(INDEX(Breeding!$K$4:$K$499,D130, 0),""),"")</f>
        <v/>
      </c>
      <c r="F130" t="str">
        <f t="array" aca="1" ref="F130" ca="1">IFERROR(_xlfn.IFNA(INDEX(Breeding!$M$4:$M$499,D130, 0),""),"")</f>
        <v/>
      </c>
      <c r="G130" t="str">
        <f t="array" aca="1" ref="G130" ca="1">IFERROR(_xlfn.IFNA(INDEX(Breeding!$N$4:$N$499,D130, 0),""),"")</f>
        <v/>
      </c>
      <c r="H130" t="str">
        <f ca="1">_xlfn.IFNA(INDEX(Colony!$J$11:$J$20,MATCH(G130,Colony!$B$11:$B$20)),"")</f>
        <v/>
      </c>
      <c r="I130" s="12" t="str">
        <f t="shared" ca="1" si="4"/>
        <v/>
      </c>
    </row>
    <row r="131" spans="4:9" x14ac:dyDescent="0.25">
      <c r="D131">
        <f t="shared" ca="1" si="1"/>
        <v>137</v>
      </c>
      <c r="E131" s="2" t="str">
        <f t="array" aca="1" ref="E131" ca="1">IFERROR(_xlfn.IFNA(INDEX(Breeding!$K$4:$K$499,D131, 0),""),"")</f>
        <v/>
      </c>
      <c r="F131" t="str">
        <f t="array" aca="1" ref="F131" ca="1">IFERROR(_xlfn.IFNA(INDEX(Breeding!$M$4:$M$499,D131, 0),""),"")</f>
        <v/>
      </c>
      <c r="G131" t="str">
        <f t="array" aca="1" ref="G131" ca="1">IFERROR(_xlfn.IFNA(INDEX(Breeding!$N$4:$N$499,D131, 0),""),"")</f>
        <v/>
      </c>
      <c r="H131" t="str">
        <f ca="1">_xlfn.IFNA(INDEX(Colony!$J$11:$J$20,MATCH(G131,Colony!$B$11:$B$20)),"")</f>
        <v/>
      </c>
      <c r="I131" s="12" t="str">
        <f t="shared" ca="1" si="4"/>
        <v/>
      </c>
    </row>
    <row r="132" spans="4:9" x14ac:dyDescent="0.25">
      <c r="D132">
        <f t="shared" ca="1" si="1"/>
        <v>138</v>
      </c>
      <c r="E132" s="2" t="str">
        <f t="array" aca="1" ref="E132" ca="1">IFERROR(_xlfn.IFNA(INDEX(Breeding!$K$4:$K$499,D132, 0),""),"")</f>
        <v/>
      </c>
      <c r="F132" t="str">
        <f t="array" aca="1" ref="F132" ca="1">IFERROR(_xlfn.IFNA(INDEX(Breeding!$M$4:$M$499,D132, 0),""),"")</f>
        <v/>
      </c>
      <c r="G132" t="str">
        <f t="array" aca="1" ref="G132" ca="1">IFERROR(_xlfn.IFNA(INDEX(Breeding!$N$4:$N$499,D132, 0),""),"")</f>
        <v/>
      </c>
      <c r="H132" t="str">
        <f ca="1">_xlfn.IFNA(INDEX(Colony!$J$11:$J$20,MATCH(G132,Colony!$B$11:$B$20)),"")</f>
        <v/>
      </c>
      <c r="I132" s="12" t="str">
        <f t="shared" ca="1" si="4"/>
        <v/>
      </c>
    </row>
    <row r="133" spans="4:9" x14ac:dyDescent="0.25">
      <c r="D133">
        <f t="shared" ca="1" si="1"/>
        <v>139</v>
      </c>
      <c r="E133" s="2" t="str">
        <f t="array" aca="1" ref="E133" ca="1">IFERROR(_xlfn.IFNA(INDEX(Breeding!$K$4:$K$499,D133, 0),""),"")</f>
        <v/>
      </c>
      <c r="F133" t="str">
        <f t="array" aca="1" ref="F133" ca="1">IFERROR(_xlfn.IFNA(INDEX(Breeding!$M$4:$M$499,D133, 0),""),"")</f>
        <v/>
      </c>
      <c r="G133" t="str">
        <f t="array" aca="1" ref="G133" ca="1">IFERROR(_xlfn.IFNA(INDEX(Breeding!$N$4:$N$499,D133, 0),""),"")</f>
        <v/>
      </c>
      <c r="H133" t="str">
        <f ca="1">_xlfn.IFNA(INDEX(Colony!$J$11:$J$20,MATCH(G133,Colony!$B$11:$B$20)),"")</f>
        <v/>
      </c>
      <c r="I133" s="12" t="str">
        <f t="shared" ca="1" si="4"/>
        <v/>
      </c>
    </row>
    <row r="134" spans="4:9" x14ac:dyDescent="0.25">
      <c r="D134">
        <f t="shared" ca="1" si="1"/>
        <v>140</v>
      </c>
      <c r="E134" s="2" t="str">
        <f t="array" aca="1" ref="E134" ca="1">IFERROR(_xlfn.IFNA(INDEX(Breeding!$K$4:$K$499,D134, 0),""),"")</f>
        <v/>
      </c>
      <c r="F134" t="str">
        <f t="array" aca="1" ref="F134" ca="1">IFERROR(_xlfn.IFNA(INDEX(Breeding!$M$4:$M$499,D134, 0),""),"")</f>
        <v/>
      </c>
      <c r="G134" t="str">
        <f t="array" aca="1" ref="G134" ca="1">IFERROR(_xlfn.IFNA(INDEX(Breeding!$N$4:$N$499,D134, 0),""),"")</f>
        <v/>
      </c>
      <c r="H134" t="str">
        <f ca="1">_xlfn.IFNA(INDEX(Colony!$J$11:$J$20,MATCH(G134,Colony!$B$11:$B$20)),"")</f>
        <v/>
      </c>
      <c r="I134" s="12" t="str">
        <f t="shared" ca="1" si="4"/>
        <v/>
      </c>
    </row>
    <row r="135" spans="4:9" x14ac:dyDescent="0.25">
      <c r="D135">
        <f t="shared" ca="1" si="1"/>
        <v>141</v>
      </c>
      <c r="E135" s="2" t="str">
        <f t="array" aca="1" ref="E135" ca="1">IFERROR(_xlfn.IFNA(INDEX(Breeding!$K$4:$K$499,D135, 0),""),"")</f>
        <v/>
      </c>
      <c r="F135" t="str">
        <f t="array" aca="1" ref="F135" ca="1">IFERROR(_xlfn.IFNA(INDEX(Breeding!$M$4:$M$499,D135, 0),""),"")</f>
        <v/>
      </c>
      <c r="G135" t="str">
        <f t="array" aca="1" ref="G135" ca="1">IFERROR(_xlfn.IFNA(INDEX(Breeding!$N$4:$N$499,D135, 0),""),"")</f>
        <v/>
      </c>
      <c r="H135" t="str">
        <f ca="1">_xlfn.IFNA(INDEX(Colony!$J$11:$J$20,MATCH(G135,Colony!$B$11:$B$20)),"")</f>
        <v/>
      </c>
      <c r="I135" s="12" t="str">
        <f t="shared" ca="1" si="4"/>
        <v/>
      </c>
    </row>
    <row r="136" spans="4:9" x14ac:dyDescent="0.25">
      <c r="D136">
        <f t="shared" ca="1" si="1"/>
        <v>142</v>
      </c>
      <c r="E136" s="2" t="str">
        <f t="array" aca="1" ref="E136" ca="1">IFERROR(_xlfn.IFNA(INDEX(Breeding!$K$4:$K$499,D136, 0),""),"")</f>
        <v/>
      </c>
      <c r="F136" t="str">
        <f t="array" aca="1" ref="F136" ca="1">IFERROR(_xlfn.IFNA(INDEX(Breeding!$M$4:$M$499,D136, 0),""),"")</f>
        <v/>
      </c>
      <c r="G136" t="str">
        <f t="array" aca="1" ref="G136" ca="1">IFERROR(_xlfn.IFNA(INDEX(Breeding!$N$4:$N$499,D136, 0),""),"")</f>
        <v/>
      </c>
      <c r="H136" t="str">
        <f ca="1">_xlfn.IFNA(INDEX(Colony!$J$11:$J$20,MATCH(G136,Colony!$B$11:$B$20)),"")</f>
        <v/>
      </c>
      <c r="I136" s="12" t="str">
        <f t="shared" ca="1" si="4"/>
        <v/>
      </c>
    </row>
    <row r="137" spans="4:9" x14ac:dyDescent="0.25">
      <c r="D137">
        <f t="shared" ca="1" si="1"/>
        <v>143</v>
      </c>
      <c r="E137" s="2" t="str">
        <f t="array" aca="1" ref="E137" ca="1">IFERROR(_xlfn.IFNA(INDEX(Breeding!$K$4:$K$499,D137, 0),""),"")</f>
        <v/>
      </c>
      <c r="F137" t="str">
        <f t="array" aca="1" ref="F137" ca="1">IFERROR(_xlfn.IFNA(INDEX(Breeding!$M$4:$M$499,D137, 0),""),"")</f>
        <v/>
      </c>
      <c r="G137" t="str">
        <f t="array" aca="1" ref="G137" ca="1">IFERROR(_xlfn.IFNA(INDEX(Breeding!$N$4:$N$499,D137, 0),""),"")</f>
        <v/>
      </c>
      <c r="H137" t="str">
        <f ca="1">_xlfn.IFNA(INDEX(Colony!$J$11:$J$20,MATCH(G137,Colony!$B$11:$B$20)),"")</f>
        <v/>
      </c>
      <c r="I137" s="12" t="str">
        <f t="shared" ca="1" si="4"/>
        <v/>
      </c>
    </row>
    <row r="138" spans="4:9" x14ac:dyDescent="0.25">
      <c r="D138">
        <f t="shared" ca="1" si="1"/>
        <v>144</v>
      </c>
      <c r="E138" s="2" t="str">
        <f t="array" aca="1" ref="E138" ca="1">IFERROR(_xlfn.IFNA(INDEX(Breeding!$K$4:$K$499,D138, 0),""),"")</f>
        <v/>
      </c>
      <c r="F138" t="str">
        <f t="array" aca="1" ref="F138" ca="1">IFERROR(_xlfn.IFNA(INDEX(Breeding!$M$4:$M$499,D138, 0),""),"")</f>
        <v/>
      </c>
      <c r="G138" t="str">
        <f t="array" aca="1" ref="G138" ca="1">IFERROR(_xlfn.IFNA(INDEX(Breeding!$N$4:$N$499,D138, 0),""),"")</f>
        <v/>
      </c>
      <c r="H138" t="str">
        <f ca="1">_xlfn.IFNA(INDEX(Colony!$J$11:$J$20,MATCH(G138,Colony!$B$11:$B$20)),"")</f>
        <v/>
      </c>
      <c r="I138" s="12" t="str">
        <f t="shared" ca="1" si="4"/>
        <v/>
      </c>
    </row>
    <row r="139" spans="4:9" x14ac:dyDescent="0.25">
      <c r="D139">
        <f t="shared" ca="1" si="1"/>
        <v>145</v>
      </c>
      <c r="E139" s="2" t="str">
        <f t="array" aca="1" ref="E139" ca="1">IFERROR(_xlfn.IFNA(INDEX(Breeding!$K$4:$K$499,D139, 0),""),"")</f>
        <v/>
      </c>
      <c r="F139" t="str">
        <f t="array" aca="1" ref="F139" ca="1">IFERROR(_xlfn.IFNA(INDEX(Breeding!$M$4:$M$499,D139, 0),""),"")</f>
        <v/>
      </c>
      <c r="G139" t="str">
        <f t="array" aca="1" ref="G139" ca="1">IFERROR(_xlfn.IFNA(INDEX(Breeding!$N$4:$N$499,D139, 0),""),"")</f>
        <v/>
      </c>
      <c r="H139" t="str">
        <f ca="1">_xlfn.IFNA(INDEX(Colony!$J$11:$J$20,MATCH(G139,Colony!$B$11:$B$20)),"")</f>
        <v/>
      </c>
      <c r="I139" s="12" t="str">
        <f t="shared" ca="1" si="4"/>
        <v/>
      </c>
    </row>
    <row r="140" spans="4:9" x14ac:dyDescent="0.25">
      <c r="D140">
        <f t="shared" ca="1" si="1"/>
        <v>146</v>
      </c>
      <c r="E140" s="2" t="str">
        <f t="array" aca="1" ref="E140" ca="1">IFERROR(_xlfn.IFNA(INDEX(Breeding!$K$4:$K$499,D140, 0),""),"")</f>
        <v/>
      </c>
      <c r="F140" t="str">
        <f t="array" aca="1" ref="F140" ca="1">IFERROR(_xlfn.IFNA(INDEX(Breeding!$M$4:$M$499,D140, 0),""),"")</f>
        <v/>
      </c>
      <c r="G140" t="str">
        <f t="array" aca="1" ref="G140" ca="1">IFERROR(_xlfn.IFNA(INDEX(Breeding!$N$4:$N$499,D140, 0),""),"")</f>
        <v/>
      </c>
      <c r="H140" t="str">
        <f ca="1">_xlfn.IFNA(INDEX(Colony!$J$11:$J$20,MATCH(G140,Colony!$B$11:$B$20)),"")</f>
        <v/>
      </c>
      <c r="I140" s="12" t="str">
        <f t="shared" ca="1" si="4"/>
        <v/>
      </c>
    </row>
    <row r="141" spans="4:9" x14ac:dyDescent="0.25">
      <c r="D141">
        <f t="shared" ca="1" si="1"/>
        <v>147</v>
      </c>
      <c r="E141" s="2" t="str">
        <f t="array" aca="1" ref="E141" ca="1">IFERROR(_xlfn.IFNA(INDEX(Breeding!$K$4:$K$499,D141, 0),""),"")</f>
        <v/>
      </c>
      <c r="F141" t="str">
        <f t="array" aca="1" ref="F141" ca="1">IFERROR(_xlfn.IFNA(INDEX(Breeding!$M$4:$M$499,D141, 0),""),"")</f>
        <v/>
      </c>
      <c r="G141" t="str">
        <f t="array" aca="1" ref="G141" ca="1">IFERROR(_xlfn.IFNA(INDEX(Breeding!$N$4:$N$499,D141, 0),""),"")</f>
        <v/>
      </c>
      <c r="H141" t="str">
        <f ca="1">_xlfn.IFNA(INDEX(Colony!$J$11:$J$20,MATCH(G141,Colony!$B$11:$B$20)),"")</f>
        <v/>
      </c>
      <c r="I141" s="12" t="str">
        <f t="shared" ca="1" si="4"/>
        <v/>
      </c>
    </row>
    <row r="142" spans="4:9" x14ac:dyDescent="0.25">
      <c r="D142">
        <f t="shared" ca="1" si="1"/>
        <v>148</v>
      </c>
      <c r="E142" s="2" t="str">
        <f t="array" aca="1" ref="E142" ca="1">IFERROR(_xlfn.IFNA(INDEX(Breeding!$K$4:$K$499,D142, 0),""),"")</f>
        <v/>
      </c>
      <c r="F142" t="str">
        <f t="array" aca="1" ref="F142" ca="1">IFERROR(_xlfn.IFNA(INDEX(Breeding!$M$4:$M$499,D142, 0),""),"")</f>
        <v/>
      </c>
      <c r="G142" t="str">
        <f t="array" aca="1" ref="G142" ca="1">IFERROR(_xlfn.IFNA(INDEX(Breeding!$N$4:$N$499,D142, 0),""),"")</f>
        <v/>
      </c>
      <c r="H142" t="str">
        <f ca="1">_xlfn.IFNA(INDEX(Colony!$J$11:$J$20,MATCH(G142,Colony!$B$11:$B$20)),"")</f>
        <v/>
      </c>
      <c r="I142" s="12" t="str">
        <f t="shared" ca="1" si="4"/>
        <v/>
      </c>
    </row>
    <row r="143" spans="4:9" x14ac:dyDescent="0.25">
      <c r="D143">
        <f t="shared" ca="1" si="1"/>
        <v>149</v>
      </c>
      <c r="E143" s="2" t="str">
        <f t="array" aca="1" ref="E143" ca="1">IFERROR(_xlfn.IFNA(INDEX(Breeding!$K$4:$K$499,D143, 0),""),"")</f>
        <v/>
      </c>
      <c r="F143" t="str">
        <f t="array" aca="1" ref="F143" ca="1">IFERROR(_xlfn.IFNA(INDEX(Breeding!$M$4:$M$499,D143, 0),""),"")</f>
        <v/>
      </c>
      <c r="G143" t="str">
        <f t="array" aca="1" ref="G143" ca="1">IFERROR(_xlfn.IFNA(INDEX(Breeding!$N$4:$N$499,D143, 0),""),"")</f>
        <v/>
      </c>
      <c r="H143" t="str">
        <f ca="1">_xlfn.IFNA(INDEX(Colony!$J$11:$J$20,MATCH(G143,Colony!$B$11:$B$20)),"")</f>
        <v/>
      </c>
      <c r="I143" s="12" t="str">
        <f t="shared" ca="1" si="4"/>
        <v/>
      </c>
    </row>
    <row r="144" spans="4:9" x14ac:dyDescent="0.25">
      <c r="D144">
        <f t="shared" ca="1" si="1"/>
        <v>150</v>
      </c>
      <c r="E144" s="2" t="str">
        <f t="array" aca="1" ref="E144" ca="1">IFERROR(_xlfn.IFNA(INDEX(Breeding!$K$4:$K$499,D144, 0),""),"")</f>
        <v/>
      </c>
      <c r="F144" t="str">
        <f t="array" aca="1" ref="F144" ca="1">IFERROR(_xlfn.IFNA(INDEX(Breeding!$M$4:$M$499,D144, 0),""),"")</f>
        <v/>
      </c>
      <c r="G144" t="str">
        <f t="array" aca="1" ref="G144" ca="1">IFERROR(_xlfn.IFNA(INDEX(Breeding!$N$4:$N$499,D144, 0),""),"")</f>
        <v/>
      </c>
      <c r="H144" t="str">
        <f ca="1">_xlfn.IFNA(INDEX(Colony!$J$11:$J$20,MATCH(G144,Colony!$B$11:$B$20)),"")</f>
        <v/>
      </c>
      <c r="I144" s="12" t="str">
        <f t="shared" ca="1" si="4"/>
        <v/>
      </c>
    </row>
    <row r="145" spans="4:9" x14ac:dyDescent="0.25">
      <c r="D145">
        <f t="shared" ca="1" si="1"/>
        <v>151</v>
      </c>
      <c r="E145" s="2" t="str">
        <f t="array" aca="1" ref="E145" ca="1">IFERROR(_xlfn.IFNA(INDEX(Breeding!$K$4:$K$499,D145, 0),""),"")</f>
        <v/>
      </c>
      <c r="F145" t="str">
        <f t="array" aca="1" ref="F145" ca="1">IFERROR(_xlfn.IFNA(INDEX(Breeding!$M$4:$M$499,D145, 0),""),"")</f>
        <v/>
      </c>
      <c r="G145" t="str">
        <f t="array" aca="1" ref="G145" ca="1">IFERROR(_xlfn.IFNA(INDEX(Breeding!$N$4:$N$499,D145, 0),""),"")</f>
        <v/>
      </c>
      <c r="H145" t="str">
        <f ca="1">_xlfn.IFNA(INDEX(Colony!$J$11:$J$20,MATCH(G145,Colony!$B$11:$B$20)),"")</f>
        <v/>
      </c>
      <c r="I145" s="12" t="str">
        <f t="shared" ca="1" si="4"/>
        <v/>
      </c>
    </row>
    <row r="146" spans="4:9" x14ac:dyDescent="0.25">
      <c r="D146">
        <f t="shared" ca="1" si="1"/>
        <v>152</v>
      </c>
      <c r="E146" s="2" t="str">
        <f t="array" aca="1" ref="E146" ca="1">IFERROR(_xlfn.IFNA(INDEX(Breeding!$K$4:$K$499,D146, 0),""),"")</f>
        <v/>
      </c>
      <c r="F146" t="str">
        <f t="array" aca="1" ref="F146" ca="1">IFERROR(_xlfn.IFNA(INDEX(Breeding!$M$4:$M$499,D146, 0),""),"")</f>
        <v/>
      </c>
      <c r="G146" t="str">
        <f t="array" aca="1" ref="G146" ca="1">IFERROR(_xlfn.IFNA(INDEX(Breeding!$N$4:$N$499,D146, 0),""),"")</f>
        <v/>
      </c>
      <c r="H146" t="str">
        <f ca="1">_xlfn.IFNA(INDEX(Colony!$J$11:$J$20,MATCH(G146,Colony!$B$11:$B$20)),"")</f>
        <v/>
      </c>
      <c r="I146" s="12" t="str">
        <f t="shared" ca="1" si="4"/>
        <v/>
      </c>
    </row>
    <row r="147" spans="4:9" x14ac:dyDescent="0.25">
      <c r="D147">
        <f t="shared" ca="1" si="1"/>
        <v>153</v>
      </c>
      <c r="E147" s="2" t="str">
        <f t="array" aca="1" ref="E147" ca="1">IFERROR(_xlfn.IFNA(INDEX(Breeding!$K$4:$K$499,D147, 0),""),"")</f>
        <v/>
      </c>
      <c r="F147" t="str">
        <f t="array" aca="1" ref="F147" ca="1">IFERROR(_xlfn.IFNA(INDEX(Breeding!$M$4:$M$499,D147, 0),""),"")</f>
        <v/>
      </c>
      <c r="G147" t="str">
        <f t="array" aca="1" ref="G147" ca="1">IFERROR(_xlfn.IFNA(INDEX(Breeding!$N$4:$N$499,D147, 0),""),"")</f>
        <v/>
      </c>
      <c r="H147" t="str">
        <f ca="1">_xlfn.IFNA(INDEX(Colony!$J$11:$J$20,MATCH(G147,Colony!$B$11:$B$20)),"")</f>
        <v/>
      </c>
      <c r="I147" s="12" t="str">
        <f t="shared" ca="1" si="4"/>
        <v/>
      </c>
    </row>
    <row r="148" spans="4:9" x14ac:dyDescent="0.25">
      <c r="D148">
        <f t="shared" ca="1" si="1"/>
        <v>154</v>
      </c>
      <c r="E148" s="2" t="str">
        <f t="array" aca="1" ref="E148" ca="1">IFERROR(_xlfn.IFNA(INDEX(Breeding!$K$4:$K$499,D148, 0),""),"")</f>
        <v/>
      </c>
      <c r="F148" t="str">
        <f t="array" aca="1" ref="F148" ca="1">IFERROR(_xlfn.IFNA(INDEX(Breeding!$M$4:$M$499,D148, 0),""),"")</f>
        <v/>
      </c>
      <c r="G148" t="str">
        <f t="array" aca="1" ref="G148" ca="1">IFERROR(_xlfn.IFNA(INDEX(Breeding!$N$4:$N$499,D148, 0),""),"")</f>
        <v/>
      </c>
      <c r="H148" t="str">
        <f ca="1">_xlfn.IFNA(INDEX(Colony!$J$11:$J$20,MATCH(G148,Colony!$B$11:$B$20)),"")</f>
        <v/>
      </c>
      <c r="I148" s="12" t="str">
        <f t="shared" ca="1" si="4"/>
        <v/>
      </c>
    </row>
    <row r="149" spans="4:9" x14ac:dyDescent="0.25">
      <c r="D149">
        <f t="shared" ca="1" si="1"/>
        <v>155</v>
      </c>
      <c r="E149" s="2" t="str">
        <f t="array" aca="1" ref="E149" ca="1">IFERROR(_xlfn.IFNA(INDEX(Breeding!$K$4:$K$499,D149, 0),""),"")</f>
        <v/>
      </c>
      <c r="F149" t="str">
        <f t="array" aca="1" ref="F149" ca="1">IFERROR(_xlfn.IFNA(INDEX(Breeding!$M$4:$M$499,D149, 0),""),"")</f>
        <v/>
      </c>
      <c r="G149" t="str">
        <f t="array" aca="1" ref="G149" ca="1">IFERROR(_xlfn.IFNA(INDEX(Breeding!$N$4:$N$499,D149, 0),""),"")</f>
        <v/>
      </c>
      <c r="H149" t="str">
        <f ca="1">_xlfn.IFNA(INDEX(Colony!$J$11:$J$20,MATCH(G149,Colony!$B$11:$B$20)),"")</f>
        <v/>
      </c>
      <c r="I149" s="12" t="str">
        <f t="shared" ca="1" si="4"/>
        <v/>
      </c>
    </row>
    <row r="150" spans="4:9" x14ac:dyDescent="0.25">
      <c r="D150">
        <f t="shared" ca="1" si="1"/>
        <v>156</v>
      </c>
      <c r="E150" s="2" t="str">
        <f t="array" aca="1" ref="E150" ca="1">IFERROR(_xlfn.IFNA(INDEX(Breeding!$K$4:$K$499,D150, 0),""),"")</f>
        <v/>
      </c>
      <c r="F150" t="str">
        <f t="array" aca="1" ref="F150" ca="1">IFERROR(_xlfn.IFNA(INDEX(Breeding!$M$4:$M$499,D150, 0),""),"")</f>
        <v/>
      </c>
      <c r="G150" t="str">
        <f t="array" aca="1" ref="G150" ca="1">IFERROR(_xlfn.IFNA(INDEX(Breeding!$N$4:$N$499,D150, 0),""),"")</f>
        <v/>
      </c>
      <c r="H150" t="str">
        <f ca="1">_xlfn.IFNA(INDEX(Colony!$J$11:$J$20,MATCH(G150,Colony!$B$11:$B$20)),"")</f>
        <v/>
      </c>
      <c r="I150" s="12" t="str">
        <f t="shared" ca="1" si="4"/>
        <v/>
      </c>
    </row>
    <row r="151" spans="4:9" x14ac:dyDescent="0.25">
      <c r="D151">
        <f t="shared" ca="1" si="1"/>
        <v>157</v>
      </c>
      <c r="E151" s="2" t="str">
        <f t="array" aca="1" ref="E151" ca="1">IFERROR(_xlfn.IFNA(INDEX(Breeding!$K$4:$K$499,D151, 0),""),"")</f>
        <v/>
      </c>
      <c r="F151" t="str">
        <f t="array" aca="1" ref="F151" ca="1">IFERROR(_xlfn.IFNA(INDEX(Breeding!$M$4:$M$499,D151, 0),""),"")</f>
        <v/>
      </c>
      <c r="G151" t="str">
        <f t="array" aca="1" ref="G151" ca="1">IFERROR(_xlfn.IFNA(INDEX(Breeding!$N$4:$N$499,D151, 0),""),"")</f>
        <v/>
      </c>
      <c r="H151" t="str">
        <f ca="1">_xlfn.IFNA(INDEX(Colony!$J$11:$J$20,MATCH(G151,Colony!$B$11:$B$20)),"")</f>
        <v/>
      </c>
      <c r="I151" s="12" t="str">
        <f t="shared" ca="1" si="4"/>
        <v/>
      </c>
    </row>
    <row r="152" spans="4:9" x14ac:dyDescent="0.25">
      <c r="D152">
        <f t="shared" ca="1" si="1"/>
        <v>158</v>
      </c>
      <c r="E152" s="2" t="str">
        <f t="array" aca="1" ref="E152" ca="1">IFERROR(_xlfn.IFNA(INDEX(Breeding!$K$4:$K$499,D152, 0),""),"")</f>
        <v/>
      </c>
      <c r="F152" t="str">
        <f t="array" aca="1" ref="F152" ca="1">IFERROR(_xlfn.IFNA(INDEX(Breeding!$M$4:$M$499,D152, 0),""),"")</f>
        <v/>
      </c>
      <c r="G152" t="str">
        <f t="array" aca="1" ref="G152" ca="1">IFERROR(_xlfn.IFNA(INDEX(Breeding!$N$4:$N$499,D152, 0),""),"")</f>
        <v/>
      </c>
      <c r="H152" t="str">
        <f ca="1">_xlfn.IFNA(INDEX(Colony!$J$11:$J$20,MATCH(G152,Colony!$B$11:$B$20)),"")</f>
        <v/>
      </c>
      <c r="I152" s="12" t="str">
        <f t="shared" ca="1" si="4"/>
        <v/>
      </c>
    </row>
    <row r="153" spans="4:9" x14ac:dyDescent="0.25">
      <c r="D153">
        <f t="shared" ca="1" si="1"/>
        <v>159</v>
      </c>
      <c r="E153" s="2" t="str">
        <f t="array" aca="1" ref="E153" ca="1">IFERROR(_xlfn.IFNA(INDEX(Breeding!$K$4:$K$499,D153, 0),""),"")</f>
        <v/>
      </c>
      <c r="F153" t="str">
        <f t="array" aca="1" ref="F153" ca="1">IFERROR(_xlfn.IFNA(INDEX(Breeding!$M$4:$M$499,D153, 0),""),"")</f>
        <v/>
      </c>
      <c r="G153" t="str">
        <f t="array" aca="1" ref="G153" ca="1">IFERROR(_xlfn.IFNA(INDEX(Breeding!$N$4:$N$499,D153, 0),""),"")</f>
        <v/>
      </c>
      <c r="H153" t="str">
        <f ca="1">_xlfn.IFNA(INDEX(Colony!$J$11:$J$20,MATCH(G153,Colony!$B$11:$B$20)),"")</f>
        <v/>
      </c>
      <c r="I153" s="12" t="str">
        <f t="shared" ca="1" si="4"/>
        <v/>
      </c>
    </row>
    <row r="154" spans="4:9" x14ac:dyDescent="0.25">
      <c r="D154">
        <f t="shared" ca="1" si="1"/>
        <v>160</v>
      </c>
      <c r="E154" s="2" t="str">
        <f t="array" aca="1" ref="E154" ca="1">IFERROR(_xlfn.IFNA(INDEX(Breeding!$K$4:$K$499,D154, 0),""),"")</f>
        <v/>
      </c>
      <c r="F154" t="str">
        <f t="array" aca="1" ref="F154" ca="1">IFERROR(_xlfn.IFNA(INDEX(Breeding!$M$4:$M$499,D154, 0),""),"")</f>
        <v/>
      </c>
      <c r="G154" t="str">
        <f t="array" aca="1" ref="G154" ca="1">IFERROR(_xlfn.IFNA(INDEX(Breeding!$N$4:$N$499,D154, 0),""),"")</f>
        <v/>
      </c>
      <c r="H154" t="str">
        <f ca="1">_xlfn.IFNA(INDEX(Colony!$J$11:$J$20,MATCH(G154,Colony!$B$11:$B$20)),"")</f>
        <v/>
      </c>
      <c r="I154" s="12" t="str">
        <f t="shared" ca="1" si="4"/>
        <v/>
      </c>
    </row>
    <row r="155" spans="4:9" x14ac:dyDescent="0.25">
      <c r="D155">
        <f t="shared" ca="1" si="1"/>
        <v>161</v>
      </c>
      <c r="E155" s="2" t="str">
        <f t="array" aca="1" ref="E155" ca="1">IFERROR(_xlfn.IFNA(INDEX(Breeding!$K$4:$K$499,D155, 0),""),"")</f>
        <v/>
      </c>
      <c r="F155" t="str">
        <f t="array" aca="1" ref="F155" ca="1">IFERROR(_xlfn.IFNA(INDEX(Breeding!$M$4:$M$499,D155, 0),""),"")</f>
        <v/>
      </c>
      <c r="G155" t="str">
        <f t="array" aca="1" ref="G155" ca="1">IFERROR(_xlfn.IFNA(INDEX(Breeding!$N$4:$N$499,D155, 0),""),"")</f>
        <v/>
      </c>
      <c r="H155" t="str">
        <f ca="1">_xlfn.IFNA(INDEX(Colony!$J$11:$J$20,MATCH(G155,Colony!$B$11:$B$20)),"")</f>
        <v/>
      </c>
      <c r="I155" s="12" t="str">
        <f t="shared" ca="1" si="4"/>
        <v/>
      </c>
    </row>
    <row r="156" spans="4:9" x14ac:dyDescent="0.25">
      <c r="D156">
        <f t="shared" ca="1" si="1"/>
        <v>162</v>
      </c>
      <c r="E156" s="2" t="str">
        <f t="array" aca="1" ref="E156" ca="1">IFERROR(_xlfn.IFNA(INDEX(Breeding!$K$4:$K$499,D156, 0),""),"")</f>
        <v/>
      </c>
      <c r="F156" t="str">
        <f t="array" aca="1" ref="F156" ca="1">IFERROR(_xlfn.IFNA(INDEX(Breeding!$M$4:$M$499,D156, 0),""),"")</f>
        <v/>
      </c>
      <c r="G156" t="str">
        <f t="array" aca="1" ref="G156" ca="1">IFERROR(_xlfn.IFNA(INDEX(Breeding!$N$4:$N$499,D156, 0),""),"")</f>
        <v/>
      </c>
      <c r="H156" t="str">
        <f ca="1">_xlfn.IFNA(INDEX(Colony!$J$11:$J$20,MATCH(G156,Colony!$B$11:$B$20)),"")</f>
        <v/>
      </c>
      <c r="I156" s="12" t="str">
        <f t="shared" ca="1" si="4"/>
        <v/>
      </c>
    </row>
    <row r="157" spans="4:9" x14ac:dyDescent="0.25">
      <c r="D157">
        <f t="shared" ca="1" si="1"/>
        <v>163</v>
      </c>
      <c r="E157" s="2" t="str">
        <f t="array" aca="1" ref="E157" ca="1">IFERROR(_xlfn.IFNA(INDEX(Breeding!$K$4:$K$499,D157, 0),""),"")</f>
        <v/>
      </c>
      <c r="F157" t="str">
        <f t="array" aca="1" ref="F157" ca="1">IFERROR(_xlfn.IFNA(INDEX(Breeding!$M$4:$M$499,D157, 0),""),"")</f>
        <v/>
      </c>
      <c r="G157" t="str">
        <f t="array" aca="1" ref="G157" ca="1">IFERROR(_xlfn.IFNA(INDEX(Breeding!$N$4:$N$499,D157, 0),""),"")</f>
        <v/>
      </c>
      <c r="H157" t="str">
        <f ca="1">_xlfn.IFNA(INDEX(Colony!$J$11:$J$20,MATCH(G157,Colony!$B$11:$B$20)),"")</f>
        <v/>
      </c>
      <c r="I157" s="12" t="str">
        <f t="shared" ca="1" si="4"/>
        <v/>
      </c>
    </row>
    <row r="158" spans="4:9" x14ac:dyDescent="0.25">
      <c r="D158">
        <f t="shared" ca="1" si="1"/>
        <v>164</v>
      </c>
      <c r="E158" s="2" t="str">
        <f t="array" aca="1" ref="E158" ca="1">IFERROR(_xlfn.IFNA(INDEX(Breeding!$K$4:$K$499,D158, 0),""),"")</f>
        <v/>
      </c>
      <c r="F158" t="str">
        <f t="array" aca="1" ref="F158" ca="1">IFERROR(_xlfn.IFNA(INDEX(Breeding!$M$4:$M$499,D158, 0),""),"")</f>
        <v/>
      </c>
      <c r="G158" t="str">
        <f t="array" aca="1" ref="G158" ca="1">IFERROR(_xlfn.IFNA(INDEX(Breeding!$N$4:$N$499,D158, 0),""),"")</f>
        <v/>
      </c>
      <c r="H158" t="str">
        <f ca="1">_xlfn.IFNA(INDEX(Colony!$J$11:$J$20,MATCH(G158,Colony!$B$11:$B$20)),"")</f>
        <v/>
      </c>
      <c r="I158" s="12" t="str">
        <f t="shared" ca="1" si="4"/>
        <v/>
      </c>
    </row>
    <row r="159" spans="4:9" x14ac:dyDescent="0.25">
      <c r="D159">
        <f t="shared" ca="1" si="1"/>
        <v>165</v>
      </c>
      <c r="E159" s="2" t="str">
        <f t="array" aca="1" ref="E159" ca="1">IFERROR(_xlfn.IFNA(INDEX(Breeding!$K$4:$K$499,D159, 0),""),"")</f>
        <v/>
      </c>
      <c r="F159" t="str">
        <f t="array" aca="1" ref="F159" ca="1">IFERROR(_xlfn.IFNA(INDEX(Breeding!$M$4:$M$499,D159, 0),""),"")</f>
        <v/>
      </c>
      <c r="G159" t="str">
        <f t="array" aca="1" ref="G159" ca="1">IFERROR(_xlfn.IFNA(INDEX(Breeding!$N$4:$N$499,D159, 0),""),"")</f>
        <v/>
      </c>
      <c r="H159" t="str">
        <f ca="1">_xlfn.IFNA(INDEX(Colony!$J$11:$J$20,MATCH(G159,Colony!$B$11:$B$20)),"")</f>
        <v/>
      </c>
      <c r="I159" s="12" t="str">
        <f t="shared" ca="1" si="4"/>
        <v/>
      </c>
    </row>
    <row r="160" spans="4:9" x14ac:dyDescent="0.25">
      <c r="D160">
        <f t="shared" ca="1" si="1"/>
        <v>166</v>
      </c>
      <c r="E160" s="2" t="str">
        <f t="array" aca="1" ref="E160" ca="1">IFERROR(_xlfn.IFNA(INDEX(Breeding!$K$4:$K$499,D160, 0),""),"")</f>
        <v/>
      </c>
      <c r="F160" t="str">
        <f t="array" aca="1" ref="F160" ca="1">IFERROR(_xlfn.IFNA(INDEX(Breeding!$M$4:$M$499,D160, 0),""),"")</f>
        <v/>
      </c>
      <c r="G160" t="str">
        <f t="array" aca="1" ref="G160" ca="1">IFERROR(_xlfn.IFNA(INDEX(Breeding!$N$4:$N$499,D160, 0),""),"")</f>
        <v/>
      </c>
      <c r="H160" t="str">
        <f ca="1">_xlfn.IFNA(INDEX(Colony!$J$11:$J$20,MATCH(G160,Colony!$B$11:$B$20)),"")</f>
        <v/>
      </c>
      <c r="I160" s="12" t="str">
        <f t="shared" ca="1" si="4"/>
        <v/>
      </c>
    </row>
    <row r="161" spans="4:9" x14ac:dyDescent="0.25">
      <c r="D161">
        <f t="shared" ca="1" si="1"/>
        <v>167</v>
      </c>
      <c r="E161" s="2" t="str">
        <f t="array" aca="1" ref="E161" ca="1">IFERROR(_xlfn.IFNA(INDEX(Breeding!$K$4:$K$499,D161, 0),""),"")</f>
        <v/>
      </c>
      <c r="F161" t="str">
        <f t="array" aca="1" ref="F161" ca="1">IFERROR(_xlfn.IFNA(INDEX(Breeding!$M$4:$M$499,D161, 0),""),"")</f>
        <v/>
      </c>
      <c r="G161" t="str">
        <f t="array" aca="1" ref="G161" ca="1">IFERROR(_xlfn.IFNA(INDEX(Breeding!$N$4:$N$499,D161, 0),""),"")</f>
        <v/>
      </c>
      <c r="H161" t="str">
        <f ca="1">_xlfn.IFNA(INDEX(Colony!$J$11:$J$20,MATCH(G161,Colony!$B$11:$B$20)),"")</f>
        <v/>
      </c>
      <c r="I161" s="12" t="str">
        <f t="shared" ca="1" si="4"/>
        <v/>
      </c>
    </row>
    <row r="162" spans="4:9" x14ac:dyDescent="0.25">
      <c r="D162">
        <f t="shared" ca="1" si="1"/>
        <v>168</v>
      </c>
      <c r="E162" s="2" t="str">
        <f t="array" aca="1" ref="E162" ca="1">IFERROR(_xlfn.IFNA(INDEX(Breeding!$K$4:$K$499,D162, 0),""),"")</f>
        <v/>
      </c>
      <c r="F162" t="str">
        <f t="array" aca="1" ref="F162" ca="1">IFERROR(_xlfn.IFNA(INDEX(Breeding!$M$4:$M$499,D162, 0),""),"")</f>
        <v/>
      </c>
      <c r="G162" t="str">
        <f t="array" aca="1" ref="G162" ca="1">IFERROR(_xlfn.IFNA(INDEX(Breeding!$N$4:$N$499,D162, 0),""),"")</f>
        <v/>
      </c>
      <c r="H162" t="str">
        <f ca="1">_xlfn.IFNA(INDEX(Colony!$J$11:$J$20,MATCH(G162,Colony!$B$11:$B$20)),"")</f>
        <v/>
      </c>
      <c r="I162" s="12" t="str">
        <f t="shared" ca="1" si="4"/>
        <v/>
      </c>
    </row>
    <row r="163" spans="4:9" x14ac:dyDescent="0.25">
      <c r="D163">
        <f t="shared" ca="1" si="1"/>
        <v>169</v>
      </c>
      <c r="E163" s="2" t="str">
        <f t="array" aca="1" ref="E163" ca="1">IFERROR(_xlfn.IFNA(INDEX(Breeding!$K$4:$K$499,D163, 0),""),"")</f>
        <v/>
      </c>
      <c r="F163" t="str">
        <f t="array" aca="1" ref="F163" ca="1">IFERROR(_xlfn.IFNA(INDEX(Breeding!$M$4:$M$499,D163, 0),""),"")</f>
        <v/>
      </c>
      <c r="G163" t="str">
        <f t="array" aca="1" ref="G163" ca="1">IFERROR(_xlfn.IFNA(INDEX(Breeding!$N$4:$N$499,D163, 0),""),"")</f>
        <v/>
      </c>
      <c r="H163" t="str">
        <f ca="1">_xlfn.IFNA(INDEX(Colony!$J$11:$J$20,MATCH(G163,Colony!$B$11:$B$20)),"")</f>
        <v/>
      </c>
      <c r="I163" s="12" t="str">
        <f t="shared" ca="1" si="4"/>
        <v/>
      </c>
    </row>
    <row r="164" spans="4:9" x14ac:dyDescent="0.25">
      <c r="D164">
        <f t="shared" ca="1" si="1"/>
        <v>170</v>
      </c>
      <c r="E164" s="2" t="str">
        <f t="array" aca="1" ref="E164" ca="1">IFERROR(_xlfn.IFNA(INDEX(Breeding!$K$4:$K$499,D164, 0),""),"")</f>
        <v/>
      </c>
      <c r="F164" t="str">
        <f t="array" aca="1" ref="F164" ca="1">IFERROR(_xlfn.IFNA(INDEX(Breeding!$M$4:$M$499,D164, 0),""),"")</f>
        <v/>
      </c>
      <c r="G164" t="str">
        <f t="array" aca="1" ref="G164" ca="1">IFERROR(_xlfn.IFNA(INDEX(Breeding!$N$4:$N$499,D164, 0),""),"")</f>
        <v/>
      </c>
      <c r="H164" t="str">
        <f ca="1">_xlfn.IFNA(INDEX(Colony!$J$11:$J$20,MATCH(G164,Colony!$B$11:$B$20)),"")</f>
        <v/>
      </c>
      <c r="I164" s="12" t="str">
        <f t="shared" ca="1" si="4"/>
        <v/>
      </c>
    </row>
    <row r="165" spans="4:9" x14ac:dyDescent="0.25">
      <c r="D165">
        <f t="shared" ca="1" si="1"/>
        <v>171</v>
      </c>
      <c r="E165" s="2" t="str">
        <f t="array" aca="1" ref="E165" ca="1">IFERROR(_xlfn.IFNA(INDEX(Breeding!$K$4:$K$499,D165, 0),""),"")</f>
        <v/>
      </c>
      <c r="F165" t="str">
        <f t="array" aca="1" ref="F165" ca="1">IFERROR(_xlfn.IFNA(INDEX(Breeding!$M$4:$M$499,D165, 0),""),"")</f>
        <v/>
      </c>
      <c r="G165" t="str">
        <f t="array" aca="1" ref="G165" ca="1">IFERROR(_xlfn.IFNA(INDEX(Breeding!$N$4:$N$499,D165, 0),""),"")</f>
        <v/>
      </c>
      <c r="H165" t="str">
        <f ca="1">_xlfn.IFNA(INDEX(Colony!$J$11:$J$20,MATCH(G165,Colony!$B$11:$B$20)),"")</f>
        <v/>
      </c>
      <c r="I165" s="12" t="str">
        <f t="shared" ref="I165:I228" ca="1" si="5">IFERROR(E165+21,"")</f>
        <v/>
      </c>
    </row>
    <row r="166" spans="4:9" x14ac:dyDescent="0.25">
      <c r="D166">
        <f t="shared" ca="1" si="1"/>
        <v>172</v>
      </c>
      <c r="E166" s="2" t="str">
        <f t="array" aca="1" ref="E166" ca="1">IFERROR(_xlfn.IFNA(INDEX(Breeding!$K$4:$K$499,D166, 0),""),"")</f>
        <v/>
      </c>
      <c r="F166" t="str">
        <f t="array" aca="1" ref="F166" ca="1">IFERROR(_xlfn.IFNA(INDEX(Breeding!$M$4:$M$499,D166, 0),""),"")</f>
        <v/>
      </c>
      <c r="G166" t="str">
        <f t="array" aca="1" ref="G166" ca="1">IFERROR(_xlfn.IFNA(INDEX(Breeding!$N$4:$N$499,D166, 0),""),"")</f>
        <v/>
      </c>
      <c r="H166" t="str">
        <f ca="1">_xlfn.IFNA(INDEX(Colony!$J$11:$J$20,MATCH(G166,Colony!$B$11:$B$20)),"")</f>
        <v/>
      </c>
      <c r="I166" s="12" t="str">
        <f t="shared" ca="1" si="5"/>
        <v/>
      </c>
    </row>
    <row r="167" spans="4:9" x14ac:dyDescent="0.25">
      <c r="D167">
        <f t="shared" ca="1" si="1"/>
        <v>173</v>
      </c>
      <c r="E167" s="2" t="str">
        <f t="array" aca="1" ref="E167" ca="1">IFERROR(_xlfn.IFNA(INDEX(Breeding!$K$4:$K$499,D167, 0),""),"")</f>
        <v/>
      </c>
      <c r="F167" t="str">
        <f t="array" aca="1" ref="F167" ca="1">IFERROR(_xlfn.IFNA(INDEX(Breeding!$M$4:$M$499,D167, 0),""),"")</f>
        <v/>
      </c>
      <c r="G167" t="str">
        <f t="array" aca="1" ref="G167" ca="1">IFERROR(_xlfn.IFNA(INDEX(Breeding!$N$4:$N$499,D167, 0),""),"")</f>
        <v/>
      </c>
      <c r="H167" t="str">
        <f ca="1">_xlfn.IFNA(INDEX(Colony!$J$11:$J$20,MATCH(G167,Colony!$B$11:$B$20)),"")</f>
        <v/>
      </c>
      <c r="I167" s="12" t="str">
        <f t="shared" ca="1" si="5"/>
        <v/>
      </c>
    </row>
    <row r="168" spans="4:9" x14ac:dyDescent="0.25">
      <c r="D168">
        <f t="shared" ca="1" si="1"/>
        <v>174</v>
      </c>
      <c r="E168" s="2" t="str">
        <f t="array" aca="1" ref="E168" ca="1">IFERROR(_xlfn.IFNA(INDEX(Breeding!$K$4:$K$499,D168, 0),""),"")</f>
        <v/>
      </c>
      <c r="F168" t="str">
        <f t="array" aca="1" ref="F168" ca="1">IFERROR(_xlfn.IFNA(INDEX(Breeding!$M$4:$M$499,D168, 0),""),"")</f>
        <v/>
      </c>
      <c r="G168" t="str">
        <f t="array" aca="1" ref="G168" ca="1">IFERROR(_xlfn.IFNA(INDEX(Breeding!$N$4:$N$499,D168, 0),""),"")</f>
        <v/>
      </c>
      <c r="H168" t="str">
        <f ca="1">_xlfn.IFNA(INDEX(Colony!$J$11:$J$20,MATCH(G168,Colony!$B$11:$B$20)),"")</f>
        <v/>
      </c>
      <c r="I168" s="12" t="str">
        <f t="shared" ca="1" si="5"/>
        <v/>
      </c>
    </row>
    <row r="169" spans="4:9" x14ac:dyDescent="0.25">
      <c r="D169">
        <f t="shared" ca="1" si="1"/>
        <v>175</v>
      </c>
      <c r="E169" s="2" t="str">
        <f t="array" aca="1" ref="E169" ca="1">IFERROR(_xlfn.IFNA(INDEX(Breeding!$K$4:$K$499,D169, 0),""),"")</f>
        <v/>
      </c>
      <c r="F169" t="str">
        <f t="array" aca="1" ref="F169" ca="1">IFERROR(_xlfn.IFNA(INDEX(Breeding!$M$4:$M$499,D169, 0),""),"")</f>
        <v/>
      </c>
      <c r="G169" t="str">
        <f t="array" aca="1" ref="G169" ca="1">IFERROR(_xlfn.IFNA(INDEX(Breeding!$N$4:$N$499,D169, 0),""),"")</f>
        <v/>
      </c>
      <c r="H169" t="str">
        <f ca="1">_xlfn.IFNA(INDEX(Colony!$J$11:$J$20,MATCH(G169,Colony!$B$11:$B$20)),"")</f>
        <v/>
      </c>
      <c r="I169" s="12" t="str">
        <f t="shared" ca="1" si="5"/>
        <v/>
      </c>
    </row>
    <row r="170" spans="4:9" x14ac:dyDescent="0.25">
      <c r="D170">
        <f t="shared" ca="1" si="1"/>
        <v>176</v>
      </c>
      <c r="E170" s="2" t="str">
        <f t="array" aca="1" ref="E170" ca="1">IFERROR(_xlfn.IFNA(INDEX(Breeding!$K$4:$K$499,D170, 0),""),"")</f>
        <v/>
      </c>
      <c r="F170" t="str">
        <f t="array" aca="1" ref="F170" ca="1">IFERROR(_xlfn.IFNA(INDEX(Breeding!$M$4:$M$499,D170, 0),""),"")</f>
        <v/>
      </c>
      <c r="G170" t="str">
        <f t="array" aca="1" ref="G170" ca="1">IFERROR(_xlfn.IFNA(INDEX(Breeding!$N$4:$N$499,D170, 0),""),"")</f>
        <v/>
      </c>
      <c r="H170" t="str">
        <f ca="1">_xlfn.IFNA(INDEX(Colony!$J$11:$J$20,MATCH(G170,Colony!$B$11:$B$20)),"")</f>
        <v/>
      </c>
      <c r="I170" s="12" t="str">
        <f t="shared" ca="1" si="5"/>
        <v/>
      </c>
    </row>
    <row r="171" spans="4:9" x14ac:dyDescent="0.25">
      <c r="D171">
        <f t="shared" ca="1" si="1"/>
        <v>177</v>
      </c>
      <c r="E171" s="2" t="str">
        <f t="array" aca="1" ref="E171" ca="1">IFERROR(_xlfn.IFNA(INDEX(Breeding!$K$4:$K$499,D171, 0),""),"")</f>
        <v/>
      </c>
      <c r="F171" t="str">
        <f t="array" aca="1" ref="F171" ca="1">IFERROR(_xlfn.IFNA(INDEX(Breeding!$M$4:$M$499,D171, 0),""),"")</f>
        <v/>
      </c>
      <c r="G171" t="str">
        <f t="array" aca="1" ref="G171" ca="1">IFERROR(_xlfn.IFNA(INDEX(Breeding!$N$4:$N$499,D171, 0),""),"")</f>
        <v/>
      </c>
      <c r="H171" t="str">
        <f ca="1">_xlfn.IFNA(INDEX(Colony!$J$11:$J$20,MATCH(G171,Colony!$B$11:$B$20)),"")</f>
        <v/>
      </c>
      <c r="I171" s="12" t="str">
        <f t="shared" ca="1" si="5"/>
        <v/>
      </c>
    </row>
    <row r="172" spans="4:9" x14ac:dyDescent="0.25">
      <c r="D172">
        <f t="shared" ca="1" si="1"/>
        <v>178</v>
      </c>
      <c r="E172" s="2" t="str">
        <f t="array" aca="1" ref="E172" ca="1">IFERROR(_xlfn.IFNA(INDEX(Breeding!$K$4:$K$499,D172, 0),""),"")</f>
        <v/>
      </c>
      <c r="F172" t="str">
        <f t="array" aca="1" ref="F172" ca="1">IFERROR(_xlfn.IFNA(INDEX(Breeding!$M$4:$M$499,D172, 0),""),"")</f>
        <v/>
      </c>
      <c r="G172" t="str">
        <f t="array" aca="1" ref="G172" ca="1">IFERROR(_xlfn.IFNA(INDEX(Breeding!$N$4:$N$499,D172, 0),""),"")</f>
        <v/>
      </c>
      <c r="H172" t="str">
        <f ca="1">_xlfn.IFNA(INDEX(Colony!$J$11:$J$20,MATCH(G172,Colony!$B$11:$B$20)),"")</f>
        <v/>
      </c>
      <c r="I172" s="12" t="str">
        <f t="shared" ca="1" si="5"/>
        <v/>
      </c>
    </row>
    <row r="173" spans="4:9" x14ac:dyDescent="0.25">
      <c r="D173">
        <f t="shared" ca="1" si="1"/>
        <v>179</v>
      </c>
      <c r="E173" s="2" t="str">
        <f t="array" aca="1" ref="E173" ca="1">IFERROR(_xlfn.IFNA(INDEX(Breeding!$K$4:$K$499,D173, 0),""),"")</f>
        <v/>
      </c>
      <c r="F173" t="str">
        <f t="array" aca="1" ref="F173" ca="1">IFERROR(_xlfn.IFNA(INDEX(Breeding!$M$4:$M$499,D173, 0),""),"")</f>
        <v/>
      </c>
      <c r="G173" t="str">
        <f t="array" aca="1" ref="G173" ca="1">IFERROR(_xlfn.IFNA(INDEX(Breeding!$N$4:$N$499,D173, 0),""),"")</f>
        <v/>
      </c>
      <c r="H173" t="str">
        <f ca="1">_xlfn.IFNA(INDEX(Colony!$J$11:$J$20,MATCH(G173,Colony!$B$11:$B$20)),"")</f>
        <v/>
      </c>
      <c r="I173" s="12" t="str">
        <f t="shared" ca="1" si="5"/>
        <v/>
      </c>
    </row>
    <row r="174" spans="4:9" x14ac:dyDescent="0.25">
      <c r="D174">
        <f t="shared" ca="1" si="1"/>
        <v>180</v>
      </c>
      <c r="E174" s="2" t="str">
        <f t="array" aca="1" ref="E174" ca="1">IFERROR(_xlfn.IFNA(INDEX(Breeding!$K$4:$K$499,D174, 0),""),"")</f>
        <v/>
      </c>
      <c r="F174" t="str">
        <f t="array" aca="1" ref="F174" ca="1">IFERROR(_xlfn.IFNA(INDEX(Breeding!$M$4:$M$499,D174, 0),""),"")</f>
        <v/>
      </c>
      <c r="G174" t="str">
        <f t="array" aca="1" ref="G174" ca="1">IFERROR(_xlfn.IFNA(INDEX(Breeding!$N$4:$N$499,D174, 0),""),"")</f>
        <v/>
      </c>
      <c r="H174" t="str">
        <f ca="1">_xlfn.IFNA(INDEX(Colony!$J$11:$J$20,MATCH(G174,Colony!$B$11:$B$20)),"")</f>
        <v/>
      </c>
      <c r="I174" s="12" t="str">
        <f t="shared" ca="1" si="5"/>
        <v/>
      </c>
    </row>
    <row r="175" spans="4:9" x14ac:dyDescent="0.25">
      <c r="D175">
        <f t="shared" ca="1" si="1"/>
        <v>181</v>
      </c>
      <c r="E175" s="2" t="str">
        <f t="array" aca="1" ref="E175" ca="1">IFERROR(_xlfn.IFNA(INDEX(Breeding!$K$4:$K$499,D175, 0),""),"")</f>
        <v/>
      </c>
      <c r="F175" t="str">
        <f t="array" aca="1" ref="F175" ca="1">IFERROR(_xlfn.IFNA(INDEX(Breeding!$M$4:$M$499,D175, 0),""),"")</f>
        <v/>
      </c>
      <c r="G175" t="str">
        <f t="array" aca="1" ref="G175" ca="1">IFERROR(_xlfn.IFNA(INDEX(Breeding!$N$4:$N$499,D175, 0),""),"")</f>
        <v/>
      </c>
      <c r="H175" t="str">
        <f ca="1">_xlfn.IFNA(INDEX(Colony!$J$11:$J$20,MATCH(G175,Colony!$B$11:$B$20)),"")</f>
        <v/>
      </c>
      <c r="I175" s="12" t="str">
        <f t="shared" ca="1" si="5"/>
        <v/>
      </c>
    </row>
    <row r="176" spans="4:9" x14ac:dyDescent="0.25">
      <c r="D176">
        <f t="shared" ca="1" si="1"/>
        <v>182</v>
      </c>
      <c r="E176" s="2" t="str">
        <f t="array" aca="1" ref="E176" ca="1">IFERROR(_xlfn.IFNA(INDEX(Breeding!$K$4:$K$499,D176, 0),""),"")</f>
        <v/>
      </c>
      <c r="F176" t="str">
        <f t="array" aca="1" ref="F176" ca="1">IFERROR(_xlfn.IFNA(INDEX(Breeding!$M$4:$M$499,D176, 0),""),"")</f>
        <v/>
      </c>
      <c r="G176" t="str">
        <f t="array" aca="1" ref="G176" ca="1">IFERROR(_xlfn.IFNA(INDEX(Breeding!$N$4:$N$499,D176, 0),""),"")</f>
        <v/>
      </c>
      <c r="H176" t="str">
        <f ca="1">_xlfn.IFNA(INDEX(Colony!$J$11:$J$20,MATCH(G176,Colony!$B$11:$B$20)),"")</f>
        <v/>
      </c>
      <c r="I176" s="12" t="str">
        <f t="shared" ca="1" si="5"/>
        <v/>
      </c>
    </row>
    <row r="177" spans="4:9" x14ac:dyDescent="0.25">
      <c r="D177">
        <f t="shared" ca="1" si="1"/>
        <v>183</v>
      </c>
      <c r="E177" s="2" t="str">
        <f t="array" aca="1" ref="E177" ca="1">IFERROR(_xlfn.IFNA(INDEX(Breeding!$K$4:$K$499,D177, 0),""),"")</f>
        <v/>
      </c>
      <c r="F177" t="str">
        <f t="array" aca="1" ref="F177" ca="1">IFERROR(_xlfn.IFNA(INDEX(Breeding!$M$4:$M$499,D177, 0),""),"")</f>
        <v/>
      </c>
      <c r="G177" t="str">
        <f t="array" aca="1" ref="G177" ca="1">IFERROR(_xlfn.IFNA(INDEX(Breeding!$N$4:$N$499,D177, 0),""),"")</f>
        <v/>
      </c>
      <c r="H177" t="str">
        <f ca="1">_xlfn.IFNA(INDEX(Colony!$J$11:$J$20,MATCH(G177,Colony!$B$11:$B$20)),"")</f>
        <v/>
      </c>
      <c r="I177" s="12" t="str">
        <f t="shared" ca="1" si="5"/>
        <v/>
      </c>
    </row>
    <row r="178" spans="4:9" x14ac:dyDescent="0.25">
      <c r="D178">
        <f t="shared" ca="1" si="1"/>
        <v>184</v>
      </c>
      <c r="E178" s="2" t="str">
        <f t="array" aca="1" ref="E178" ca="1">IFERROR(_xlfn.IFNA(INDEX(Breeding!$K$4:$K$499,D178, 0),""),"")</f>
        <v/>
      </c>
      <c r="F178" t="str">
        <f t="array" aca="1" ref="F178" ca="1">IFERROR(_xlfn.IFNA(INDEX(Breeding!$M$4:$M$499,D178, 0),""),"")</f>
        <v/>
      </c>
      <c r="G178" t="str">
        <f t="array" aca="1" ref="G178" ca="1">IFERROR(_xlfn.IFNA(INDEX(Breeding!$N$4:$N$499,D178, 0),""),"")</f>
        <v/>
      </c>
      <c r="H178" t="str">
        <f ca="1">_xlfn.IFNA(INDEX(Colony!$J$11:$J$20,MATCH(G178,Colony!$B$11:$B$20)),"")</f>
        <v/>
      </c>
      <c r="I178" s="12" t="str">
        <f t="shared" ca="1" si="5"/>
        <v/>
      </c>
    </row>
    <row r="179" spans="4:9" x14ac:dyDescent="0.25">
      <c r="D179">
        <f t="shared" ca="1" si="1"/>
        <v>185</v>
      </c>
      <c r="E179" s="2" t="str">
        <f t="array" aca="1" ref="E179" ca="1">IFERROR(_xlfn.IFNA(INDEX(Breeding!$K$4:$K$499,D179, 0),""),"")</f>
        <v/>
      </c>
      <c r="F179" t="str">
        <f t="array" aca="1" ref="F179" ca="1">IFERROR(_xlfn.IFNA(INDEX(Breeding!$M$4:$M$499,D179, 0),""),"")</f>
        <v/>
      </c>
      <c r="G179" t="str">
        <f t="array" aca="1" ref="G179" ca="1">IFERROR(_xlfn.IFNA(INDEX(Breeding!$N$4:$N$499,D179, 0),""),"")</f>
        <v/>
      </c>
      <c r="H179" t="str">
        <f ca="1">_xlfn.IFNA(INDEX(Colony!$J$11:$J$20,MATCH(G179,Colony!$B$11:$B$20)),"")</f>
        <v/>
      </c>
      <c r="I179" s="12" t="str">
        <f t="shared" ca="1" si="5"/>
        <v/>
      </c>
    </row>
    <row r="180" spans="4:9" x14ac:dyDescent="0.25">
      <c r="D180">
        <f t="shared" ca="1" si="1"/>
        <v>186</v>
      </c>
      <c r="E180" s="2" t="str">
        <f t="array" aca="1" ref="E180" ca="1">IFERROR(_xlfn.IFNA(INDEX(Breeding!$K$4:$K$499,D180, 0),""),"")</f>
        <v/>
      </c>
      <c r="F180" t="str">
        <f t="array" aca="1" ref="F180" ca="1">IFERROR(_xlfn.IFNA(INDEX(Breeding!$M$4:$M$499,D180, 0),""),"")</f>
        <v/>
      </c>
      <c r="G180" t="str">
        <f t="array" aca="1" ref="G180" ca="1">IFERROR(_xlfn.IFNA(INDEX(Breeding!$N$4:$N$499,D180, 0),""),"")</f>
        <v/>
      </c>
      <c r="H180" t="str">
        <f ca="1">_xlfn.IFNA(INDEX(Colony!$J$11:$J$20,MATCH(G180,Colony!$B$11:$B$20)),"")</f>
        <v/>
      </c>
      <c r="I180" s="12" t="str">
        <f t="shared" ca="1" si="5"/>
        <v/>
      </c>
    </row>
    <row r="181" spans="4:9" x14ac:dyDescent="0.25">
      <c r="D181">
        <f t="shared" ca="1" si="1"/>
        <v>187</v>
      </c>
      <c r="E181" s="2" t="str">
        <f t="array" aca="1" ref="E181" ca="1">IFERROR(_xlfn.IFNA(INDEX(Breeding!$K$4:$K$499,D181, 0),""),"")</f>
        <v/>
      </c>
      <c r="F181" t="str">
        <f t="array" aca="1" ref="F181" ca="1">IFERROR(_xlfn.IFNA(INDEX(Breeding!$M$4:$M$499,D181, 0),""),"")</f>
        <v/>
      </c>
      <c r="G181" t="str">
        <f t="array" aca="1" ref="G181" ca="1">IFERROR(_xlfn.IFNA(INDEX(Breeding!$N$4:$N$499,D181, 0),""),"")</f>
        <v/>
      </c>
      <c r="H181" t="str">
        <f ca="1">_xlfn.IFNA(INDEX(Colony!$J$11:$J$20,MATCH(G181,Colony!$B$11:$B$20)),"")</f>
        <v/>
      </c>
      <c r="I181" s="12" t="str">
        <f t="shared" ca="1" si="5"/>
        <v/>
      </c>
    </row>
    <row r="182" spans="4:9" x14ac:dyDescent="0.25">
      <c r="D182">
        <f t="shared" ca="1" si="1"/>
        <v>188</v>
      </c>
      <c r="E182" s="2" t="str">
        <f t="array" aca="1" ref="E182" ca="1">IFERROR(_xlfn.IFNA(INDEX(Breeding!$K$4:$K$499,D182, 0),""),"")</f>
        <v/>
      </c>
      <c r="F182" t="str">
        <f t="array" aca="1" ref="F182" ca="1">IFERROR(_xlfn.IFNA(INDEX(Breeding!$M$4:$M$499,D182, 0),""),"")</f>
        <v/>
      </c>
      <c r="G182" t="str">
        <f t="array" aca="1" ref="G182" ca="1">IFERROR(_xlfn.IFNA(INDEX(Breeding!$N$4:$N$499,D182, 0),""),"")</f>
        <v/>
      </c>
      <c r="H182" t="str">
        <f ca="1">_xlfn.IFNA(INDEX(Colony!$J$11:$J$20,MATCH(G182,Colony!$B$11:$B$20)),"")</f>
        <v/>
      </c>
      <c r="I182" s="12" t="str">
        <f t="shared" ca="1" si="5"/>
        <v/>
      </c>
    </row>
    <row r="183" spans="4:9" x14ac:dyDescent="0.25">
      <c r="D183">
        <f t="shared" ca="1" si="1"/>
        <v>189</v>
      </c>
      <c r="E183" s="2" t="str">
        <f t="array" aca="1" ref="E183" ca="1">IFERROR(_xlfn.IFNA(INDEX(Breeding!$K$4:$K$499,D183, 0),""),"")</f>
        <v/>
      </c>
      <c r="F183" t="str">
        <f t="array" aca="1" ref="F183" ca="1">IFERROR(_xlfn.IFNA(INDEX(Breeding!$M$4:$M$499,D183, 0),""),"")</f>
        <v/>
      </c>
      <c r="G183" t="str">
        <f t="array" aca="1" ref="G183" ca="1">IFERROR(_xlfn.IFNA(INDEX(Breeding!$N$4:$N$499,D183, 0),""),"")</f>
        <v/>
      </c>
      <c r="H183" t="str">
        <f ca="1">_xlfn.IFNA(INDEX(Colony!$J$11:$J$20,MATCH(G183,Colony!$B$11:$B$20)),"")</f>
        <v/>
      </c>
      <c r="I183" s="12" t="str">
        <f t="shared" ca="1" si="5"/>
        <v/>
      </c>
    </row>
    <row r="184" spans="4:9" x14ac:dyDescent="0.25">
      <c r="D184">
        <f t="shared" ca="1" si="1"/>
        <v>190</v>
      </c>
      <c r="E184" s="2" t="str">
        <f t="array" aca="1" ref="E184" ca="1">IFERROR(_xlfn.IFNA(INDEX(Breeding!$K$4:$K$499,D184, 0),""),"")</f>
        <v/>
      </c>
      <c r="F184" t="str">
        <f t="array" aca="1" ref="F184" ca="1">IFERROR(_xlfn.IFNA(INDEX(Breeding!$M$4:$M$499,D184, 0),""),"")</f>
        <v/>
      </c>
      <c r="G184" t="str">
        <f t="array" aca="1" ref="G184" ca="1">IFERROR(_xlfn.IFNA(INDEX(Breeding!$N$4:$N$499,D184, 0),""),"")</f>
        <v/>
      </c>
      <c r="H184" t="str">
        <f ca="1">_xlfn.IFNA(INDEX(Colony!$J$11:$J$20,MATCH(G184,Colony!$B$11:$B$20)),"")</f>
        <v/>
      </c>
      <c r="I184" s="12" t="str">
        <f t="shared" ca="1" si="5"/>
        <v/>
      </c>
    </row>
    <row r="185" spans="4:9" x14ac:dyDescent="0.25">
      <c r="D185">
        <f t="shared" ca="1" si="1"/>
        <v>191</v>
      </c>
      <c r="E185" s="2" t="str">
        <f t="array" aca="1" ref="E185" ca="1">IFERROR(_xlfn.IFNA(INDEX(Breeding!$K$4:$K$499,D185, 0),""),"")</f>
        <v/>
      </c>
      <c r="F185" t="str">
        <f t="array" aca="1" ref="F185" ca="1">IFERROR(_xlfn.IFNA(INDEX(Breeding!$M$4:$M$499,D185, 0),""),"")</f>
        <v/>
      </c>
      <c r="G185" t="str">
        <f t="array" aca="1" ref="G185" ca="1">IFERROR(_xlfn.IFNA(INDEX(Breeding!$N$4:$N$499,D185, 0),""),"")</f>
        <v/>
      </c>
      <c r="H185" t="str">
        <f ca="1">_xlfn.IFNA(INDEX(Colony!$J$11:$J$20,MATCH(G185,Colony!$B$11:$B$20)),"")</f>
        <v/>
      </c>
      <c r="I185" s="12" t="str">
        <f t="shared" ca="1" si="5"/>
        <v/>
      </c>
    </row>
    <row r="186" spans="4:9" x14ac:dyDescent="0.25">
      <c r="D186">
        <f t="shared" ca="1" si="1"/>
        <v>192</v>
      </c>
      <c r="E186" s="2" t="str">
        <f t="array" aca="1" ref="E186" ca="1">IFERROR(_xlfn.IFNA(INDEX(Breeding!$K$4:$K$499,D186, 0),""),"")</f>
        <v/>
      </c>
      <c r="F186" t="str">
        <f t="array" aca="1" ref="F186" ca="1">IFERROR(_xlfn.IFNA(INDEX(Breeding!$M$4:$M$499,D186, 0),""),"")</f>
        <v/>
      </c>
      <c r="G186" t="str">
        <f t="array" aca="1" ref="G186" ca="1">IFERROR(_xlfn.IFNA(INDEX(Breeding!$N$4:$N$499,D186, 0),""),"")</f>
        <v/>
      </c>
      <c r="H186" t="str">
        <f ca="1">_xlfn.IFNA(INDEX(Colony!$J$11:$J$20,MATCH(G186,Colony!$B$11:$B$20)),"")</f>
        <v/>
      </c>
      <c r="I186" s="12" t="str">
        <f t="shared" ca="1" si="5"/>
        <v/>
      </c>
    </row>
    <row r="187" spans="4:9" x14ac:dyDescent="0.25">
      <c r="D187">
        <f t="shared" ca="1" si="1"/>
        <v>193</v>
      </c>
      <c r="E187" s="2" t="str">
        <f t="array" aca="1" ref="E187" ca="1">IFERROR(_xlfn.IFNA(INDEX(Breeding!$K$4:$K$499,D187, 0),""),"")</f>
        <v/>
      </c>
      <c r="F187" t="str">
        <f t="array" aca="1" ref="F187" ca="1">IFERROR(_xlfn.IFNA(INDEX(Breeding!$M$4:$M$499,D187, 0),""),"")</f>
        <v/>
      </c>
      <c r="G187" t="str">
        <f t="array" aca="1" ref="G187" ca="1">IFERROR(_xlfn.IFNA(INDEX(Breeding!$N$4:$N$499,D187, 0),""),"")</f>
        <v/>
      </c>
      <c r="H187" t="str">
        <f ca="1">_xlfn.IFNA(INDEX(Colony!$J$11:$J$20,MATCH(G187,Colony!$B$11:$B$20)),"")</f>
        <v/>
      </c>
      <c r="I187" s="12" t="str">
        <f t="shared" ca="1" si="5"/>
        <v/>
      </c>
    </row>
    <row r="188" spans="4:9" x14ac:dyDescent="0.25">
      <c r="D188">
        <f t="shared" ca="1" si="1"/>
        <v>194</v>
      </c>
      <c r="E188" s="2" t="str">
        <f t="array" aca="1" ref="E188" ca="1">IFERROR(_xlfn.IFNA(INDEX(Breeding!$K$4:$K$499,D188, 0),""),"")</f>
        <v/>
      </c>
      <c r="F188" t="str">
        <f t="array" aca="1" ref="F188" ca="1">IFERROR(_xlfn.IFNA(INDEX(Breeding!$M$4:$M$499,D188, 0),""),"")</f>
        <v/>
      </c>
      <c r="G188" t="str">
        <f t="array" aca="1" ref="G188" ca="1">IFERROR(_xlfn.IFNA(INDEX(Breeding!$N$4:$N$499,D188, 0),""),"")</f>
        <v/>
      </c>
      <c r="H188" t="str">
        <f ca="1">_xlfn.IFNA(INDEX(Colony!$J$11:$J$20,MATCH(G188,Colony!$B$11:$B$20)),"")</f>
        <v/>
      </c>
      <c r="I188" s="12" t="str">
        <f t="shared" ca="1" si="5"/>
        <v/>
      </c>
    </row>
    <row r="189" spans="4:9" x14ac:dyDescent="0.25">
      <c r="D189">
        <f t="shared" ca="1" si="1"/>
        <v>195</v>
      </c>
      <c r="E189" s="2" t="str">
        <f t="array" aca="1" ref="E189" ca="1">IFERROR(_xlfn.IFNA(INDEX(Breeding!$K$4:$K$499,D189, 0),""),"")</f>
        <v/>
      </c>
      <c r="F189" t="str">
        <f t="array" aca="1" ref="F189" ca="1">IFERROR(_xlfn.IFNA(INDEX(Breeding!$M$4:$M$499,D189, 0),""),"")</f>
        <v/>
      </c>
      <c r="G189" t="str">
        <f t="array" aca="1" ref="G189" ca="1">IFERROR(_xlfn.IFNA(INDEX(Breeding!$N$4:$N$499,D189, 0),""),"")</f>
        <v/>
      </c>
      <c r="H189" t="str">
        <f ca="1">_xlfn.IFNA(INDEX(Colony!$J$11:$J$20,MATCH(G189,Colony!$B$11:$B$20)),"")</f>
        <v/>
      </c>
      <c r="I189" s="12" t="str">
        <f t="shared" ca="1" si="5"/>
        <v/>
      </c>
    </row>
    <row r="190" spans="4:9" x14ac:dyDescent="0.25">
      <c r="D190">
        <f t="shared" ca="1" si="1"/>
        <v>196</v>
      </c>
      <c r="E190" s="2" t="str">
        <f t="array" aca="1" ref="E190" ca="1">IFERROR(_xlfn.IFNA(INDEX(Breeding!$K$4:$K$499,D190, 0),""),"")</f>
        <v/>
      </c>
      <c r="F190" t="str">
        <f t="array" aca="1" ref="F190" ca="1">IFERROR(_xlfn.IFNA(INDEX(Breeding!$M$4:$M$499,D190, 0),""),"")</f>
        <v/>
      </c>
      <c r="G190" t="str">
        <f t="array" aca="1" ref="G190" ca="1">IFERROR(_xlfn.IFNA(INDEX(Breeding!$N$4:$N$499,D190, 0),""),"")</f>
        <v/>
      </c>
      <c r="H190" t="str">
        <f ca="1">_xlfn.IFNA(INDEX(Colony!$J$11:$J$20,MATCH(G190,Colony!$B$11:$B$20)),"")</f>
        <v/>
      </c>
      <c r="I190" s="12" t="str">
        <f t="shared" ca="1" si="5"/>
        <v/>
      </c>
    </row>
    <row r="191" spans="4:9" x14ac:dyDescent="0.25">
      <c r="D191">
        <f t="shared" ca="1" si="1"/>
        <v>197</v>
      </c>
      <c r="E191" s="2" t="str">
        <f t="array" aca="1" ref="E191" ca="1">IFERROR(_xlfn.IFNA(INDEX(Breeding!$K$4:$K$499,D191, 0),""),"")</f>
        <v/>
      </c>
      <c r="F191" t="str">
        <f t="array" aca="1" ref="F191" ca="1">IFERROR(_xlfn.IFNA(INDEX(Breeding!$M$4:$M$499,D191, 0),""),"")</f>
        <v/>
      </c>
      <c r="G191" t="str">
        <f t="array" aca="1" ref="G191" ca="1">IFERROR(_xlfn.IFNA(INDEX(Breeding!$N$4:$N$499,D191, 0),""),"")</f>
        <v/>
      </c>
      <c r="H191" t="str">
        <f ca="1">_xlfn.IFNA(INDEX(Colony!$J$11:$J$20,MATCH(G191,Colony!$B$11:$B$20)),"")</f>
        <v/>
      </c>
      <c r="I191" s="12" t="str">
        <f t="shared" ca="1" si="5"/>
        <v/>
      </c>
    </row>
    <row r="192" spans="4:9" x14ac:dyDescent="0.25">
      <c r="D192">
        <f t="shared" ca="1" si="1"/>
        <v>198</v>
      </c>
      <c r="E192" s="2" t="str">
        <f t="array" aca="1" ref="E192" ca="1">IFERROR(_xlfn.IFNA(INDEX(Breeding!$K$4:$K$499,D192, 0),""),"")</f>
        <v/>
      </c>
      <c r="F192" t="str">
        <f t="array" aca="1" ref="F192" ca="1">IFERROR(_xlfn.IFNA(INDEX(Breeding!$M$4:$M$499,D192, 0),""),"")</f>
        <v/>
      </c>
      <c r="G192" t="str">
        <f t="array" aca="1" ref="G192" ca="1">IFERROR(_xlfn.IFNA(INDEX(Breeding!$N$4:$N$499,D192, 0),""),"")</f>
        <v/>
      </c>
      <c r="H192" t="str">
        <f ca="1">_xlfn.IFNA(INDEX(Colony!$J$11:$J$20,MATCH(G192,Colony!$B$11:$B$20)),"")</f>
        <v/>
      </c>
      <c r="I192" s="12" t="str">
        <f t="shared" ca="1" si="5"/>
        <v/>
      </c>
    </row>
    <row r="193" spans="4:9" x14ac:dyDescent="0.25">
      <c r="D193">
        <f t="shared" ca="1" si="1"/>
        <v>199</v>
      </c>
      <c r="E193" s="2" t="str">
        <f t="array" aca="1" ref="E193" ca="1">IFERROR(_xlfn.IFNA(INDEX(Breeding!$K$4:$K$499,D193, 0),""),"")</f>
        <v/>
      </c>
      <c r="F193" t="str">
        <f t="array" aca="1" ref="F193" ca="1">IFERROR(_xlfn.IFNA(INDEX(Breeding!$M$4:$M$499,D193, 0),""),"")</f>
        <v/>
      </c>
      <c r="G193" t="str">
        <f t="array" aca="1" ref="G193" ca="1">IFERROR(_xlfn.IFNA(INDEX(Breeding!$N$4:$N$499,D193, 0),""),"")</f>
        <v/>
      </c>
      <c r="H193" t="str">
        <f ca="1">_xlfn.IFNA(INDEX(Colony!$J$11:$J$20,MATCH(G193,Colony!$B$11:$B$20)),"")</f>
        <v/>
      </c>
      <c r="I193" s="12" t="str">
        <f t="shared" ca="1" si="5"/>
        <v/>
      </c>
    </row>
    <row r="194" spans="4:9" x14ac:dyDescent="0.25">
      <c r="D194">
        <f t="shared" ca="1" si="1"/>
        <v>200</v>
      </c>
      <c r="E194" s="2" t="str">
        <f t="array" aca="1" ref="E194" ca="1">IFERROR(_xlfn.IFNA(INDEX(Breeding!$K$4:$K$499,D194, 0),""),"")</f>
        <v/>
      </c>
      <c r="F194" t="str">
        <f t="array" aca="1" ref="F194" ca="1">IFERROR(_xlfn.IFNA(INDEX(Breeding!$M$4:$M$499,D194, 0),""),"")</f>
        <v/>
      </c>
      <c r="G194" t="str">
        <f t="array" aca="1" ref="G194" ca="1">IFERROR(_xlfn.IFNA(INDEX(Breeding!$N$4:$N$499,D194, 0),""),"")</f>
        <v/>
      </c>
      <c r="H194" t="str">
        <f ca="1">_xlfn.IFNA(INDEX(Colony!$J$11:$J$20,MATCH(G194,Colony!$B$11:$B$20)),"")</f>
        <v/>
      </c>
      <c r="I194" s="12" t="str">
        <f t="shared" ca="1" si="5"/>
        <v/>
      </c>
    </row>
    <row r="195" spans="4:9" x14ac:dyDescent="0.25">
      <c r="D195">
        <f t="shared" ca="1" si="1"/>
        <v>201</v>
      </c>
      <c r="E195" s="2" t="str">
        <f t="array" aca="1" ref="E195" ca="1">IFERROR(_xlfn.IFNA(INDEX(Breeding!$K$4:$K$499,D195, 0),""),"")</f>
        <v/>
      </c>
      <c r="F195" t="str">
        <f t="array" aca="1" ref="F195" ca="1">IFERROR(_xlfn.IFNA(INDEX(Breeding!$M$4:$M$499,D195, 0),""),"")</f>
        <v/>
      </c>
      <c r="G195" t="str">
        <f t="array" aca="1" ref="G195" ca="1">IFERROR(_xlfn.IFNA(INDEX(Breeding!$N$4:$N$499,D195, 0),""),"")</f>
        <v/>
      </c>
      <c r="H195" t="str">
        <f ca="1">_xlfn.IFNA(INDEX(Colony!$J$11:$J$20,MATCH(G195,Colony!$B$11:$B$20)),"")</f>
        <v/>
      </c>
      <c r="I195" s="12" t="str">
        <f t="shared" ca="1" si="5"/>
        <v/>
      </c>
    </row>
    <row r="196" spans="4:9" x14ac:dyDescent="0.25">
      <c r="D196">
        <f t="shared" ca="1" si="1"/>
        <v>202</v>
      </c>
      <c r="E196" s="2" t="str">
        <f t="array" aca="1" ref="E196" ca="1">IFERROR(_xlfn.IFNA(INDEX(Breeding!$K$4:$K$499,D196, 0),""),"")</f>
        <v/>
      </c>
      <c r="F196" t="str">
        <f t="array" aca="1" ref="F196" ca="1">IFERROR(_xlfn.IFNA(INDEX(Breeding!$M$4:$M$499,D196, 0),""),"")</f>
        <v/>
      </c>
      <c r="G196" t="str">
        <f t="array" aca="1" ref="G196" ca="1">IFERROR(_xlfn.IFNA(INDEX(Breeding!$N$4:$N$499,D196, 0),""),"")</f>
        <v/>
      </c>
      <c r="H196" t="str">
        <f ca="1">_xlfn.IFNA(INDEX(Colony!$J$11:$J$20,MATCH(G196,Colony!$B$11:$B$20)),"")</f>
        <v/>
      </c>
      <c r="I196" s="12" t="str">
        <f t="shared" ca="1" si="5"/>
        <v/>
      </c>
    </row>
    <row r="197" spans="4:9" x14ac:dyDescent="0.25">
      <c r="D197">
        <f t="shared" ca="1" si="1"/>
        <v>203</v>
      </c>
      <c r="E197" s="2" t="str">
        <f t="array" aca="1" ref="E197" ca="1">IFERROR(_xlfn.IFNA(INDEX(Breeding!$K$4:$K$499,D197, 0),""),"")</f>
        <v/>
      </c>
      <c r="F197" t="str">
        <f t="array" aca="1" ref="F197" ca="1">IFERROR(_xlfn.IFNA(INDEX(Breeding!$M$4:$M$499,D197, 0),""),"")</f>
        <v/>
      </c>
      <c r="G197" t="str">
        <f t="array" aca="1" ref="G197" ca="1">IFERROR(_xlfn.IFNA(INDEX(Breeding!$N$4:$N$499,D197, 0),""),"")</f>
        <v/>
      </c>
      <c r="H197" t="str">
        <f ca="1">_xlfn.IFNA(INDEX(Colony!$J$11:$J$20,MATCH(G197,Colony!$B$11:$B$20)),"")</f>
        <v/>
      </c>
      <c r="I197" s="12" t="str">
        <f t="shared" ca="1" si="5"/>
        <v/>
      </c>
    </row>
    <row r="198" spans="4:9" x14ac:dyDescent="0.25">
      <c r="D198">
        <f t="shared" ca="1" si="1"/>
        <v>204</v>
      </c>
      <c r="E198" s="2" t="str">
        <f t="array" aca="1" ref="E198" ca="1">IFERROR(_xlfn.IFNA(INDEX(Breeding!$K$4:$K$499,D198, 0),""),"")</f>
        <v/>
      </c>
      <c r="F198" t="str">
        <f t="array" aca="1" ref="F198" ca="1">IFERROR(_xlfn.IFNA(INDEX(Breeding!$M$4:$M$499,D198, 0),""),"")</f>
        <v/>
      </c>
      <c r="G198" t="str">
        <f t="array" aca="1" ref="G198" ca="1">IFERROR(_xlfn.IFNA(INDEX(Breeding!$N$4:$N$499,D198, 0),""),"")</f>
        <v/>
      </c>
      <c r="H198" t="str">
        <f ca="1">_xlfn.IFNA(INDEX(Colony!$J$11:$J$20,MATCH(G198,Colony!$B$11:$B$20)),"")</f>
        <v/>
      </c>
      <c r="I198" s="12" t="str">
        <f t="shared" ca="1" si="5"/>
        <v/>
      </c>
    </row>
    <row r="199" spans="4:9" x14ac:dyDescent="0.25">
      <c r="D199">
        <f t="shared" ca="1" si="1"/>
        <v>205</v>
      </c>
      <c r="E199" s="2" t="str">
        <f t="array" aca="1" ref="E199" ca="1">IFERROR(_xlfn.IFNA(INDEX(Breeding!$K$4:$K$499,D199, 0),""),"")</f>
        <v/>
      </c>
      <c r="F199" t="str">
        <f t="array" aca="1" ref="F199" ca="1">IFERROR(_xlfn.IFNA(INDEX(Breeding!$M$4:$M$499,D199, 0),""),"")</f>
        <v/>
      </c>
      <c r="G199" t="str">
        <f t="array" aca="1" ref="G199" ca="1">IFERROR(_xlfn.IFNA(INDEX(Breeding!$N$4:$N$499,D199, 0),""),"")</f>
        <v/>
      </c>
      <c r="H199" t="str">
        <f ca="1">_xlfn.IFNA(INDEX(Colony!$J$11:$J$20,MATCH(G199,Colony!$B$11:$B$20)),"")</f>
        <v/>
      </c>
      <c r="I199" s="12" t="str">
        <f t="shared" ca="1" si="5"/>
        <v/>
      </c>
    </row>
    <row r="200" spans="4:9" x14ac:dyDescent="0.25">
      <c r="D200">
        <f t="shared" ca="1" si="1"/>
        <v>206</v>
      </c>
      <c r="E200" s="2" t="str">
        <f t="array" aca="1" ref="E200" ca="1">IFERROR(_xlfn.IFNA(INDEX(Breeding!$K$4:$K$499,D200, 0),""),"")</f>
        <v/>
      </c>
      <c r="F200" t="str">
        <f t="array" aca="1" ref="F200" ca="1">IFERROR(_xlfn.IFNA(INDEX(Breeding!$M$4:$M$499,D200, 0),""),"")</f>
        <v/>
      </c>
      <c r="G200" t="str">
        <f t="array" aca="1" ref="G200" ca="1">IFERROR(_xlfn.IFNA(INDEX(Breeding!$N$4:$N$499,D200, 0),""),"")</f>
        <v/>
      </c>
      <c r="H200" t="str">
        <f ca="1">_xlfn.IFNA(INDEX(Colony!$J$11:$J$20,MATCH(G200,Colony!$B$11:$B$20)),"")</f>
        <v/>
      </c>
      <c r="I200" s="12" t="str">
        <f t="shared" ca="1" si="5"/>
        <v/>
      </c>
    </row>
    <row r="201" spans="4:9" x14ac:dyDescent="0.25">
      <c r="D201">
        <f t="shared" ca="1" si="1"/>
        <v>207</v>
      </c>
      <c r="E201" s="2" t="str">
        <f t="array" aca="1" ref="E201" ca="1">IFERROR(_xlfn.IFNA(INDEX(Breeding!$K$4:$K$499,D201, 0),""),"")</f>
        <v/>
      </c>
      <c r="F201" t="str">
        <f t="array" aca="1" ref="F201" ca="1">IFERROR(_xlfn.IFNA(INDEX(Breeding!$M$4:$M$499,D201, 0),""),"")</f>
        <v/>
      </c>
      <c r="G201" t="str">
        <f t="array" aca="1" ref="G201" ca="1">IFERROR(_xlfn.IFNA(INDEX(Breeding!$N$4:$N$499,D201, 0),""),"")</f>
        <v/>
      </c>
      <c r="H201" t="str">
        <f ca="1">_xlfn.IFNA(INDEX(Colony!$J$11:$J$20,MATCH(G201,Colony!$B$11:$B$20)),"")</f>
        <v/>
      </c>
      <c r="I201" s="12" t="str">
        <f t="shared" ca="1" si="5"/>
        <v/>
      </c>
    </row>
    <row r="202" spans="4:9" x14ac:dyDescent="0.25">
      <c r="D202">
        <f t="shared" ca="1" si="1"/>
        <v>208</v>
      </c>
      <c r="E202" s="2" t="str">
        <f t="array" aca="1" ref="E202" ca="1">IFERROR(_xlfn.IFNA(INDEX(Breeding!$K$4:$K$499,D202, 0),""),"")</f>
        <v/>
      </c>
      <c r="F202" t="str">
        <f t="array" aca="1" ref="F202" ca="1">IFERROR(_xlfn.IFNA(INDEX(Breeding!$M$4:$M$499,D202, 0),""),"")</f>
        <v/>
      </c>
      <c r="G202" t="str">
        <f t="array" aca="1" ref="G202" ca="1">IFERROR(_xlfn.IFNA(INDEX(Breeding!$N$4:$N$499,D202, 0),""),"")</f>
        <v/>
      </c>
      <c r="H202" t="str">
        <f ca="1">_xlfn.IFNA(INDEX(Colony!$J$11:$J$20,MATCH(G202,Colony!$B$11:$B$20)),"")</f>
        <v/>
      </c>
      <c r="I202" s="12" t="str">
        <f t="shared" ca="1" si="5"/>
        <v/>
      </c>
    </row>
    <row r="203" spans="4:9" x14ac:dyDescent="0.25">
      <c r="D203">
        <f t="shared" ca="1" si="1"/>
        <v>209</v>
      </c>
      <c r="E203" s="2" t="str">
        <f t="array" aca="1" ref="E203" ca="1">IFERROR(_xlfn.IFNA(INDEX(Breeding!$K$4:$K$499,D203, 0),""),"")</f>
        <v/>
      </c>
      <c r="F203" t="str">
        <f t="array" aca="1" ref="F203" ca="1">IFERROR(_xlfn.IFNA(INDEX(Breeding!$M$4:$M$499,D203, 0),""),"")</f>
        <v/>
      </c>
      <c r="G203" t="str">
        <f t="array" aca="1" ref="G203" ca="1">IFERROR(_xlfn.IFNA(INDEX(Breeding!$N$4:$N$499,D203, 0),""),"")</f>
        <v/>
      </c>
      <c r="H203" t="str">
        <f ca="1">_xlfn.IFNA(INDEX(Colony!$J$11:$J$20,MATCH(G203,Colony!$B$11:$B$20)),"")</f>
        <v/>
      </c>
      <c r="I203" s="12" t="str">
        <f t="shared" ca="1" si="5"/>
        <v/>
      </c>
    </row>
    <row r="204" spans="4:9" x14ac:dyDescent="0.25">
      <c r="D204">
        <f t="shared" ca="1" si="1"/>
        <v>210</v>
      </c>
      <c r="E204" s="2" t="str">
        <f t="array" aca="1" ref="E204" ca="1">IFERROR(_xlfn.IFNA(INDEX(Breeding!$K$4:$K$499,D204, 0),""),"")</f>
        <v/>
      </c>
      <c r="F204" t="str">
        <f t="array" aca="1" ref="F204" ca="1">IFERROR(_xlfn.IFNA(INDEX(Breeding!$M$4:$M$499,D204, 0),""),"")</f>
        <v/>
      </c>
      <c r="G204" t="str">
        <f t="array" aca="1" ref="G204" ca="1">IFERROR(_xlfn.IFNA(INDEX(Breeding!$N$4:$N$499,D204, 0),""),"")</f>
        <v/>
      </c>
      <c r="H204" t="str">
        <f ca="1">_xlfn.IFNA(INDEX(Colony!$J$11:$J$20,MATCH(G204,Colony!$B$11:$B$20)),"")</f>
        <v/>
      </c>
      <c r="I204" s="12" t="str">
        <f t="shared" ca="1" si="5"/>
        <v/>
      </c>
    </row>
    <row r="205" spans="4:9" x14ac:dyDescent="0.25">
      <c r="D205">
        <f t="shared" ca="1" si="1"/>
        <v>211</v>
      </c>
      <c r="E205" s="2" t="str">
        <f t="array" aca="1" ref="E205" ca="1">IFERROR(_xlfn.IFNA(INDEX(Breeding!$K$4:$K$499,D205, 0),""),"")</f>
        <v/>
      </c>
      <c r="F205" t="str">
        <f t="array" aca="1" ref="F205" ca="1">IFERROR(_xlfn.IFNA(INDEX(Breeding!$M$4:$M$499,D205, 0),""),"")</f>
        <v/>
      </c>
      <c r="G205" t="str">
        <f t="array" aca="1" ref="G205" ca="1">IFERROR(_xlfn.IFNA(INDEX(Breeding!$N$4:$N$499,D205, 0),""),"")</f>
        <v/>
      </c>
      <c r="H205" t="str">
        <f ca="1">_xlfn.IFNA(INDEX(Colony!$J$11:$J$20,MATCH(G205,Colony!$B$11:$B$20)),"")</f>
        <v/>
      </c>
      <c r="I205" s="12" t="str">
        <f t="shared" ca="1" si="5"/>
        <v/>
      </c>
    </row>
    <row r="206" spans="4:9" x14ac:dyDescent="0.25">
      <c r="D206">
        <f t="shared" ca="1" si="1"/>
        <v>212</v>
      </c>
      <c r="E206" s="2" t="str">
        <f t="array" aca="1" ref="E206" ca="1">IFERROR(_xlfn.IFNA(INDEX(Breeding!$K$4:$K$499,D206, 0),""),"")</f>
        <v/>
      </c>
      <c r="F206" t="str">
        <f t="array" aca="1" ref="F206" ca="1">IFERROR(_xlfn.IFNA(INDEX(Breeding!$M$4:$M$499,D206, 0),""),"")</f>
        <v/>
      </c>
      <c r="G206" t="str">
        <f t="array" aca="1" ref="G206" ca="1">IFERROR(_xlfn.IFNA(INDEX(Breeding!$N$4:$N$499,D206, 0),""),"")</f>
        <v/>
      </c>
      <c r="H206" t="str">
        <f ca="1">_xlfn.IFNA(INDEX(Colony!$J$11:$J$20,MATCH(G206,Colony!$B$11:$B$20)),"")</f>
        <v/>
      </c>
      <c r="I206" s="12" t="str">
        <f t="shared" ca="1" si="5"/>
        <v/>
      </c>
    </row>
    <row r="207" spans="4:9" x14ac:dyDescent="0.25">
      <c r="D207">
        <f t="shared" ca="1" si="1"/>
        <v>213</v>
      </c>
      <c r="E207" s="2" t="str">
        <f t="array" aca="1" ref="E207" ca="1">IFERROR(_xlfn.IFNA(INDEX(Breeding!$K$4:$K$499,D207, 0),""),"")</f>
        <v/>
      </c>
      <c r="F207" t="str">
        <f t="array" aca="1" ref="F207" ca="1">IFERROR(_xlfn.IFNA(INDEX(Breeding!$M$4:$M$499,D207, 0),""),"")</f>
        <v/>
      </c>
      <c r="G207" t="str">
        <f t="array" aca="1" ref="G207" ca="1">IFERROR(_xlfn.IFNA(INDEX(Breeding!$N$4:$N$499,D207, 0),""),"")</f>
        <v/>
      </c>
      <c r="H207" t="str">
        <f ca="1">_xlfn.IFNA(INDEX(Colony!$J$11:$J$20,MATCH(G207,Colony!$B$11:$B$20)),"")</f>
        <v/>
      </c>
      <c r="I207" s="12" t="str">
        <f t="shared" ca="1" si="5"/>
        <v/>
      </c>
    </row>
    <row r="208" spans="4:9" x14ac:dyDescent="0.25">
      <c r="D208">
        <f t="shared" ca="1" si="1"/>
        <v>214</v>
      </c>
      <c r="E208" s="2" t="str">
        <f t="array" aca="1" ref="E208" ca="1">IFERROR(_xlfn.IFNA(INDEX(Breeding!$K$4:$K$499,D208, 0),""),"")</f>
        <v/>
      </c>
      <c r="F208" t="str">
        <f t="array" aca="1" ref="F208" ca="1">IFERROR(_xlfn.IFNA(INDEX(Breeding!$M$4:$M$499,D208, 0),""),"")</f>
        <v/>
      </c>
      <c r="G208" t="str">
        <f t="array" aca="1" ref="G208" ca="1">IFERROR(_xlfn.IFNA(INDEX(Breeding!$N$4:$N$499,D208, 0),""),"")</f>
        <v/>
      </c>
      <c r="H208" t="str">
        <f ca="1">_xlfn.IFNA(INDEX(Colony!$J$11:$J$20,MATCH(G208,Colony!$B$11:$B$20)),"")</f>
        <v/>
      </c>
      <c r="I208" s="12" t="str">
        <f t="shared" ca="1" si="5"/>
        <v/>
      </c>
    </row>
    <row r="209" spans="4:9" x14ac:dyDescent="0.25">
      <c r="D209">
        <f t="shared" ca="1" si="1"/>
        <v>215</v>
      </c>
      <c r="E209" s="2" t="str">
        <f t="array" aca="1" ref="E209" ca="1">IFERROR(_xlfn.IFNA(INDEX(Breeding!$K$4:$K$499,D209, 0),""),"")</f>
        <v/>
      </c>
      <c r="F209" t="str">
        <f t="array" aca="1" ref="F209" ca="1">IFERROR(_xlfn.IFNA(INDEX(Breeding!$M$4:$M$499,D209, 0),""),"")</f>
        <v/>
      </c>
      <c r="G209" t="str">
        <f t="array" aca="1" ref="G209" ca="1">IFERROR(_xlfn.IFNA(INDEX(Breeding!$N$4:$N$499,D209, 0),""),"")</f>
        <v/>
      </c>
      <c r="H209" t="str">
        <f ca="1">_xlfn.IFNA(INDEX(Colony!$J$11:$J$20,MATCH(G209,Colony!$B$11:$B$20)),"")</f>
        <v/>
      </c>
      <c r="I209" s="12" t="str">
        <f t="shared" ca="1" si="5"/>
        <v/>
      </c>
    </row>
    <row r="210" spans="4:9" x14ac:dyDescent="0.25">
      <c r="D210">
        <f t="shared" ca="1" si="1"/>
        <v>216</v>
      </c>
      <c r="E210" s="2" t="str">
        <f t="array" aca="1" ref="E210" ca="1">IFERROR(_xlfn.IFNA(INDEX(Breeding!$K$4:$K$499,D210, 0),""),"")</f>
        <v/>
      </c>
      <c r="F210" t="str">
        <f t="array" aca="1" ref="F210" ca="1">IFERROR(_xlfn.IFNA(INDEX(Breeding!$M$4:$M$499,D210, 0),""),"")</f>
        <v/>
      </c>
      <c r="G210" t="str">
        <f t="array" aca="1" ref="G210" ca="1">IFERROR(_xlfn.IFNA(INDEX(Breeding!$N$4:$N$499,D210, 0),""),"")</f>
        <v/>
      </c>
      <c r="H210" t="str">
        <f ca="1">_xlfn.IFNA(INDEX(Colony!$J$11:$J$20,MATCH(G210,Colony!$B$11:$B$20)),"")</f>
        <v/>
      </c>
      <c r="I210" s="12" t="str">
        <f t="shared" ca="1" si="5"/>
        <v/>
      </c>
    </row>
    <row r="211" spans="4:9" x14ac:dyDescent="0.25">
      <c r="D211">
        <f t="shared" ca="1" si="1"/>
        <v>217</v>
      </c>
      <c r="E211" s="2" t="str">
        <f t="array" aca="1" ref="E211" ca="1">IFERROR(_xlfn.IFNA(INDEX(Breeding!$K$4:$K$499,D211, 0),""),"")</f>
        <v/>
      </c>
      <c r="F211" t="str">
        <f t="array" aca="1" ref="F211" ca="1">IFERROR(_xlfn.IFNA(INDEX(Breeding!$M$4:$M$499,D211, 0),""),"")</f>
        <v/>
      </c>
      <c r="G211" t="str">
        <f t="array" aca="1" ref="G211" ca="1">IFERROR(_xlfn.IFNA(INDEX(Breeding!$N$4:$N$499,D211, 0),""),"")</f>
        <v/>
      </c>
      <c r="H211" t="str">
        <f ca="1">_xlfn.IFNA(INDEX(Colony!$J$11:$J$20,MATCH(G211,Colony!$B$11:$B$20)),"")</f>
        <v/>
      </c>
      <c r="I211" s="12" t="str">
        <f t="shared" ca="1" si="5"/>
        <v/>
      </c>
    </row>
    <row r="212" spans="4:9" x14ac:dyDescent="0.25">
      <c r="D212">
        <f t="shared" ca="1" si="1"/>
        <v>218</v>
      </c>
      <c r="E212" s="2" t="str">
        <f t="array" aca="1" ref="E212" ca="1">IFERROR(_xlfn.IFNA(INDEX(Breeding!$K$4:$K$499,D212, 0),""),"")</f>
        <v/>
      </c>
      <c r="F212" t="str">
        <f t="array" aca="1" ref="F212" ca="1">IFERROR(_xlfn.IFNA(INDEX(Breeding!$M$4:$M$499,D212, 0),""),"")</f>
        <v/>
      </c>
      <c r="G212" t="str">
        <f t="array" aca="1" ref="G212" ca="1">IFERROR(_xlfn.IFNA(INDEX(Breeding!$N$4:$N$499,D212, 0),""),"")</f>
        <v/>
      </c>
      <c r="H212" t="str">
        <f ca="1">_xlfn.IFNA(INDEX(Colony!$J$11:$J$20,MATCH(G212,Colony!$B$11:$B$20)),"")</f>
        <v/>
      </c>
      <c r="I212" s="12" t="str">
        <f t="shared" ca="1" si="5"/>
        <v/>
      </c>
    </row>
    <row r="213" spans="4:9" x14ac:dyDescent="0.25">
      <c r="D213">
        <f t="shared" ca="1" si="1"/>
        <v>219</v>
      </c>
      <c r="E213" s="2" t="str">
        <f t="array" aca="1" ref="E213" ca="1">IFERROR(_xlfn.IFNA(INDEX(Breeding!$K$4:$K$499,D213, 0),""),"")</f>
        <v/>
      </c>
      <c r="F213" t="str">
        <f t="array" aca="1" ref="F213" ca="1">IFERROR(_xlfn.IFNA(INDEX(Breeding!$M$4:$M$499,D213, 0),""),"")</f>
        <v/>
      </c>
      <c r="G213" t="str">
        <f t="array" aca="1" ref="G213" ca="1">IFERROR(_xlfn.IFNA(INDEX(Breeding!$N$4:$N$499,D213, 0),""),"")</f>
        <v/>
      </c>
      <c r="H213" t="str">
        <f ca="1">_xlfn.IFNA(INDEX(Colony!$J$11:$J$20,MATCH(G213,Colony!$B$11:$B$20)),"")</f>
        <v/>
      </c>
      <c r="I213" s="12" t="str">
        <f t="shared" ca="1" si="5"/>
        <v/>
      </c>
    </row>
    <row r="214" spans="4:9" x14ac:dyDescent="0.25">
      <c r="D214">
        <f t="shared" ca="1" si="1"/>
        <v>220</v>
      </c>
      <c r="E214" s="2" t="str">
        <f t="array" aca="1" ref="E214" ca="1">IFERROR(_xlfn.IFNA(INDEX(Breeding!$K$4:$K$499,D214, 0),""),"")</f>
        <v/>
      </c>
      <c r="F214" t="str">
        <f t="array" aca="1" ref="F214" ca="1">IFERROR(_xlfn.IFNA(INDEX(Breeding!$M$4:$M$499,D214, 0),""),"")</f>
        <v/>
      </c>
      <c r="G214" t="str">
        <f t="array" aca="1" ref="G214" ca="1">IFERROR(_xlfn.IFNA(INDEX(Breeding!$N$4:$N$499,D214, 0),""),"")</f>
        <v/>
      </c>
      <c r="H214" t="str">
        <f ca="1">_xlfn.IFNA(INDEX(Colony!$J$11:$J$20,MATCH(G214,Colony!$B$11:$B$20)),"")</f>
        <v/>
      </c>
      <c r="I214" s="12" t="str">
        <f t="shared" ca="1" si="5"/>
        <v/>
      </c>
    </row>
    <row r="215" spans="4:9" x14ac:dyDescent="0.25">
      <c r="D215">
        <f t="shared" ca="1" si="1"/>
        <v>221</v>
      </c>
      <c r="E215" s="2" t="str">
        <f t="array" aca="1" ref="E215" ca="1">IFERROR(_xlfn.IFNA(INDEX(Breeding!$K$4:$K$499,D215, 0),""),"")</f>
        <v/>
      </c>
      <c r="F215" t="str">
        <f t="array" aca="1" ref="F215" ca="1">IFERROR(_xlfn.IFNA(INDEX(Breeding!$M$4:$M$499,D215, 0),""),"")</f>
        <v/>
      </c>
      <c r="G215" t="str">
        <f t="array" aca="1" ref="G215" ca="1">IFERROR(_xlfn.IFNA(INDEX(Breeding!$N$4:$N$499,D215, 0),""),"")</f>
        <v/>
      </c>
      <c r="H215" t="str">
        <f ca="1">_xlfn.IFNA(INDEX(Colony!$J$11:$J$20,MATCH(G215,Colony!$B$11:$B$20)),"")</f>
        <v/>
      </c>
      <c r="I215" s="12" t="str">
        <f t="shared" ca="1" si="5"/>
        <v/>
      </c>
    </row>
    <row r="216" spans="4:9" x14ac:dyDescent="0.25">
      <c r="D216">
        <f t="shared" ca="1" si="1"/>
        <v>222</v>
      </c>
      <c r="E216" s="2" t="str">
        <f t="array" aca="1" ref="E216" ca="1">IFERROR(_xlfn.IFNA(INDEX(Breeding!$K$4:$K$499,D216, 0),""),"")</f>
        <v/>
      </c>
      <c r="F216" t="str">
        <f t="array" aca="1" ref="F216" ca="1">IFERROR(_xlfn.IFNA(INDEX(Breeding!$M$4:$M$499,D216, 0),""),"")</f>
        <v/>
      </c>
      <c r="G216" t="str">
        <f t="array" aca="1" ref="G216" ca="1">IFERROR(_xlfn.IFNA(INDEX(Breeding!$N$4:$N$499,D216, 0),""),"")</f>
        <v/>
      </c>
      <c r="H216" t="str">
        <f ca="1">_xlfn.IFNA(INDEX(Colony!$J$11:$J$20,MATCH(G216,Colony!$B$11:$B$20)),"")</f>
        <v/>
      </c>
      <c r="I216" s="12" t="str">
        <f t="shared" ca="1" si="5"/>
        <v/>
      </c>
    </row>
    <row r="217" spans="4:9" x14ac:dyDescent="0.25">
      <c r="D217">
        <f t="shared" ca="1" si="1"/>
        <v>223</v>
      </c>
      <c r="E217" s="2" t="str">
        <f t="array" aca="1" ref="E217" ca="1">IFERROR(_xlfn.IFNA(INDEX(Breeding!$K$4:$K$499,D217, 0),""),"")</f>
        <v/>
      </c>
      <c r="F217" t="str">
        <f t="array" aca="1" ref="F217" ca="1">IFERROR(_xlfn.IFNA(INDEX(Breeding!$M$4:$M$499,D217, 0),""),"")</f>
        <v/>
      </c>
      <c r="G217" t="str">
        <f t="array" aca="1" ref="G217" ca="1">IFERROR(_xlfn.IFNA(INDEX(Breeding!$N$4:$N$499,D217, 0),""),"")</f>
        <v/>
      </c>
      <c r="H217" t="str">
        <f ca="1">_xlfn.IFNA(INDEX(Colony!$J$11:$J$20,MATCH(G217,Colony!$B$11:$B$20)),"")</f>
        <v/>
      </c>
      <c r="I217" s="12" t="str">
        <f t="shared" ca="1" si="5"/>
        <v/>
      </c>
    </row>
    <row r="218" spans="4:9" x14ac:dyDescent="0.25">
      <c r="D218">
        <f t="shared" ca="1" si="1"/>
        <v>224</v>
      </c>
      <c r="E218" s="2" t="str">
        <f t="array" aca="1" ref="E218" ca="1">IFERROR(_xlfn.IFNA(INDEX(Breeding!$K$4:$K$499,D218, 0),""),"")</f>
        <v/>
      </c>
      <c r="F218" t="str">
        <f t="array" aca="1" ref="F218" ca="1">IFERROR(_xlfn.IFNA(INDEX(Breeding!$M$4:$M$499,D218, 0),""),"")</f>
        <v/>
      </c>
      <c r="G218" t="str">
        <f t="array" aca="1" ref="G218" ca="1">IFERROR(_xlfn.IFNA(INDEX(Breeding!$N$4:$N$499,D218, 0),""),"")</f>
        <v/>
      </c>
      <c r="H218" t="str">
        <f ca="1">_xlfn.IFNA(INDEX(Colony!$J$11:$J$20,MATCH(G218,Colony!$B$11:$B$20)),"")</f>
        <v/>
      </c>
      <c r="I218" s="12" t="str">
        <f t="shared" ca="1" si="5"/>
        <v/>
      </c>
    </row>
    <row r="219" spans="4:9" x14ac:dyDescent="0.25">
      <c r="D219">
        <f t="shared" ca="1" si="1"/>
        <v>225</v>
      </c>
      <c r="E219" s="2" t="str">
        <f t="array" aca="1" ref="E219" ca="1">IFERROR(_xlfn.IFNA(INDEX(Breeding!$K$4:$K$499,D219, 0),""),"")</f>
        <v/>
      </c>
      <c r="F219" t="str">
        <f t="array" aca="1" ref="F219" ca="1">IFERROR(_xlfn.IFNA(INDEX(Breeding!$M$4:$M$499,D219, 0),""),"")</f>
        <v/>
      </c>
      <c r="G219" t="str">
        <f t="array" aca="1" ref="G219" ca="1">IFERROR(_xlfn.IFNA(INDEX(Breeding!$N$4:$N$499,D219, 0),""),"")</f>
        <v/>
      </c>
      <c r="H219" t="str">
        <f ca="1">_xlfn.IFNA(INDEX(Colony!$J$11:$J$20,MATCH(G219,Colony!$B$11:$B$20)),"")</f>
        <v/>
      </c>
      <c r="I219" s="12" t="str">
        <f t="shared" ca="1" si="5"/>
        <v/>
      </c>
    </row>
    <row r="220" spans="4:9" x14ac:dyDescent="0.25">
      <c r="D220">
        <f t="shared" ca="1" si="1"/>
        <v>226</v>
      </c>
      <c r="E220" s="2" t="str">
        <f t="array" aca="1" ref="E220" ca="1">IFERROR(_xlfn.IFNA(INDEX(Breeding!$K$4:$K$499,D220, 0),""),"")</f>
        <v/>
      </c>
      <c r="F220" t="str">
        <f t="array" aca="1" ref="F220" ca="1">IFERROR(_xlfn.IFNA(INDEX(Breeding!$M$4:$M$499,D220, 0),""),"")</f>
        <v/>
      </c>
      <c r="G220" t="str">
        <f t="array" aca="1" ref="G220" ca="1">IFERROR(_xlfn.IFNA(INDEX(Breeding!$N$4:$N$499,D220, 0),""),"")</f>
        <v/>
      </c>
      <c r="H220" t="str">
        <f ca="1">_xlfn.IFNA(INDEX(Colony!$J$11:$J$20,MATCH(G220,Colony!$B$11:$B$20)),"")</f>
        <v/>
      </c>
      <c r="I220" s="12" t="str">
        <f t="shared" ca="1" si="5"/>
        <v/>
      </c>
    </row>
    <row r="221" spans="4:9" x14ac:dyDescent="0.25">
      <c r="D221">
        <f t="shared" ca="1" si="1"/>
        <v>227</v>
      </c>
      <c r="E221" s="2" t="str">
        <f t="array" aca="1" ref="E221" ca="1">IFERROR(_xlfn.IFNA(INDEX(Breeding!$K$4:$K$499,D221, 0),""),"")</f>
        <v/>
      </c>
      <c r="F221" t="str">
        <f t="array" aca="1" ref="F221" ca="1">IFERROR(_xlfn.IFNA(INDEX(Breeding!$M$4:$M$499,D221, 0),""),"")</f>
        <v/>
      </c>
      <c r="G221" t="str">
        <f t="array" aca="1" ref="G221" ca="1">IFERROR(_xlfn.IFNA(INDEX(Breeding!$N$4:$N$499,D221, 0),""),"")</f>
        <v/>
      </c>
      <c r="H221" t="str">
        <f ca="1">_xlfn.IFNA(INDEX(Colony!$J$11:$J$20,MATCH(G221,Colony!$B$11:$B$20)),"")</f>
        <v/>
      </c>
      <c r="I221" s="12" t="str">
        <f t="shared" ca="1" si="5"/>
        <v/>
      </c>
    </row>
    <row r="222" spans="4:9" x14ac:dyDescent="0.25">
      <c r="D222">
        <f t="shared" ca="1" si="1"/>
        <v>228</v>
      </c>
      <c r="E222" s="2" t="str">
        <f t="array" aca="1" ref="E222" ca="1">IFERROR(_xlfn.IFNA(INDEX(Breeding!$K$4:$K$499,D222, 0),""),"")</f>
        <v/>
      </c>
      <c r="F222" t="str">
        <f t="array" aca="1" ref="F222" ca="1">IFERROR(_xlfn.IFNA(INDEX(Breeding!$M$4:$M$499,D222, 0),""),"")</f>
        <v/>
      </c>
      <c r="G222" t="str">
        <f t="array" aca="1" ref="G222" ca="1">IFERROR(_xlfn.IFNA(INDEX(Breeding!$N$4:$N$499,D222, 0),""),"")</f>
        <v/>
      </c>
      <c r="H222" t="str">
        <f ca="1">_xlfn.IFNA(INDEX(Colony!$J$11:$J$20,MATCH(G222,Colony!$B$11:$B$20)),"")</f>
        <v/>
      </c>
      <c r="I222" s="12" t="str">
        <f t="shared" ca="1" si="5"/>
        <v/>
      </c>
    </row>
    <row r="223" spans="4:9" x14ac:dyDescent="0.25">
      <c r="D223">
        <f t="shared" ca="1" si="1"/>
        <v>229</v>
      </c>
      <c r="E223" s="2" t="str">
        <f t="array" aca="1" ref="E223" ca="1">IFERROR(_xlfn.IFNA(INDEX(Breeding!$K$4:$K$499,D223, 0),""),"")</f>
        <v/>
      </c>
      <c r="F223" t="str">
        <f t="array" aca="1" ref="F223" ca="1">IFERROR(_xlfn.IFNA(INDEX(Breeding!$M$4:$M$499,D223, 0),""),"")</f>
        <v/>
      </c>
      <c r="G223" t="str">
        <f t="array" aca="1" ref="G223" ca="1">IFERROR(_xlfn.IFNA(INDEX(Breeding!$N$4:$N$499,D223, 0),""),"")</f>
        <v/>
      </c>
      <c r="H223" t="str">
        <f ca="1">_xlfn.IFNA(INDEX(Colony!$J$11:$J$20,MATCH(G223,Colony!$B$11:$B$20)),"")</f>
        <v/>
      </c>
      <c r="I223" s="12" t="str">
        <f t="shared" ca="1" si="5"/>
        <v/>
      </c>
    </row>
    <row r="224" spans="4:9" x14ac:dyDescent="0.25">
      <c r="D224">
        <f t="shared" ca="1" si="1"/>
        <v>230</v>
      </c>
      <c r="E224" s="2" t="str">
        <f t="array" aca="1" ref="E224" ca="1">IFERROR(_xlfn.IFNA(INDEX(Breeding!$K$4:$K$499,D224, 0),""),"")</f>
        <v/>
      </c>
      <c r="F224" t="str">
        <f t="array" aca="1" ref="F224" ca="1">IFERROR(_xlfn.IFNA(INDEX(Breeding!$M$4:$M$499,D224, 0),""),"")</f>
        <v/>
      </c>
      <c r="G224" t="str">
        <f t="array" aca="1" ref="G224" ca="1">IFERROR(_xlfn.IFNA(INDEX(Breeding!$N$4:$N$499,D224, 0),""),"")</f>
        <v/>
      </c>
      <c r="H224" t="str">
        <f ca="1">_xlfn.IFNA(INDEX(Colony!$J$11:$J$20,MATCH(G224,Colony!$B$11:$B$20)),"")</f>
        <v/>
      </c>
      <c r="I224" s="12" t="str">
        <f t="shared" ca="1" si="5"/>
        <v/>
      </c>
    </row>
    <row r="225" spans="4:9" x14ac:dyDescent="0.25">
      <c r="D225">
        <f t="shared" ca="1" si="1"/>
        <v>231</v>
      </c>
      <c r="E225" s="2" t="str">
        <f t="array" aca="1" ref="E225" ca="1">IFERROR(_xlfn.IFNA(INDEX(Breeding!$K$4:$K$499,D225, 0),""),"")</f>
        <v/>
      </c>
      <c r="F225" t="str">
        <f t="array" aca="1" ref="F225" ca="1">IFERROR(_xlfn.IFNA(INDEX(Breeding!$M$4:$M$499,D225, 0),""),"")</f>
        <v/>
      </c>
      <c r="G225" t="str">
        <f t="array" aca="1" ref="G225" ca="1">IFERROR(_xlfn.IFNA(INDEX(Breeding!$N$4:$N$499,D225, 0),""),"")</f>
        <v/>
      </c>
      <c r="H225" t="str">
        <f ca="1">_xlfn.IFNA(INDEX(Colony!$J$11:$J$20,MATCH(G225,Colony!$B$11:$B$20)),"")</f>
        <v/>
      </c>
      <c r="I225" s="12" t="str">
        <f t="shared" ca="1" si="5"/>
        <v/>
      </c>
    </row>
    <row r="226" spans="4:9" x14ac:dyDescent="0.25">
      <c r="D226">
        <f t="shared" ca="1" si="1"/>
        <v>232</v>
      </c>
      <c r="E226" s="2" t="str">
        <f t="array" aca="1" ref="E226" ca="1">IFERROR(_xlfn.IFNA(INDEX(Breeding!$K$4:$K$499,D226, 0),""),"")</f>
        <v/>
      </c>
      <c r="F226" t="str">
        <f t="array" aca="1" ref="F226" ca="1">IFERROR(_xlfn.IFNA(INDEX(Breeding!$M$4:$M$499,D226, 0),""),"")</f>
        <v/>
      </c>
      <c r="G226" t="str">
        <f t="array" aca="1" ref="G226" ca="1">IFERROR(_xlfn.IFNA(INDEX(Breeding!$N$4:$N$499,D226, 0),""),"")</f>
        <v/>
      </c>
      <c r="H226" t="str">
        <f ca="1">_xlfn.IFNA(INDEX(Colony!$J$11:$J$20,MATCH(G226,Colony!$B$11:$B$20)),"")</f>
        <v/>
      </c>
      <c r="I226" s="12" t="str">
        <f t="shared" ca="1" si="5"/>
        <v/>
      </c>
    </row>
    <row r="227" spans="4:9" x14ac:dyDescent="0.25">
      <c r="D227">
        <f t="shared" ca="1" si="1"/>
        <v>233</v>
      </c>
      <c r="E227" s="2" t="str">
        <f t="array" aca="1" ref="E227" ca="1">IFERROR(_xlfn.IFNA(INDEX(Breeding!$K$4:$K$499,D227, 0),""),"")</f>
        <v/>
      </c>
      <c r="F227" t="str">
        <f t="array" aca="1" ref="F227" ca="1">IFERROR(_xlfn.IFNA(INDEX(Breeding!$M$4:$M$499,D227, 0),""),"")</f>
        <v/>
      </c>
      <c r="G227" t="str">
        <f t="array" aca="1" ref="G227" ca="1">IFERROR(_xlfn.IFNA(INDEX(Breeding!$N$4:$N$499,D227, 0),""),"")</f>
        <v/>
      </c>
      <c r="H227" t="str">
        <f ca="1">_xlfn.IFNA(INDEX(Colony!$J$11:$J$20,MATCH(G227,Colony!$B$11:$B$20)),"")</f>
        <v/>
      </c>
      <c r="I227" s="12" t="str">
        <f t="shared" ca="1" si="5"/>
        <v/>
      </c>
    </row>
    <row r="228" spans="4:9" x14ac:dyDescent="0.25">
      <c r="D228">
        <f t="shared" ca="1" si="1"/>
        <v>234</v>
      </c>
      <c r="E228" s="2" t="str">
        <f t="array" aca="1" ref="E228" ca="1">IFERROR(_xlfn.IFNA(INDEX(Breeding!$K$4:$K$499,D228, 0),""),"")</f>
        <v/>
      </c>
      <c r="F228" t="str">
        <f t="array" aca="1" ref="F228" ca="1">IFERROR(_xlfn.IFNA(INDEX(Breeding!$M$4:$M$499,D228, 0),""),"")</f>
        <v/>
      </c>
      <c r="G228" t="str">
        <f t="array" aca="1" ref="G228" ca="1">IFERROR(_xlfn.IFNA(INDEX(Breeding!$N$4:$N$499,D228, 0),""),"")</f>
        <v/>
      </c>
      <c r="H228" t="str">
        <f ca="1">_xlfn.IFNA(INDEX(Colony!$J$11:$J$20,MATCH(G228,Colony!$B$11:$B$20)),"")</f>
        <v/>
      </c>
      <c r="I228" s="12" t="str">
        <f t="shared" ca="1" si="5"/>
        <v/>
      </c>
    </row>
    <row r="229" spans="4:9" x14ac:dyDescent="0.25">
      <c r="D229">
        <f t="shared" ca="1" si="1"/>
        <v>235</v>
      </c>
      <c r="E229" s="2" t="str">
        <f t="array" aca="1" ref="E229" ca="1">IFERROR(_xlfn.IFNA(INDEX(Breeding!$K$4:$K$499,D229, 0),""),"")</f>
        <v/>
      </c>
      <c r="F229" t="str">
        <f t="array" aca="1" ref="F229" ca="1">IFERROR(_xlfn.IFNA(INDEX(Breeding!$M$4:$M$499,D229, 0),""),"")</f>
        <v/>
      </c>
      <c r="G229" t="str">
        <f t="array" aca="1" ref="G229" ca="1">IFERROR(_xlfn.IFNA(INDEX(Breeding!$N$4:$N$499,D229, 0),""),"")</f>
        <v/>
      </c>
      <c r="H229" t="str">
        <f ca="1">_xlfn.IFNA(INDEX(Colony!$J$11:$J$20,MATCH(G229,Colony!$B$11:$B$20)),"")</f>
        <v/>
      </c>
      <c r="I229" s="12" t="str">
        <f t="shared" ref="I229:I292" ca="1" si="6">IFERROR(E229+21,"")</f>
        <v/>
      </c>
    </row>
    <row r="230" spans="4:9" x14ac:dyDescent="0.25">
      <c r="D230">
        <f t="shared" ca="1" si="1"/>
        <v>236</v>
      </c>
      <c r="E230" s="2" t="str">
        <f t="array" aca="1" ref="E230" ca="1">IFERROR(_xlfn.IFNA(INDEX(Breeding!$K$4:$K$499,D230, 0),""),"")</f>
        <v/>
      </c>
      <c r="F230" t="str">
        <f t="array" aca="1" ref="F230" ca="1">IFERROR(_xlfn.IFNA(INDEX(Breeding!$M$4:$M$499,D230, 0),""),"")</f>
        <v/>
      </c>
      <c r="G230" t="str">
        <f t="array" aca="1" ref="G230" ca="1">IFERROR(_xlfn.IFNA(INDEX(Breeding!$N$4:$N$499,D230, 0),""),"")</f>
        <v/>
      </c>
      <c r="H230" t="str">
        <f ca="1">_xlfn.IFNA(INDEX(Colony!$J$11:$J$20,MATCH(G230,Colony!$B$11:$B$20)),"")</f>
        <v/>
      </c>
      <c r="I230" s="12" t="str">
        <f t="shared" ca="1" si="6"/>
        <v/>
      </c>
    </row>
    <row r="231" spans="4:9" x14ac:dyDescent="0.25">
      <c r="D231">
        <f t="shared" ca="1" si="1"/>
        <v>237</v>
      </c>
      <c r="E231" s="2" t="str">
        <f t="array" aca="1" ref="E231" ca="1">IFERROR(_xlfn.IFNA(INDEX(Breeding!$K$4:$K$499,D231, 0),""),"")</f>
        <v/>
      </c>
      <c r="F231" t="str">
        <f t="array" aca="1" ref="F231" ca="1">IFERROR(_xlfn.IFNA(INDEX(Breeding!$M$4:$M$499,D231, 0),""),"")</f>
        <v/>
      </c>
      <c r="G231" t="str">
        <f t="array" aca="1" ref="G231" ca="1">IFERROR(_xlfn.IFNA(INDEX(Breeding!$N$4:$N$499,D231, 0),""),"")</f>
        <v/>
      </c>
      <c r="H231" t="str">
        <f ca="1">_xlfn.IFNA(INDEX(Colony!$J$11:$J$20,MATCH(G231,Colony!$B$11:$B$20)),"")</f>
        <v/>
      </c>
      <c r="I231" s="12" t="str">
        <f t="shared" ca="1" si="6"/>
        <v/>
      </c>
    </row>
    <row r="232" spans="4:9" x14ac:dyDescent="0.25">
      <c r="D232">
        <f t="shared" ca="1" si="1"/>
        <v>238</v>
      </c>
      <c r="E232" s="2" t="str">
        <f t="array" aca="1" ref="E232" ca="1">IFERROR(_xlfn.IFNA(INDEX(Breeding!$K$4:$K$499,D232, 0),""),"")</f>
        <v/>
      </c>
      <c r="F232" t="str">
        <f t="array" aca="1" ref="F232" ca="1">IFERROR(_xlfn.IFNA(INDEX(Breeding!$M$4:$M$499,D232, 0),""),"")</f>
        <v/>
      </c>
      <c r="G232" t="str">
        <f t="array" aca="1" ref="G232" ca="1">IFERROR(_xlfn.IFNA(INDEX(Breeding!$N$4:$N$499,D232, 0),""),"")</f>
        <v/>
      </c>
      <c r="H232" t="str">
        <f ca="1">_xlfn.IFNA(INDEX(Colony!$J$11:$J$20,MATCH(G232,Colony!$B$11:$B$20)),"")</f>
        <v/>
      </c>
      <c r="I232" s="12" t="str">
        <f t="shared" ca="1" si="6"/>
        <v/>
      </c>
    </row>
    <row r="233" spans="4:9" x14ac:dyDescent="0.25">
      <c r="D233">
        <f t="shared" ca="1" si="1"/>
        <v>239</v>
      </c>
      <c r="E233" s="2" t="str">
        <f t="array" aca="1" ref="E233" ca="1">IFERROR(_xlfn.IFNA(INDEX(Breeding!$K$4:$K$499,D233, 0),""),"")</f>
        <v/>
      </c>
      <c r="F233" t="str">
        <f t="array" aca="1" ref="F233" ca="1">IFERROR(_xlfn.IFNA(INDEX(Breeding!$M$4:$M$499,D233, 0),""),"")</f>
        <v/>
      </c>
      <c r="G233" t="str">
        <f t="array" aca="1" ref="G233" ca="1">IFERROR(_xlfn.IFNA(INDEX(Breeding!$N$4:$N$499,D233, 0),""),"")</f>
        <v/>
      </c>
      <c r="H233" t="str">
        <f ca="1">_xlfn.IFNA(INDEX(Colony!$J$11:$J$20,MATCH(G233,Colony!$B$11:$B$20)),"")</f>
        <v/>
      </c>
      <c r="I233" s="12" t="str">
        <f t="shared" ca="1" si="6"/>
        <v/>
      </c>
    </row>
    <row r="234" spans="4:9" x14ac:dyDescent="0.25">
      <c r="D234">
        <f t="shared" ca="1" si="1"/>
        <v>240</v>
      </c>
      <c r="E234" s="2" t="str">
        <f t="array" aca="1" ref="E234" ca="1">IFERROR(_xlfn.IFNA(INDEX(Breeding!$K$4:$K$499,D234, 0),""),"")</f>
        <v/>
      </c>
      <c r="F234" t="str">
        <f t="array" aca="1" ref="F234" ca="1">IFERROR(_xlfn.IFNA(INDEX(Breeding!$M$4:$M$499,D234, 0),""),"")</f>
        <v/>
      </c>
      <c r="G234" t="str">
        <f t="array" aca="1" ref="G234" ca="1">IFERROR(_xlfn.IFNA(INDEX(Breeding!$N$4:$N$499,D234, 0),""),"")</f>
        <v/>
      </c>
      <c r="H234" t="str">
        <f ca="1">_xlfn.IFNA(INDEX(Colony!$J$11:$J$20,MATCH(G234,Colony!$B$11:$B$20)),"")</f>
        <v/>
      </c>
      <c r="I234" s="12" t="str">
        <f t="shared" ca="1" si="6"/>
        <v/>
      </c>
    </row>
    <row r="235" spans="4:9" x14ac:dyDescent="0.25">
      <c r="D235">
        <f t="shared" ca="1" si="1"/>
        <v>241</v>
      </c>
      <c r="E235" s="2" t="str">
        <f t="array" aca="1" ref="E235" ca="1">IFERROR(_xlfn.IFNA(INDEX(Breeding!$K$4:$K$499,D235, 0),""),"")</f>
        <v/>
      </c>
      <c r="F235" t="str">
        <f t="array" aca="1" ref="F235" ca="1">IFERROR(_xlfn.IFNA(INDEX(Breeding!$M$4:$M$499,D235, 0),""),"")</f>
        <v/>
      </c>
      <c r="G235" t="str">
        <f t="array" aca="1" ref="G235" ca="1">IFERROR(_xlfn.IFNA(INDEX(Breeding!$N$4:$N$499,D235, 0),""),"")</f>
        <v/>
      </c>
      <c r="H235" t="str">
        <f ca="1">_xlfn.IFNA(INDEX(Colony!$J$11:$J$20,MATCH(G235,Colony!$B$11:$B$20)),"")</f>
        <v/>
      </c>
      <c r="I235" s="12" t="str">
        <f t="shared" ca="1" si="6"/>
        <v/>
      </c>
    </row>
    <row r="236" spans="4:9" x14ac:dyDescent="0.25">
      <c r="D236">
        <f t="shared" ca="1" si="1"/>
        <v>242</v>
      </c>
      <c r="E236" s="2" t="str">
        <f t="array" aca="1" ref="E236" ca="1">IFERROR(_xlfn.IFNA(INDEX(Breeding!$K$4:$K$499,D236, 0),""),"")</f>
        <v/>
      </c>
      <c r="F236" t="str">
        <f t="array" aca="1" ref="F236" ca="1">IFERROR(_xlfn.IFNA(INDEX(Breeding!$M$4:$M$499,D236, 0),""),"")</f>
        <v/>
      </c>
      <c r="G236" t="str">
        <f t="array" aca="1" ref="G236" ca="1">IFERROR(_xlfn.IFNA(INDEX(Breeding!$N$4:$N$499,D236, 0),""),"")</f>
        <v/>
      </c>
      <c r="H236" t="str">
        <f ca="1">_xlfn.IFNA(INDEX(Colony!$J$11:$J$20,MATCH(G236,Colony!$B$11:$B$20)),"")</f>
        <v/>
      </c>
      <c r="I236" s="12" t="str">
        <f t="shared" ca="1" si="6"/>
        <v/>
      </c>
    </row>
    <row r="237" spans="4:9" x14ac:dyDescent="0.25">
      <c r="D237">
        <f t="shared" ca="1" si="1"/>
        <v>243</v>
      </c>
      <c r="E237" s="2" t="str">
        <f t="array" aca="1" ref="E237" ca="1">IFERROR(_xlfn.IFNA(INDEX(Breeding!$K$4:$K$499,D237, 0),""),"")</f>
        <v/>
      </c>
      <c r="F237" t="str">
        <f t="array" aca="1" ref="F237" ca="1">IFERROR(_xlfn.IFNA(INDEX(Breeding!$M$4:$M$499,D237, 0),""),"")</f>
        <v/>
      </c>
      <c r="G237" t="str">
        <f t="array" aca="1" ref="G237" ca="1">IFERROR(_xlfn.IFNA(INDEX(Breeding!$N$4:$N$499,D237, 0),""),"")</f>
        <v/>
      </c>
      <c r="H237" t="str">
        <f ca="1">_xlfn.IFNA(INDEX(Colony!$J$11:$J$20,MATCH(G237,Colony!$B$11:$B$20)),"")</f>
        <v/>
      </c>
      <c r="I237" s="12" t="str">
        <f t="shared" ca="1" si="6"/>
        <v/>
      </c>
    </row>
    <row r="238" spans="4:9" x14ac:dyDescent="0.25">
      <c r="D238">
        <f t="shared" ca="1" si="1"/>
        <v>244</v>
      </c>
      <c r="E238" s="2" t="str">
        <f t="array" aca="1" ref="E238" ca="1">IFERROR(_xlfn.IFNA(INDEX(Breeding!$K$4:$K$499,D238, 0),""),"")</f>
        <v/>
      </c>
      <c r="F238" t="str">
        <f t="array" aca="1" ref="F238" ca="1">IFERROR(_xlfn.IFNA(INDEX(Breeding!$M$4:$M$499,D238, 0),""),"")</f>
        <v/>
      </c>
      <c r="G238" t="str">
        <f t="array" aca="1" ref="G238" ca="1">IFERROR(_xlfn.IFNA(INDEX(Breeding!$N$4:$N$499,D238, 0),""),"")</f>
        <v/>
      </c>
      <c r="H238" t="str">
        <f ca="1">_xlfn.IFNA(INDEX(Colony!$J$11:$J$20,MATCH(G238,Colony!$B$11:$B$20)),"")</f>
        <v/>
      </c>
      <c r="I238" s="12" t="str">
        <f t="shared" ca="1" si="6"/>
        <v/>
      </c>
    </row>
    <row r="239" spans="4:9" x14ac:dyDescent="0.25">
      <c r="D239">
        <f t="shared" ca="1" si="1"/>
        <v>245</v>
      </c>
      <c r="E239" s="2" t="str">
        <f t="array" aca="1" ref="E239" ca="1">IFERROR(_xlfn.IFNA(INDEX(Breeding!$K$4:$K$499,D239, 0),""),"")</f>
        <v/>
      </c>
      <c r="F239" t="str">
        <f t="array" aca="1" ref="F239" ca="1">IFERROR(_xlfn.IFNA(INDEX(Breeding!$M$4:$M$499,D239, 0),""),"")</f>
        <v/>
      </c>
      <c r="G239" t="str">
        <f t="array" aca="1" ref="G239" ca="1">IFERROR(_xlfn.IFNA(INDEX(Breeding!$N$4:$N$499,D239, 0),""),"")</f>
        <v/>
      </c>
      <c r="H239" t="str">
        <f ca="1">_xlfn.IFNA(INDEX(Colony!$J$11:$J$20,MATCH(G239,Colony!$B$11:$B$20)),"")</f>
        <v/>
      </c>
      <c r="I239" s="12" t="str">
        <f t="shared" ca="1" si="6"/>
        <v/>
      </c>
    </row>
    <row r="240" spans="4:9" x14ac:dyDescent="0.25">
      <c r="D240">
        <f t="shared" ca="1" si="1"/>
        <v>246</v>
      </c>
      <c r="E240" s="2" t="str">
        <f t="array" aca="1" ref="E240" ca="1">IFERROR(_xlfn.IFNA(INDEX(Breeding!$K$4:$K$499,D240, 0),""),"")</f>
        <v/>
      </c>
      <c r="F240" t="str">
        <f t="array" aca="1" ref="F240" ca="1">IFERROR(_xlfn.IFNA(INDEX(Breeding!$M$4:$M$499,D240, 0),""),"")</f>
        <v/>
      </c>
      <c r="G240" t="str">
        <f t="array" aca="1" ref="G240" ca="1">IFERROR(_xlfn.IFNA(INDEX(Breeding!$N$4:$N$499,D240, 0),""),"")</f>
        <v/>
      </c>
      <c r="H240" t="str">
        <f ca="1">_xlfn.IFNA(INDEX(Colony!$J$11:$J$20,MATCH(G240,Colony!$B$11:$B$20)),"")</f>
        <v/>
      </c>
      <c r="I240" s="12" t="str">
        <f t="shared" ca="1" si="6"/>
        <v/>
      </c>
    </row>
    <row r="241" spans="4:9" x14ac:dyDescent="0.25">
      <c r="D241">
        <f t="shared" ca="1" si="1"/>
        <v>247</v>
      </c>
      <c r="E241" s="2" t="str">
        <f t="array" aca="1" ref="E241" ca="1">IFERROR(_xlfn.IFNA(INDEX(Breeding!$K$4:$K$499,D241, 0),""),"")</f>
        <v/>
      </c>
      <c r="F241" t="str">
        <f t="array" aca="1" ref="F241" ca="1">IFERROR(_xlfn.IFNA(INDEX(Breeding!$M$4:$M$499,D241, 0),""),"")</f>
        <v/>
      </c>
      <c r="G241" t="str">
        <f t="array" aca="1" ref="G241" ca="1">IFERROR(_xlfn.IFNA(INDEX(Breeding!$N$4:$N$499,D241, 0),""),"")</f>
        <v/>
      </c>
      <c r="H241" t="str">
        <f ca="1">_xlfn.IFNA(INDEX(Colony!$J$11:$J$20,MATCH(G241,Colony!$B$11:$B$20)),"")</f>
        <v/>
      </c>
      <c r="I241" s="12" t="str">
        <f t="shared" ca="1" si="6"/>
        <v/>
      </c>
    </row>
    <row r="242" spans="4:9" x14ac:dyDescent="0.25">
      <c r="D242">
        <f t="shared" ca="1" si="1"/>
        <v>248</v>
      </c>
      <c r="E242" s="2" t="str">
        <f t="array" aca="1" ref="E242" ca="1">IFERROR(_xlfn.IFNA(INDEX(Breeding!$K$4:$K$499,D242, 0),""),"")</f>
        <v/>
      </c>
      <c r="F242" t="str">
        <f t="array" aca="1" ref="F242" ca="1">IFERROR(_xlfn.IFNA(INDEX(Breeding!$M$4:$M$499,D242, 0),""),"")</f>
        <v/>
      </c>
      <c r="G242" t="str">
        <f t="array" aca="1" ref="G242" ca="1">IFERROR(_xlfn.IFNA(INDEX(Breeding!$N$4:$N$499,D242, 0),""),"")</f>
        <v/>
      </c>
      <c r="H242" t="str">
        <f ca="1">_xlfn.IFNA(INDEX(Colony!$J$11:$J$20,MATCH(G242,Colony!$B$11:$B$20)),"")</f>
        <v/>
      </c>
      <c r="I242" s="12" t="str">
        <f t="shared" ca="1" si="6"/>
        <v/>
      </c>
    </row>
    <row r="243" spans="4:9" x14ac:dyDescent="0.25">
      <c r="D243">
        <f t="shared" ca="1" si="1"/>
        <v>249</v>
      </c>
      <c r="E243" s="2" t="str">
        <f t="array" aca="1" ref="E243" ca="1">IFERROR(_xlfn.IFNA(INDEX(Breeding!$K$4:$K$499,D243, 0),""),"")</f>
        <v/>
      </c>
      <c r="F243" t="str">
        <f t="array" aca="1" ref="F243" ca="1">IFERROR(_xlfn.IFNA(INDEX(Breeding!$M$4:$M$499,D243, 0),""),"")</f>
        <v/>
      </c>
      <c r="G243" t="str">
        <f t="array" aca="1" ref="G243" ca="1">IFERROR(_xlfn.IFNA(INDEX(Breeding!$N$4:$N$499,D243, 0),""),"")</f>
        <v/>
      </c>
      <c r="H243" t="str">
        <f ca="1">_xlfn.IFNA(INDEX(Colony!$J$11:$J$20,MATCH(G243,Colony!$B$11:$B$20)),"")</f>
        <v/>
      </c>
      <c r="I243" s="12" t="str">
        <f t="shared" ca="1" si="6"/>
        <v/>
      </c>
    </row>
    <row r="244" spans="4:9" x14ac:dyDescent="0.25">
      <c r="D244">
        <f t="shared" ca="1" si="1"/>
        <v>250</v>
      </c>
      <c r="E244" s="2" t="str">
        <f t="array" aca="1" ref="E244" ca="1">IFERROR(_xlfn.IFNA(INDEX(Breeding!$K$4:$K$499,D244, 0),""),"")</f>
        <v/>
      </c>
      <c r="F244" t="str">
        <f t="array" aca="1" ref="F244" ca="1">IFERROR(_xlfn.IFNA(INDEX(Breeding!$M$4:$M$499,D244, 0),""),"")</f>
        <v/>
      </c>
      <c r="G244" t="str">
        <f t="array" aca="1" ref="G244" ca="1">IFERROR(_xlfn.IFNA(INDEX(Breeding!$N$4:$N$499,D244, 0),""),"")</f>
        <v/>
      </c>
      <c r="H244" t="str">
        <f ca="1">_xlfn.IFNA(INDEX(Colony!$J$11:$J$20,MATCH(G244,Colony!$B$11:$B$20)),"")</f>
        <v/>
      </c>
      <c r="I244" s="12" t="str">
        <f t="shared" ca="1" si="6"/>
        <v/>
      </c>
    </row>
    <row r="245" spans="4:9" x14ac:dyDescent="0.25">
      <c r="D245">
        <f t="shared" ca="1" si="1"/>
        <v>251</v>
      </c>
      <c r="E245" s="2" t="str">
        <f t="array" aca="1" ref="E245" ca="1">IFERROR(_xlfn.IFNA(INDEX(Breeding!$K$4:$K$499,D245, 0),""),"")</f>
        <v/>
      </c>
      <c r="F245" t="str">
        <f t="array" aca="1" ref="F245" ca="1">IFERROR(_xlfn.IFNA(INDEX(Breeding!$M$4:$M$499,D245, 0),""),"")</f>
        <v/>
      </c>
      <c r="G245" t="str">
        <f t="array" aca="1" ref="G245" ca="1">IFERROR(_xlfn.IFNA(INDEX(Breeding!$N$4:$N$499,D245, 0),""),"")</f>
        <v/>
      </c>
      <c r="H245" t="str">
        <f ca="1">_xlfn.IFNA(INDEX(Colony!$J$11:$J$20,MATCH(G245,Colony!$B$11:$B$20)),"")</f>
        <v/>
      </c>
      <c r="I245" s="12" t="str">
        <f t="shared" ca="1" si="6"/>
        <v/>
      </c>
    </row>
    <row r="246" spans="4:9" x14ac:dyDescent="0.25">
      <c r="D246">
        <f t="shared" ca="1" si="1"/>
        <v>252</v>
      </c>
      <c r="E246" s="2" t="str">
        <f t="array" aca="1" ref="E246" ca="1">IFERROR(_xlfn.IFNA(INDEX(Breeding!$K$4:$K$499,D246, 0),""),"")</f>
        <v/>
      </c>
      <c r="F246" t="str">
        <f t="array" aca="1" ref="F246" ca="1">IFERROR(_xlfn.IFNA(INDEX(Breeding!$M$4:$M$499,D246, 0),""),"")</f>
        <v/>
      </c>
      <c r="G246" t="str">
        <f t="array" aca="1" ref="G246" ca="1">IFERROR(_xlfn.IFNA(INDEX(Breeding!$N$4:$N$499,D246, 0),""),"")</f>
        <v/>
      </c>
      <c r="H246" t="str">
        <f ca="1">_xlfn.IFNA(INDEX(Colony!$J$11:$J$20,MATCH(G246,Colony!$B$11:$B$20)),"")</f>
        <v/>
      </c>
      <c r="I246" s="12" t="str">
        <f t="shared" ca="1" si="6"/>
        <v/>
      </c>
    </row>
    <row r="247" spans="4:9" x14ac:dyDescent="0.25">
      <c r="D247">
        <f t="shared" ca="1" si="1"/>
        <v>253</v>
      </c>
      <c r="E247" s="2" t="str">
        <f t="array" aca="1" ref="E247" ca="1">IFERROR(_xlfn.IFNA(INDEX(Breeding!$K$4:$K$499,D247, 0),""),"")</f>
        <v/>
      </c>
      <c r="F247" t="str">
        <f t="array" aca="1" ref="F247" ca="1">IFERROR(_xlfn.IFNA(INDEX(Breeding!$M$4:$M$499,D247, 0),""),"")</f>
        <v/>
      </c>
      <c r="G247" t="str">
        <f t="array" aca="1" ref="G247" ca="1">IFERROR(_xlfn.IFNA(INDEX(Breeding!$N$4:$N$499,D247, 0),""),"")</f>
        <v/>
      </c>
      <c r="H247" t="str">
        <f ca="1">_xlfn.IFNA(INDEX(Colony!$J$11:$J$20,MATCH(G247,Colony!$B$11:$B$20)),"")</f>
        <v/>
      </c>
      <c r="I247" s="12" t="str">
        <f t="shared" ca="1" si="6"/>
        <v/>
      </c>
    </row>
    <row r="248" spans="4:9" x14ac:dyDescent="0.25">
      <c r="D248">
        <f t="shared" ca="1" si="1"/>
        <v>254</v>
      </c>
      <c r="E248" s="2" t="str">
        <f t="array" aca="1" ref="E248" ca="1">IFERROR(_xlfn.IFNA(INDEX(Breeding!$K$4:$K$499,D248, 0),""),"")</f>
        <v/>
      </c>
      <c r="F248" t="str">
        <f t="array" aca="1" ref="F248" ca="1">IFERROR(_xlfn.IFNA(INDEX(Breeding!$M$4:$M$499,D248, 0),""),"")</f>
        <v/>
      </c>
      <c r="G248" t="str">
        <f t="array" aca="1" ref="G248" ca="1">IFERROR(_xlfn.IFNA(INDEX(Breeding!$N$4:$N$499,D248, 0),""),"")</f>
        <v/>
      </c>
      <c r="H248" t="str">
        <f ca="1">_xlfn.IFNA(INDEX(Colony!$J$11:$J$20,MATCH(G248,Colony!$B$11:$B$20)),"")</f>
        <v/>
      </c>
      <c r="I248" s="12" t="str">
        <f t="shared" ca="1" si="6"/>
        <v/>
      </c>
    </row>
    <row r="249" spans="4:9" x14ac:dyDescent="0.25">
      <c r="D249">
        <f t="shared" ca="1" si="1"/>
        <v>255</v>
      </c>
      <c r="E249" s="2" t="str">
        <f t="array" aca="1" ref="E249" ca="1">IFERROR(_xlfn.IFNA(INDEX(Breeding!$K$4:$K$499,D249, 0),""),"")</f>
        <v/>
      </c>
      <c r="F249" t="str">
        <f t="array" aca="1" ref="F249" ca="1">IFERROR(_xlfn.IFNA(INDEX(Breeding!$M$4:$M$499,D249, 0),""),"")</f>
        <v/>
      </c>
      <c r="G249" t="str">
        <f t="array" aca="1" ref="G249" ca="1">IFERROR(_xlfn.IFNA(INDEX(Breeding!$N$4:$N$499,D249, 0),""),"")</f>
        <v/>
      </c>
      <c r="H249" t="str">
        <f ca="1">_xlfn.IFNA(INDEX(Colony!$J$11:$J$20,MATCH(G249,Colony!$B$11:$B$20)),"")</f>
        <v/>
      </c>
      <c r="I249" s="12" t="str">
        <f t="shared" ca="1" si="6"/>
        <v/>
      </c>
    </row>
    <row r="250" spans="4:9" x14ac:dyDescent="0.25">
      <c r="D250">
        <f t="shared" ca="1" si="1"/>
        <v>256</v>
      </c>
      <c r="E250" s="2" t="str">
        <f t="array" aca="1" ref="E250" ca="1">IFERROR(_xlfn.IFNA(INDEX(Breeding!$K$4:$K$499,D250, 0),""),"")</f>
        <v/>
      </c>
      <c r="F250" t="str">
        <f t="array" aca="1" ref="F250" ca="1">IFERROR(_xlfn.IFNA(INDEX(Breeding!$M$4:$M$499,D250, 0),""),"")</f>
        <v/>
      </c>
      <c r="G250" t="str">
        <f t="array" aca="1" ref="G250" ca="1">IFERROR(_xlfn.IFNA(INDEX(Breeding!$N$4:$N$499,D250, 0),""),"")</f>
        <v/>
      </c>
      <c r="H250" t="str">
        <f ca="1">_xlfn.IFNA(INDEX(Colony!$J$11:$J$20,MATCH(G250,Colony!$B$11:$B$20)),"")</f>
        <v/>
      </c>
      <c r="I250" s="12" t="str">
        <f t="shared" ca="1" si="6"/>
        <v/>
      </c>
    </row>
    <row r="251" spans="4:9" x14ac:dyDescent="0.25">
      <c r="D251">
        <f t="shared" ca="1" si="1"/>
        <v>257</v>
      </c>
      <c r="E251" s="2" t="str">
        <f t="array" aca="1" ref="E251" ca="1">IFERROR(_xlfn.IFNA(INDEX(Breeding!$K$4:$K$499,D251, 0),""),"")</f>
        <v/>
      </c>
      <c r="F251" t="str">
        <f t="array" aca="1" ref="F251" ca="1">IFERROR(_xlfn.IFNA(INDEX(Breeding!$M$4:$M$499,D251, 0),""),"")</f>
        <v/>
      </c>
      <c r="G251" t="str">
        <f t="array" aca="1" ref="G251" ca="1">IFERROR(_xlfn.IFNA(INDEX(Breeding!$N$4:$N$499,D251, 0),""),"")</f>
        <v/>
      </c>
      <c r="H251" t="str">
        <f ca="1">_xlfn.IFNA(INDEX(Colony!$J$11:$J$20,MATCH(G251,Colony!$B$11:$B$20)),"")</f>
        <v/>
      </c>
      <c r="I251" s="12" t="str">
        <f t="shared" ca="1" si="6"/>
        <v/>
      </c>
    </row>
    <row r="252" spans="4:9" x14ac:dyDescent="0.25">
      <c r="D252">
        <f t="shared" ca="1" si="1"/>
        <v>258</v>
      </c>
      <c r="E252" s="2" t="str">
        <f t="array" aca="1" ref="E252" ca="1">IFERROR(_xlfn.IFNA(INDEX(Breeding!$K$4:$K$499,D252, 0),""),"")</f>
        <v/>
      </c>
      <c r="F252" t="str">
        <f t="array" aca="1" ref="F252" ca="1">IFERROR(_xlfn.IFNA(INDEX(Breeding!$M$4:$M$499,D252, 0),""),"")</f>
        <v/>
      </c>
      <c r="G252" t="str">
        <f t="array" aca="1" ref="G252" ca="1">IFERROR(_xlfn.IFNA(INDEX(Breeding!$N$4:$N$499,D252, 0),""),"")</f>
        <v/>
      </c>
      <c r="H252" t="str">
        <f ca="1">_xlfn.IFNA(INDEX(Colony!$J$11:$J$20,MATCH(G252,Colony!$B$11:$B$20)),"")</f>
        <v/>
      </c>
      <c r="I252" s="12" t="str">
        <f t="shared" ca="1" si="6"/>
        <v/>
      </c>
    </row>
    <row r="253" spans="4:9" x14ac:dyDescent="0.25">
      <c r="D253">
        <f t="shared" ca="1" si="1"/>
        <v>259</v>
      </c>
      <c r="E253" s="2" t="str">
        <f t="array" aca="1" ref="E253" ca="1">IFERROR(_xlfn.IFNA(INDEX(Breeding!$K$4:$K$499,D253, 0),""),"")</f>
        <v/>
      </c>
      <c r="F253" t="str">
        <f t="array" aca="1" ref="F253" ca="1">IFERROR(_xlfn.IFNA(INDEX(Breeding!$M$4:$M$499,D253, 0),""),"")</f>
        <v/>
      </c>
      <c r="G253" t="str">
        <f t="array" aca="1" ref="G253" ca="1">IFERROR(_xlfn.IFNA(INDEX(Breeding!$N$4:$N$499,D253, 0),""),"")</f>
        <v/>
      </c>
      <c r="H253" t="str">
        <f ca="1">_xlfn.IFNA(INDEX(Colony!$J$11:$J$20,MATCH(G253,Colony!$B$11:$B$20)),"")</f>
        <v/>
      </c>
      <c r="I253" s="12" t="str">
        <f t="shared" ca="1" si="6"/>
        <v/>
      </c>
    </row>
    <row r="254" spans="4:9" x14ac:dyDescent="0.25">
      <c r="D254">
        <f t="shared" ca="1" si="1"/>
        <v>260</v>
      </c>
      <c r="E254" s="2" t="str">
        <f t="array" aca="1" ref="E254" ca="1">IFERROR(_xlfn.IFNA(INDEX(Breeding!$K$4:$K$499,D254, 0),""),"")</f>
        <v/>
      </c>
      <c r="F254" t="str">
        <f t="array" aca="1" ref="F254" ca="1">IFERROR(_xlfn.IFNA(INDEX(Breeding!$M$4:$M$499,D254, 0),""),"")</f>
        <v/>
      </c>
      <c r="G254" t="str">
        <f t="array" aca="1" ref="G254" ca="1">IFERROR(_xlfn.IFNA(INDEX(Breeding!$N$4:$N$499,D254, 0),""),"")</f>
        <v/>
      </c>
      <c r="H254" t="str">
        <f ca="1">_xlfn.IFNA(INDEX(Colony!$J$11:$J$20,MATCH(G254,Colony!$B$11:$B$20)),"")</f>
        <v/>
      </c>
      <c r="I254" s="12" t="str">
        <f t="shared" ca="1" si="6"/>
        <v/>
      </c>
    </row>
    <row r="255" spans="4:9" x14ac:dyDescent="0.25">
      <c r="D255">
        <f t="shared" ca="1" si="1"/>
        <v>261</v>
      </c>
      <c r="E255" s="2" t="str">
        <f t="array" aca="1" ref="E255" ca="1">IFERROR(_xlfn.IFNA(INDEX(Breeding!$K$4:$K$499,D255, 0),""),"")</f>
        <v/>
      </c>
      <c r="F255" t="str">
        <f t="array" aca="1" ref="F255" ca="1">IFERROR(_xlfn.IFNA(INDEX(Breeding!$M$4:$M$499,D255, 0),""),"")</f>
        <v/>
      </c>
      <c r="G255" t="str">
        <f t="array" aca="1" ref="G255" ca="1">IFERROR(_xlfn.IFNA(INDEX(Breeding!$N$4:$N$499,D255, 0),""),"")</f>
        <v/>
      </c>
      <c r="H255" t="str">
        <f ca="1">_xlfn.IFNA(INDEX(Colony!$J$11:$J$20,MATCH(G255,Colony!$B$11:$B$20)),"")</f>
        <v/>
      </c>
      <c r="I255" s="12" t="str">
        <f t="shared" ca="1" si="6"/>
        <v/>
      </c>
    </row>
    <row r="256" spans="4:9" x14ac:dyDescent="0.25">
      <c r="D256">
        <f t="shared" ca="1" si="1"/>
        <v>262</v>
      </c>
      <c r="E256" s="2" t="str">
        <f t="array" aca="1" ref="E256" ca="1">IFERROR(_xlfn.IFNA(INDEX(Breeding!$K$4:$K$499,D256, 0),""),"")</f>
        <v/>
      </c>
      <c r="F256" t="str">
        <f t="array" aca="1" ref="F256" ca="1">IFERROR(_xlfn.IFNA(INDEX(Breeding!$M$4:$M$499,D256, 0),""),"")</f>
        <v/>
      </c>
      <c r="G256" t="str">
        <f t="array" aca="1" ref="G256" ca="1">IFERROR(_xlfn.IFNA(INDEX(Breeding!$N$4:$N$499,D256, 0),""),"")</f>
        <v/>
      </c>
      <c r="H256" t="str">
        <f ca="1">_xlfn.IFNA(INDEX(Colony!$J$11:$J$20,MATCH(G256,Colony!$B$11:$B$20)),"")</f>
        <v/>
      </c>
      <c r="I256" s="12" t="str">
        <f t="shared" ca="1" si="6"/>
        <v/>
      </c>
    </row>
    <row r="257" spans="4:9" x14ac:dyDescent="0.25">
      <c r="D257">
        <f t="shared" ca="1" si="1"/>
        <v>263</v>
      </c>
      <c r="E257" s="2" t="str">
        <f t="array" aca="1" ref="E257" ca="1">IFERROR(_xlfn.IFNA(INDEX(Breeding!$K$4:$K$499,D257, 0),""),"")</f>
        <v/>
      </c>
      <c r="F257" t="str">
        <f t="array" aca="1" ref="F257" ca="1">IFERROR(_xlfn.IFNA(INDEX(Breeding!$M$4:$M$499,D257, 0),""),"")</f>
        <v/>
      </c>
      <c r="G257" t="str">
        <f t="array" aca="1" ref="G257" ca="1">IFERROR(_xlfn.IFNA(INDEX(Breeding!$N$4:$N$499,D257, 0),""),"")</f>
        <v/>
      </c>
      <c r="H257" t="str">
        <f ca="1">_xlfn.IFNA(INDEX(Colony!$J$11:$J$20,MATCH(G257,Colony!$B$11:$B$20)),"")</f>
        <v/>
      </c>
      <c r="I257" s="12" t="str">
        <f t="shared" ca="1" si="6"/>
        <v/>
      </c>
    </row>
    <row r="258" spans="4:9" x14ac:dyDescent="0.25">
      <c r="D258">
        <f t="shared" ca="1" si="1"/>
        <v>264</v>
      </c>
      <c r="E258" s="2" t="str">
        <f t="array" aca="1" ref="E258" ca="1">IFERROR(_xlfn.IFNA(INDEX(Breeding!$K$4:$K$499,D258, 0),""),"")</f>
        <v/>
      </c>
      <c r="F258" t="str">
        <f t="array" aca="1" ref="F258" ca="1">IFERROR(_xlfn.IFNA(INDEX(Breeding!$M$4:$M$499,D258, 0),""),"")</f>
        <v/>
      </c>
      <c r="G258" t="str">
        <f t="array" aca="1" ref="G258" ca="1">IFERROR(_xlfn.IFNA(INDEX(Breeding!$N$4:$N$499,D258, 0),""),"")</f>
        <v/>
      </c>
      <c r="H258" t="str">
        <f ca="1">_xlfn.IFNA(INDEX(Colony!$J$11:$J$20,MATCH(G258,Colony!$B$11:$B$20)),"")</f>
        <v/>
      </c>
      <c r="I258" s="12" t="str">
        <f t="shared" ca="1" si="6"/>
        <v/>
      </c>
    </row>
    <row r="259" spans="4:9" x14ac:dyDescent="0.25">
      <c r="D259">
        <f t="shared" ca="1" si="1"/>
        <v>265</v>
      </c>
      <c r="E259" s="2" t="str">
        <f t="array" aca="1" ref="E259" ca="1">IFERROR(_xlfn.IFNA(INDEX(Breeding!$K$4:$K$499,D259, 0),""),"")</f>
        <v/>
      </c>
      <c r="F259" t="str">
        <f t="array" aca="1" ref="F259" ca="1">IFERROR(_xlfn.IFNA(INDEX(Breeding!$M$4:$M$499,D259, 0),""),"")</f>
        <v/>
      </c>
      <c r="G259" t="str">
        <f t="array" aca="1" ref="G259" ca="1">IFERROR(_xlfn.IFNA(INDEX(Breeding!$N$4:$N$499,D259, 0),""),"")</f>
        <v/>
      </c>
      <c r="H259" t="str">
        <f ca="1">_xlfn.IFNA(INDEX(Colony!$J$11:$J$20,MATCH(G259,Colony!$B$11:$B$20)),"")</f>
        <v/>
      </c>
      <c r="I259" s="12" t="str">
        <f t="shared" ca="1" si="6"/>
        <v/>
      </c>
    </row>
    <row r="260" spans="4:9" x14ac:dyDescent="0.25">
      <c r="D260">
        <f t="shared" ca="1" si="1"/>
        <v>266</v>
      </c>
      <c r="E260" s="2" t="str">
        <f t="array" aca="1" ref="E260" ca="1">IFERROR(_xlfn.IFNA(INDEX(Breeding!$K$4:$K$499,D260, 0),""),"")</f>
        <v/>
      </c>
      <c r="F260" t="str">
        <f t="array" aca="1" ref="F260" ca="1">IFERROR(_xlfn.IFNA(INDEX(Breeding!$M$4:$M$499,D260, 0),""),"")</f>
        <v/>
      </c>
      <c r="G260" t="str">
        <f t="array" aca="1" ref="G260" ca="1">IFERROR(_xlfn.IFNA(INDEX(Breeding!$N$4:$N$499,D260, 0),""),"")</f>
        <v/>
      </c>
      <c r="H260" t="str">
        <f ca="1">_xlfn.IFNA(INDEX(Colony!$J$11:$J$20,MATCH(G260,Colony!$B$11:$B$20)),"")</f>
        <v/>
      </c>
      <c r="I260" s="12" t="str">
        <f t="shared" ca="1" si="6"/>
        <v/>
      </c>
    </row>
    <row r="261" spans="4:9" x14ac:dyDescent="0.25">
      <c r="D261">
        <f t="shared" ca="1" si="1"/>
        <v>267</v>
      </c>
      <c r="E261" s="2" t="str">
        <f t="array" aca="1" ref="E261" ca="1">IFERROR(_xlfn.IFNA(INDEX(Breeding!$K$4:$K$499,D261, 0),""),"")</f>
        <v/>
      </c>
      <c r="F261" t="str">
        <f t="array" aca="1" ref="F261" ca="1">IFERROR(_xlfn.IFNA(INDEX(Breeding!$M$4:$M$499,D261, 0),""),"")</f>
        <v/>
      </c>
      <c r="G261" t="str">
        <f t="array" aca="1" ref="G261" ca="1">IFERROR(_xlfn.IFNA(INDEX(Breeding!$N$4:$N$499,D261, 0),""),"")</f>
        <v/>
      </c>
      <c r="H261" t="str">
        <f ca="1">_xlfn.IFNA(INDEX(Colony!$J$11:$J$20,MATCH(G261,Colony!$B$11:$B$20)),"")</f>
        <v/>
      </c>
      <c r="I261" s="12" t="str">
        <f t="shared" ca="1" si="6"/>
        <v/>
      </c>
    </row>
    <row r="262" spans="4:9" x14ac:dyDescent="0.25">
      <c r="D262">
        <f t="shared" ca="1" si="1"/>
        <v>268</v>
      </c>
      <c r="E262" s="2" t="str">
        <f t="array" aca="1" ref="E262" ca="1">IFERROR(_xlfn.IFNA(INDEX(Breeding!$K$4:$K$499,D262, 0),""),"")</f>
        <v/>
      </c>
      <c r="F262" t="str">
        <f t="array" aca="1" ref="F262" ca="1">IFERROR(_xlfn.IFNA(INDEX(Breeding!$M$4:$M$499,D262, 0),""),"")</f>
        <v/>
      </c>
      <c r="G262" t="str">
        <f t="array" aca="1" ref="G262" ca="1">IFERROR(_xlfn.IFNA(INDEX(Breeding!$N$4:$N$499,D262, 0),""),"")</f>
        <v/>
      </c>
      <c r="H262" t="str">
        <f ca="1">_xlfn.IFNA(INDEX(Colony!$J$11:$J$20,MATCH(G262,Colony!$B$11:$B$20)),"")</f>
        <v/>
      </c>
      <c r="I262" s="12" t="str">
        <f t="shared" ca="1" si="6"/>
        <v/>
      </c>
    </row>
    <row r="263" spans="4:9" x14ac:dyDescent="0.25">
      <c r="D263">
        <f t="shared" ca="1" si="1"/>
        <v>269</v>
      </c>
      <c r="E263" s="2" t="str">
        <f t="array" aca="1" ref="E263" ca="1">IFERROR(_xlfn.IFNA(INDEX(Breeding!$K$4:$K$499,D263, 0),""),"")</f>
        <v/>
      </c>
      <c r="F263" t="str">
        <f t="array" aca="1" ref="F263" ca="1">IFERROR(_xlfn.IFNA(INDEX(Breeding!$M$4:$M$499,D263, 0),""),"")</f>
        <v/>
      </c>
      <c r="G263" t="str">
        <f t="array" aca="1" ref="G263" ca="1">IFERROR(_xlfn.IFNA(INDEX(Breeding!$N$4:$N$499,D263, 0),""),"")</f>
        <v/>
      </c>
      <c r="H263" t="str">
        <f ca="1">_xlfn.IFNA(INDEX(Colony!$J$11:$J$20,MATCH(G263,Colony!$B$11:$B$20)),"")</f>
        <v/>
      </c>
      <c r="I263" s="12" t="str">
        <f t="shared" ca="1" si="6"/>
        <v/>
      </c>
    </row>
    <row r="264" spans="4:9" x14ac:dyDescent="0.25">
      <c r="D264">
        <f t="shared" ref="D264:D327" ca="1" si="7">D263+1</f>
        <v>270</v>
      </c>
      <c r="E264" s="2" t="str">
        <f t="array" aca="1" ref="E264" ca="1">IFERROR(_xlfn.IFNA(INDEX(Breeding!$K$4:$K$499,D264, 0),""),"")</f>
        <v/>
      </c>
      <c r="F264" t="str">
        <f t="array" aca="1" ref="F264" ca="1">IFERROR(_xlfn.IFNA(INDEX(Breeding!$M$4:$M$499,D264, 0),""),"")</f>
        <v/>
      </c>
      <c r="G264" t="str">
        <f t="array" aca="1" ref="G264" ca="1">IFERROR(_xlfn.IFNA(INDEX(Breeding!$N$4:$N$499,D264, 0),""),"")</f>
        <v/>
      </c>
      <c r="H264" t="str">
        <f ca="1">_xlfn.IFNA(INDEX(Colony!$J$11:$J$20,MATCH(G264,Colony!$B$11:$B$20)),"")</f>
        <v/>
      </c>
      <c r="I264" s="12" t="str">
        <f t="shared" ca="1" si="6"/>
        <v/>
      </c>
    </row>
    <row r="265" spans="4:9" x14ac:dyDescent="0.25">
      <c r="D265">
        <f t="shared" ca="1" si="7"/>
        <v>271</v>
      </c>
      <c r="E265" s="2" t="str">
        <f t="array" aca="1" ref="E265" ca="1">IFERROR(_xlfn.IFNA(INDEX(Breeding!$K$4:$K$499,D265, 0),""),"")</f>
        <v/>
      </c>
      <c r="F265" t="str">
        <f t="array" aca="1" ref="F265" ca="1">IFERROR(_xlfn.IFNA(INDEX(Breeding!$M$4:$M$499,D265, 0),""),"")</f>
        <v/>
      </c>
      <c r="G265" t="str">
        <f t="array" aca="1" ref="G265" ca="1">IFERROR(_xlfn.IFNA(INDEX(Breeding!$N$4:$N$499,D265, 0),""),"")</f>
        <v/>
      </c>
      <c r="H265" t="str">
        <f ca="1">_xlfn.IFNA(INDEX(Colony!$J$11:$J$20,MATCH(G265,Colony!$B$11:$B$20)),"")</f>
        <v/>
      </c>
      <c r="I265" s="12" t="str">
        <f t="shared" ca="1" si="6"/>
        <v/>
      </c>
    </row>
    <row r="266" spans="4:9" x14ac:dyDescent="0.25">
      <c r="D266">
        <f t="shared" ca="1" si="7"/>
        <v>272</v>
      </c>
      <c r="E266" s="2" t="str">
        <f t="array" aca="1" ref="E266" ca="1">IFERROR(_xlfn.IFNA(INDEX(Breeding!$K$4:$K$499,D266, 0),""),"")</f>
        <v/>
      </c>
      <c r="F266" t="str">
        <f t="array" aca="1" ref="F266" ca="1">IFERROR(_xlfn.IFNA(INDEX(Breeding!$M$4:$M$499,D266, 0),""),"")</f>
        <v/>
      </c>
      <c r="G266" t="str">
        <f t="array" aca="1" ref="G266" ca="1">IFERROR(_xlfn.IFNA(INDEX(Breeding!$N$4:$N$499,D266, 0),""),"")</f>
        <v/>
      </c>
      <c r="H266" t="str">
        <f ca="1">_xlfn.IFNA(INDEX(Colony!$J$11:$J$20,MATCH(G266,Colony!$B$11:$B$20)),"")</f>
        <v/>
      </c>
      <c r="I266" s="12" t="str">
        <f t="shared" ca="1" si="6"/>
        <v/>
      </c>
    </row>
    <row r="267" spans="4:9" x14ac:dyDescent="0.25">
      <c r="D267">
        <f t="shared" ca="1" si="7"/>
        <v>273</v>
      </c>
      <c r="E267" s="2" t="str">
        <f t="array" aca="1" ref="E267" ca="1">IFERROR(_xlfn.IFNA(INDEX(Breeding!$K$4:$K$499,D267, 0),""),"")</f>
        <v/>
      </c>
      <c r="F267" t="str">
        <f t="array" aca="1" ref="F267" ca="1">IFERROR(_xlfn.IFNA(INDEX(Breeding!$M$4:$M$499,D267, 0),""),"")</f>
        <v/>
      </c>
      <c r="G267" t="str">
        <f t="array" aca="1" ref="G267" ca="1">IFERROR(_xlfn.IFNA(INDEX(Breeding!$N$4:$N$499,D267, 0),""),"")</f>
        <v/>
      </c>
      <c r="H267" t="str">
        <f ca="1">_xlfn.IFNA(INDEX(Colony!$J$11:$J$20,MATCH(G267,Colony!$B$11:$B$20)),"")</f>
        <v/>
      </c>
      <c r="I267" s="12" t="str">
        <f t="shared" ca="1" si="6"/>
        <v/>
      </c>
    </row>
    <row r="268" spans="4:9" x14ac:dyDescent="0.25">
      <c r="D268">
        <f t="shared" ca="1" si="7"/>
        <v>274</v>
      </c>
      <c r="E268" s="2" t="str">
        <f t="array" aca="1" ref="E268" ca="1">IFERROR(_xlfn.IFNA(INDEX(Breeding!$K$4:$K$499,D268, 0),""),"")</f>
        <v/>
      </c>
      <c r="F268" t="str">
        <f t="array" aca="1" ref="F268" ca="1">IFERROR(_xlfn.IFNA(INDEX(Breeding!$M$4:$M$499,D268, 0),""),"")</f>
        <v/>
      </c>
      <c r="G268" t="str">
        <f t="array" aca="1" ref="G268" ca="1">IFERROR(_xlfn.IFNA(INDEX(Breeding!$N$4:$N$499,D268, 0),""),"")</f>
        <v/>
      </c>
      <c r="H268" t="str">
        <f ca="1">_xlfn.IFNA(INDEX(Colony!$J$11:$J$20,MATCH(G268,Colony!$B$11:$B$20)),"")</f>
        <v/>
      </c>
      <c r="I268" s="12" t="str">
        <f t="shared" ca="1" si="6"/>
        <v/>
      </c>
    </row>
    <row r="269" spans="4:9" x14ac:dyDescent="0.25">
      <c r="D269">
        <f t="shared" ca="1" si="7"/>
        <v>275</v>
      </c>
      <c r="E269" s="2" t="str">
        <f t="array" aca="1" ref="E269" ca="1">IFERROR(_xlfn.IFNA(INDEX(Breeding!$K$4:$K$499,D269, 0),""),"")</f>
        <v/>
      </c>
      <c r="F269" t="str">
        <f t="array" aca="1" ref="F269" ca="1">IFERROR(_xlfn.IFNA(INDEX(Breeding!$M$4:$M$499,D269, 0),""),"")</f>
        <v/>
      </c>
      <c r="G269" t="str">
        <f t="array" aca="1" ref="G269" ca="1">IFERROR(_xlfn.IFNA(INDEX(Breeding!$N$4:$N$499,D269, 0),""),"")</f>
        <v/>
      </c>
      <c r="H269" t="str">
        <f ca="1">_xlfn.IFNA(INDEX(Colony!$J$11:$J$20,MATCH(G269,Colony!$B$11:$B$20)),"")</f>
        <v/>
      </c>
      <c r="I269" s="12" t="str">
        <f t="shared" ca="1" si="6"/>
        <v/>
      </c>
    </row>
    <row r="270" spans="4:9" x14ac:dyDescent="0.25">
      <c r="D270">
        <f t="shared" ca="1" si="7"/>
        <v>276</v>
      </c>
      <c r="E270" s="2" t="str">
        <f t="array" aca="1" ref="E270" ca="1">IFERROR(_xlfn.IFNA(INDEX(Breeding!$K$4:$K$499,D270, 0),""),"")</f>
        <v/>
      </c>
      <c r="F270" t="str">
        <f t="array" aca="1" ref="F270" ca="1">IFERROR(_xlfn.IFNA(INDEX(Breeding!$M$4:$M$499,D270, 0),""),"")</f>
        <v/>
      </c>
      <c r="G270" t="str">
        <f t="array" aca="1" ref="G270" ca="1">IFERROR(_xlfn.IFNA(INDEX(Breeding!$N$4:$N$499,D270, 0),""),"")</f>
        <v/>
      </c>
      <c r="H270" t="str">
        <f ca="1">_xlfn.IFNA(INDEX(Colony!$J$11:$J$20,MATCH(G270,Colony!$B$11:$B$20)),"")</f>
        <v/>
      </c>
      <c r="I270" s="12" t="str">
        <f t="shared" ca="1" si="6"/>
        <v/>
      </c>
    </row>
    <row r="271" spans="4:9" x14ac:dyDescent="0.25">
      <c r="D271">
        <f t="shared" ca="1" si="7"/>
        <v>277</v>
      </c>
      <c r="E271" s="2" t="str">
        <f t="array" aca="1" ref="E271" ca="1">IFERROR(_xlfn.IFNA(INDEX(Breeding!$K$4:$K$499,D271, 0),""),"")</f>
        <v/>
      </c>
      <c r="F271" t="str">
        <f t="array" aca="1" ref="F271" ca="1">IFERROR(_xlfn.IFNA(INDEX(Breeding!$M$4:$M$499,D271, 0),""),"")</f>
        <v/>
      </c>
      <c r="G271" t="str">
        <f t="array" aca="1" ref="G271" ca="1">IFERROR(_xlfn.IFNA(INDEX(Breeding!$N$4:$N$499,D271, 0),""),"")</f>
        <v/>
      </c>
      <c r="H271" t="str">
        <f ca="1">_xlfn.IFNA(INDEX(Colony!$J$11:$J$20,MATCH(G271,Colony!$B$11:$B$20)),"")</f>
        <v/>
      </c>
      <c r="I271" s="12" t="str">
        <f t="shared" ca="1" si="6"/>
        <v/>
      </c>
    </row>
    <row r="272" spans="4:9" x14ac:dyDescent="0.25">
      <c r="D272">
        <f t="shared" ca="1" si="7"/>
        <v>278</v>
      </c>
      <c r="E272" s="2" t="str">
        <f t="array" aca="1" ref="E272" ca="1">IFERROR(_xlfn.IFNA(INDEX(Breeding!$K$4:$K$499,D272, 0),""),"")</f>
        <v/>
      </c>
      <c r="F272" t="str">
        <f t="array" aca="1" ref="F272" ca="1">IFERROR(_xlfn.IFNA(INDEX(Breeding!$M$4:$M$499,D272, 0),""),"")</f>
        <v/>
      </c>
      <c r="G272" t="str">
        <f t="array" aca="1" ref="G272" ca="1">IFERROR(_xlfn.IFNA(INDEX(Breeding!$N$4:$N$499,D272, 0),""),"")</f>
        <v/>
      </c>
      <c r="H272" t="str">
        <f ca="1">_xlfn.IFNA(INDEX(Colony!$J$11:$J$20,MATCH(G272,Colony!$B$11:$B$20)),"")</f>
        <v/>
      </c>
      <c r="I272" s="12" t="str">
        <f t="shared" ca="1" si="6"/>
        <v/>
      </c>
    </row>
    <row r="273" spans="4:9" x14ac:dyDescent="0.25">
      <c r="D273">
        <f t="shared" ca="1" si="7"/>
        <v>279</v>
      </c>
      <c r="E273" s="2" t="str">
        <f t="array" aca="1" ref="E273" ca="1">IFERROR(_xlfn.IFNA(INDEX(Breeding!$K$4:$K$499,D273, 0),""),"")</f>
        <v/>
      </c>
      <c r="F273" t="str">
        <f t="array" aca="1" ref="F273" ca="1">IFERROR(_xlfn.IFNA(INDEX(Breeding!$M$4:$M$499,D273, 0),""),"")</f>
        <v/>
      </c>
      <c r="G273" t="str">
        <f t="array" aca="1" ref="G273" ca="1">IFERROR(_xlfn.IFNA(INDEX(Breeding!$N$4:$N$499,D273, 0),""),"")</f>
        <v/>
      </c>
      <c r="H273" t="str">
        <f ca="1">_xlfn.IFNA(INDEX(Colony!$J$11:$J$20,MATCH(G273,Colony!$B$11:$B$20)),"")</f>
        <v/>
      </c>
      <c r="I273" s="12" t="str">
        <f t="shared" ca="1" si="6"/>
        <v/>
      </c>
    </row>
    <row r="274" spans="4:9" x14ac:dyDescent="0.25">
      <c r="D274">
        <f t="shared" ca="1" si="7"/>
        <v>280</v>
      </c>
      <c r="E274" s="2" t="str">
        <f t="array" aca="1" ref="E274" ca="1">IFERROR(_xlfn.IFNA(INDEX(Breeding!$K$4:$K$499,D274, 0),""),"")</f>
        <v/>
      </c>
      <c r="F274" t="str">
        <f t="array" aca="1" ref="F274" ca="1">IFERROR(_xlfn.IFNA(INDEX(Breeding!$M$4:$M$499,D274, 0),""),"")</f>
        <v/>
      </c>
      <c r="G274" t="str">
        <f t="array" aca="1" ref="G274" ca="1">IFERROR(_xlfn.IFNA(INDEX(Breeding!$N$4:$N$499,D274, 0),""),"")</f>
        <v/>
      </c>
      <c r="H274" t="str">
        <f ca="1">_xlfn.IFNA(INDEX(Colony!$J$11:$J$20,MATCH(G274,Colony!$B$11:$B$20)),"")</f>
        <v/>
      </c>
      <c r="I274" s="12" t="str">
        <f t="shared" ca="1" si="6"/>
        <v/>
      </c>
    </row>
    <row r="275" spans="4:9" x14ac:dyDescent="0.25">
      <c r="D275">
        <f t="shared" ca="1" si="7"/>
        <v>281</v>
      </c>
      <c r="E275" s="2" t="str">
        <f t="array" aca="1" ref="E275" ca="1">IFERROR(_xlfn.IFNA(INDEX(Breeding!$K$4:$K$499,D275, 0),""),"")</f>
        <v/>
      </c>
      <c r="F275" t="str">
        <f t="array" aca="1" ref="F275" ca="1">IFERROR(_xlfn.IFNA(INDEX(Breeding!$M$4:$M$499,D275, 0),""),"")</f>
        <v/>
      </c>
      <c r="G275" t="str">
        <f t="array" aca="1" ref="G275" ca="1">IFERROR(_xlfn.IFNA(INDEX(Breeding!$N$4:$N$499,D275, 0),""),"")</f>
        <v/>
      </c>
      <c r="H275" t="str">
        <f ca="1">_xlfn.IFNA(INDEX(Colony!$J$11:$J$20,MATCH(G275,Colony!$B$11:$B$20)),"")</f>
        <v/>
      </c>
      <c r="I275" s="12" t="str">
        <f t="shared" ca="1" si="6"/>
        <v/>
      </c>
    </row>
    <row r="276" spans="4:9" x14ac:dyDescent="0.25">
      <c r="D276">
        <f t="shared" ca="1" si="7"/>
        <v>282</v>
      </c>
      <c r="E276" s="2" t="str">
        <f t="array" aca="1" ref="E276" ca="1">IFERROR(_xlfn.IFNA(INDEX(Breeding!$K$4:$K$499,D276, 0),""),"")</f>
        <v/>
      </c>
      <c r="F276" t="str">
        <f t="array" aca="1" ref="F276" ca="1">IFERROR(_xlfn.IFNA(INDEX(Breeding!$M$4:$M$499,D276, 0),""),"")</f>
        <v/>
      </c>
      <c r="G276" t="str">
        <f t="array" aca="1" ref="G276" ca="1">IFERROR(_xlfn.IFNA(INDEX(Breeding!$N$4:$N$499,D276, 0),""),"")</f>
        <v/>
      </c>
      <c r="H276" t="str">
        <f ca="1">_xlfn.IFNA(INDEX(Colony!$J$11:$J$20,MATCH(G276,Colony!$B$11:$B$20)),"")</f>
        <v/>
      </c>
      <c r="I276" s="12" t="str">
        <f t="shared" ca="1" si="6"/>
        <v/>
      </c>
    </row>
    <row r="277" spans="4:9" x14ac:dyDescent="0.25">
      <c r="D277">
        <f t="shared" ca="1" si="7"/>
        <v>283</v>
      </c>
      <c r="E277" s="2" t="str">
        <f t="array" aca="1" ref="E277" ca="1">IFERROR(_xlfn.IFNA(INDEX(Breeding!$K$4:$K$499,D277, 0),""),"")</f>
        <v/>
      </c>
      <c r="F277" t="str">
        <f t="array" aca="1" ref="F277" ca="1">IFERROR(_xlfn.IFNA(INDEX(Breeding!$M$4:$M$499,D277, 0),""),"")</f>
        <v/>
      </c>
      <c r="G277" t="str">
        <f t="array" aca="1" ref="G277" ca="1">IFERROR(_xlfn.IFNA(INDEX(Breeding!$N$4:$N$499,D277, 0),""),"")</f>
        <v/>
      </c>
      <c r="H277" t="str">
        <f ca="1">_xlfn.IFNA(INDEX(Colony!$J$11:$J$20,MATCH(G277,Colony!$B$11:$B$20)),"")</f>
        <v/>
      </c>
      <c r="I277" s="12" t="str">
        <f t="shared" ca="1" si="6"/>
        <v/>
      </c>
    </row>
    <row r="278" spans="4:9" x14ac:dyDescent="0.25">
      <c r="D278">
        <f t="shared" ca="1" si="7"/>
        <v>284</v>
      </c>
      <c r="E278" s="2" t="str">
        <f t="array" aca="1" ref="E278" ca="1">IFERROR(_xlfn.IFNA(INDEX(Breeding!$K$4:$K$499,D278, 0),""),"")</f>
        <v/>
      </c>
      <c r="F278" t="str">
        <f t="array" aca="1" ref="F278" ca="1">IFERROR(_xlfn.IFNA(INDEX(Breeding!$M$4:$M$499,D278, 0),""),"")</f>
        <v/>
      </c>
      <c r="G278" t="str">
        <f t="array" aca="1" ref="G278" ca="1">IFERROR(_xlfn.IFNA(INDEX(Breeding!$N$4:$N$499,D278, 0),""),"")</f>
        <v/>
      </c>
      <c r="H278" t="str">
        <f ca="1">_xlfn.IFNA(INDEX(Colony!$J$11:$J$20,MATCH(G278,Colony!$B$11:$B$20)),"")</f>
        <v/>
      </c>
      <c r="I278" s="12" t="str">
        <f t="shared" ca="1" si="6"/>
        <v/>
      </c>
    </row>
    <row r="279" spans="4:9" x14ac:dyDescent="0.25">
      <c r="D279">
        <f t="shared" ca="1" si="7"/>
        <v>285</v>
      </c>
      <c r="E279" s="2" t="str">
        <f t="array" aca="1" ref="E279" ca="1">IFERROR(_xlfn.IFNA(INDEX(Breeding!$K$4:$K$499,D279, 0),""),"")</f>
        <v/>
      </c>
      <c r="F279" t="str">
        <f t="array" aca="1" ref="F279" ca="1">IFERROR(_xlfn.IFNA(INDEX(Breeding!$M$4:$M$499,D279, 0),""),"")</f>
        <v/>
      </c>
      <c r="G279" t="str">
        <f t="array" aca="1" ref="G279" ca="1">IFERROR(_xlfn.IFNA(INDEX(Breeding!$N$4:$N$499,D279, 0),""),"")</f>
        <v/>
      </c>
      <c r="H279" t="str">
        <f ca="1">_xlfn.IFNA(INDEX(Colony!$J$11:$J$20,MATCH(G279,Colony!$B$11:$B$20)),"")</f>
        <v/>
      </c>
      <c r="I279" s="12" t="str">
        <f t="shared" ca="1" si="6"/>
        <v/>
      </c>
    </row>
    <row r="280" spans="4:9" x14ac:dyDescent="0.25">
      <c r="D280">
        <f t="shared" ca="1" si="7"/>
        <v>286</v>
      </c>
      <c r="E280" s="2" t="str">
        <f t="array" aca="1" ref="E280" ca="1">IFERROR(_xlfn.IFNA(INDEX(Breeding!$K$4:$K$499,D280, 0),""),"")</f>
        <v/>
      </c>
      <c r="F280" t="str">
        <f t="array" aca="1" ref="F280" ca="1">IFERROR(_xlfn.IFNA(INDEX(Breeding!$M$4:$M$499,D280, 0),""),"")</f>
        <v/>
      </c>
      <c r="G280" t="str">
        <f t="array" aca="1" ref="G280" ca="1">IFERROR(_xlfn.IFNA(INDEX(Breeding!$N$4:$N$499,D280, 0),""),"")</f>
        <v/>
      </c>
      <c r="H280" t="str">
        <f ca="1">_xlfn.IFNA(INDEX(Colony!$J$11:$J$20,MATCH(G280,Colony!$B$11:$B$20)),"")</f>
        <v/>
      </c>
      <c r="I280" s="12" t="str">
        <f t="shared" ca="1" si="6"/>
        <v/>
      </c>
    </row>
    <row r="281" spans="4:9" x14ac:dyDescent="0.25">
      <c r="D281">
        <f t="shared" ca="1" si="7"/>
        <v>287</v>
      </c>
      <c r="E281" s="2" t="str">
        <f t="array" aca="1" ref="E281" ca="1">IFERROR(_xlfn.IFNA(INDEX(Breeding!$K$4:$K$499,D281, 0),""),"")</f>
        <v/>
      </c>
      <c r="F281" t="str">
        <f t="array" aca="1" ref="F281" ca="1">IFERROR(_xlfn.IFNA(INDEX(Breeding!$M$4:$M$499,D281, 0),""),"")</f>
        <v/>
      </c>
      <c r="G281" t="str">
        <f t="array" aca="1" ref="G281" ca="1">IFERROR(_xlfn.IFNA(INDEX(Breeding!$N$4:$N$499,D281, 0),""),"")</f>
        <v/>
      </c>
      <c r="H281" t="str">
        <f ca="1">_xlfn.IFNA(INDEX(Colony!$J$11:$J$20,MATCH(G281,Colony!$B$11:$B$20)),"")</f>
        <v/>
      </c>
      <c r="I281" s="12" t="str">
        <f t="shared" ca="1" si="6"/>
        <v/>
      </c>
    </row>
    <row r="282" spans="4:9" x14ac:dyDescent="0.25">
      <c r="D282">
        <f t="shared" ca="1" si="7"/>
        <v>288</v>
      </c>
      <c r="E282" s="2" t="str">
        <f t="array" aca="1" ref="E282" ca="1">IFERROR(_xlfn.IFNA(INDEX(Breeding!$K$4:$K$499,D282, 0),""),"")</f>
        <v/>
      </c>
      <c r="F282" t="str">
        <f t="array" aca="1" ref="F282" ca="1">IFERROR(_xlfn.IFNA(INDEX(Breeding!$M$4:$M$499,D282, 0),""),"")</f>
        <v/>
      </c>
      <c r="G282" t="str">
        <f t="array" aca="1" ref="G282" ca="1">IFERROR(_xlfn.IFNA(INDEX(Breeding!$N$4:$N$499,D282, 0),""),"")</f>
        <v/>
      </c>
      <c r="H282" t="str">
        <f ca="1">_xlfn.IFNA(INDEX(Colony!$J$11:$J$20,MATCH(G282,Colony!$B$11:$B$20)),"")</f>
        <v/>
      </c>
      <c r="I282" s="12" t="str">
        <f t="shared" ca="1" si="6"/>
        <v/>
      </c>
    </row>
    <row r="283" spans="4:9" x14ac:dyDescent="0.25">
      <c r="D283">
        <f t="shared" ca="1" si="7"/>
        <v>289</v>
      </c>
      <c r="E283" s="2" t="str">
        <f t="array" aca="1" ref="E283" ca="1">IFERROR(_xlfn.IFNA(INDEX(Breeding!$K$4:$K$499,D283, 0),""),"")</f>
        <v/>
      </c>
      <c r="F283" t="str">
        <f t="array" aca="1" ref="F283" ca="1">IFERROR(_xlfn.IFNA(INDEX(Breeding!$M$4:$M$499,D283, 0),""),"")</f>
        <v/>
      </c>
      <c r="G283" t="str">
        <f t="array" aca="1" ref="G283" ca="1">IFERROR(_xlfn.IFNA(INDEX(Breeding!$N$4:$N$499,D283, 0),""),"")</f>
        <v/>
      </c>
      <c r="H283" t="str">
        <f ca="1">_xlfn.IFNA(INDEX(Colony!$J$11:$J$20,MATCH(G283,Colony!$B$11:$B$20)),"")</f>
        <v/>
      </c>
      <c r="I283" s="12" t="str">
        <f t="shared" ca="1" si="6"/>
        <v/>
      </c>
    </row>
    <row r="284" spans="4:9" x14ac:dyDescent="0.25">
      <c r="D284">
        <f t="shared" ca="1" si="7"/>
        <v>290</v>
      </c>
      <c r="E284" s="2" t="str">
        <f t="array" aca="1" ref="E284" ca="1">IFERROR(_xlfn.IFNA(INDEX(Breeding!$K$4:$K$499,D284, 0),""),"")</f>
        <v/>
      </c>
      <c r="F284" t="str">
        <f t="array" aca="1" ref="F284" ca="1">IFERROR(_xlfn.IFNA(INDEX(Breeding!$M$4:$M$499,D284, 0),""),"")</f>
        <v/>
      </c>
      <c r="G284" t="str">
        <f t="array" aca="1" ref="G284" ca="1">IFERROR(_xlfn.IFNA(INDEX(Breeding!$N$4:$N$499,D284, 0),""),"")</f>
        <v/>
      </c>
      <c r="H284" t="str">
        <f ca="1">_xlfn.IFNA(INDEX(Colony!$J$11:$J$20,MATCH(G284,Colony!$B$11:$B$20)),"")</f>
        <v/>
      </c>
      <c r="I284" s="12" t="str">
        <f t="shared" ca="1" si="6"/>
        <v/>
      </c>
    </row>
    <row r="285" spans="4:9" x14ac:dyDescent="0.25">
      <c r="D285">
        <f t="shared" ca="1" si="7"/>
        <v>291</v>
      </c>
      <c r="E285" s="2" t="str">
        <f t="array" aca="1" ref="E285" ca="1">IFERROR(_xlfn.IFNA(INDEX(Breeding!$K$4:$K$499,D285, 0),""),"")</f>
        <v/>
      </c>
      <c r="F285" t="str">
        <f t="array" aca="1" ref="F285" ca="1">IFERROR(_xlfn.IFNA(INDEX(Breeding!$M$4:$M$499,D285, 0),""),"")</f>
        <v/>
      </c>
      <c r="G285" t="str">
        <f t="array" aca="1" ref="G285" ca="1">IFERROR(_xlfn.IFNA(INDEX(Breeding!$N$4:$N$499,D285, 0),""),"")</f>
        <v/>
      </c>
      <c r="H285" t="str">
        <f ca="1">_xlfn.IFNA(INDEX(Colony!$J$11:$J$20,MATCH(G285,Colony!$B$11:$B$20)),"")</f>
        <v/>
      </c>
      <c r="I285" s="12" t="str">
        <f t="shared" ca="1" si="6"/>
        <v/>
      </c>
    </row>
    <row r="286" spans="4:9" x14ac:dyDescent="0.25">
      <c r="D286">
        <f t="shared" ca="1" si="7"/>
        <v>292</v>
      </c>
      <c r="E286" s="2" t="str">
        <f t="array" aca="1" ref="E286" ca="1">IFERROR(_xlfn.IFNA(INDEX(Breeding!$K$4:$K$499,D286, 0),""),"")</f>
        <v/>
      </c>
      <c r="F286" t="str">
        <f t="array" aca="1" ref="F286" ca="1">IFERROR(_xlfn.IFNA(INDEX(Breeding!$M$4:$M$499,D286, 0),""),"")</f>
        <v/>
      </c>
      <c r="G286" t="str">
        <f t="array" aca="1" ref="G286" ca="1">IFERROR(_xlfn.IFNA(INDEX(Breeding!$N$4:$N$499,D286, 0),""),"")</f>
        <v/>
      </c>
      <c r="H286" t="str">
        <f ca="1">_xlfn.IFNA(INDEX(Colony!$J$11:$J$20,MATCH(G286,Colony!$B$11:$B$20)),"")</f>
        <v/>
      </c>
      <c r="I286" s="12" t="str">
        <f t="shared" ca="1" si="6"/>
        <v/>
      </c>
    </row>
    <row r="287" spans="4:9" x14ac:dyDescent="0.25">
      <c r="D287">
        <f t="shared" ca="1" si="7"/>
        <v>293</v>
      </c>
      <c r="E287" s="2" t="str">
        <f t="array" aca="1" ref="E287" ca="1">IFERROR(_xlfn.IFNA(INDEX(Breeding!$K$4:$K$499,D287, 0),""),"")</f>
        <v/>
      </c>
      <c r="F287" t="str">
        <f t="array" aca="1" ref="F287" ca="1">IFERROR(_xlfn.IFNA(INDEX(Breeding!$M$4:$M$499,D287, 0),""),"")</f>
        <v/>
      </c>
      <c r="G287" t="str">
        <f t="array" aca="1" ref="G287" ca="1">IFERROR(_xlfn.IFNA(INDEX(Breeding!$N$4:$N$499,D287, 0),""),"")</f>
        <v/>
      </c>
      <c r="H287" t="str">
        <f ca="1">_xlfn.IFNA(INDEX(Colony!$J$11:$J$20,MATCH(G287,Colony!$B$11:$B$20)),"")</f>
        <v/>
      </c>
      <c r="I287" s="12" t="str">
        <f t="shared" ca="1" si="6"/>
        <v/>
      </c>
    </row>
    <row r="288" spans="4:9" x14ac:dyDescent="0.25">
      <c r="D288">
        <f t="shared" ca="1" si="7"/>
        <v>294</v>
      </c>
      <c r="E288" s="2" t="str">
        <f t="array" aca="1" ref="E288" ca="1">IFERROR(_xlfn.IFNA(INDEX(Breeding!$K$4:$K$499,D288, 0),""),"")</f>
        <v/>
      </c>
      <c r="F288" t="str">
        <f t="array" aca="1" ref="F288" ca="1">IFERROR(_xlfn.IFNA(INDEX(Breeding!$M$4:$M$499,D288, 0),""),"")</f>
        <v/>
      </c>
      <c r="G288" t="str">
        <f t="array" aca="1" ref="G288" ca="1">IFERROR(_xlfn.IFNA(INDEX(Breeding!$N$4:$N$499,D288, 0),""),"")</f>
        <v/>
      </c>
      <c r="H288" t="str">
        <f ca="1">_xlfn.IFNA(INDEX(Colony!$J$11:$J$20,MATCH(G288,Colony!$B$11:$B$20)),"")</f>
        <v/>
      </c>
      <c r="I288" s="12" t="str">
        <f t="shared" ca="1" si="6"/>
        <v/>
      </c>
    </row>
    <row r="289" spans="4:9" x14ac:dyDescent="0.25">
      <c r="D289">
        <f t="shared" ca="1" si="7"/>
        <v>295</v>
      </c>
      <c r="E289" s="2" t="str">
        <f t="array" aca="1" ref="E289" ca="1">IFERROR(_xlfn.IFNA(INDEX(Breeding!$K$4:$K$499,D289, 0),""),"")</f>
        <v/>
      </c>
      <c r="F289" t="str">
        <f t="array" aca="1" ref="F289" ca="1">IFERROR(_xlfn.IFNA(INDEX(Breeding!$M$4:$M$499,D289, 0),""),"")</f>
        <v/>
      </c>
      <c r="G289" t="str">
        <f t="array" aca="1" ref="G289" ca="1">IFERROR(_xlfn.IFNA(INDEX(Breeding!$N$4:$N$499,D289, 0),""),"")</f>
        <v/>
      </c>
      <c r="H289" t="str">
        <f ca="1">_xlfn.IFNA(INDEX(Colony!$J$11:$J$20,MATCH(G289,Colony!$B$11:$B$20)),"")</f>
        <v/>
      </c>
      <c r="I289" s="12" t="str">
        <f t="shared" ca="1" si="6"/>
        <v/>
      </c>
    </row>
    <row r="290" spans="4:9" x14ac:dyDescent="0.25">
      <c r="D290">
        <f t="shared" ca="1" si="7"/>
        <v>296</v>
      </c>
      <c r="E290" s="2" t="str">
        <f t="array" aca="1" ref="E290" ca="1">IFERROR(_xlfn.IFNA(INDEX(Breeding!$K$4:$K$499,D290, 0),""),"")</f>
        <v/>
      </c>
      <c r="F290" t="str">
        <f t="array" aca="1" ref="F290" ca="1">IFERROR(_xlfn.IFNA(INDEX(Breeding!$M$4:$M$499,D290, 0),""),"")</f>
        <v/>
      </c>
      <c r="G290" t="str">
        <f t="array" aca="1" ref="G290" ca="1">IFERROR(_xlfn.IFNA(INDEX(Breeding!$N$4:$N$499,D290, 0),""),"")</f>
        <v/>
      </c>
      <c r="H290" t="str">
        <f ca="1">_xlfn.IFNA(INDEX(Colony!$J$11:$J$20,MATCH(G290,Colony!$B$11:$B$20)),"")</f>
        <v/>
      </c>
      <c r="I290" s="12" t="str">
        <f t="shared" ca="1" si="6"/>
        <v/>
      </c>
    </row>
    <row r="291" spans="4:9" x14ac:dyDescent="0.25">
      <c r="D291">
        <f t="shared" ca="1" si="7"/>
        <v>297</v>
      </c>
      <c r="E291" s="2" t="str">
        <f t="array" aca="1" ref="E291" ca="1">IFERROR(_xlfn.IFNA(INDEX(Breeding!$K$4:$K$499,D291, 0),""),"")</f>
        <v/>
      </c>
      <c r="F291" t="str">
        <f t="array" aca="1" ref="F291" ca="1">IFERROR(_xlfn.IFNA(INDEX(Breeding!$M$4:$M$499,D291, 0),""),"")</f>
        <v/>
      </c>
      <c r="G291" t="str">
        <f t="array" aca="1" ref="G291" ca="1">IFERROR(_xlfn.IFNA(INDEX(Breeding!$N$4:$N$499,D291, 0),""),"")</f>
        <v/>
      </c>
      <c r="H291" t="str">
        <f ca="1">_xlfn.IFNA(INDEX(Colony!$J$11:$J$20,MATCH(G291,Colony!$B$11:$B$20)),"")</f>
        <v/>
      </c>
      <c r="I291" s="12" t="str">
        <f t="shared" ca="1" si="6"/>
        <v/>
      </c>
    </row>
    <row r="292" spans="4:9" x14ac:dyDescent="0.25">
      <c r="D292">
        <f t="shared" ca="1" si="7"/>
        <v>298</v>
      </c>
      <c r="E292" s="2" t="str">
        <f t="array" aca="1" ref="E292" ca="1">IFERROR(_xlfn.IFNA(INDEX(Breeding!$K$4:$K$499,D292, 0),""),"")</f>
        <v/>
      </c>
      <c r="F292" t="str">
        <f t="array" aca="1" ref="F292" ca="1">IFERROR(_xlfn.IFNA(INDEX(Breeding!$M$4:$M$499,D292, 0),""),"")</f>
        <v/>
      </c>
      <c r="G292" t="str">
        <f t="array" aca="1" ref="G292" ca="1">IFERROR(_xlfn.IFNA(INDEX(Breeding!$N$4:$N$499,D292, 0),""),"")</f>
        <v/>
      </c>
      <c r="H292" t="str">
        <f ca="1">_xlfn.IFNA(INDEX(Colony!$J$11:$J$20,MATCH(G292,Colony!$B$11:$B$20)),"")</f>
        <v/>
      </c>
      <c r="I292" s="12" t="str">
        <f t="shared" ca="1" si="6"/>
        <v/>
      </c>
    </row>
    <row r="293" spans="4:9" x14ac:dyDescent="0.25">
      <c r="D293">
        <f t="shared" ca="1" si="7"/>
        <v>299</v>
      </c>
      <c r="E293" s="2" t="str">
        <f t="array" aca="1" ref="E293" ca="1">IFERROR(_xlfn.IFNA(INDEX(Breeding!$K$4:$K$499,D293, 0),""),"")</f>
        <v/>
      </c>
      <c r="F293" t="str">
        <f t="array" aca="1" ref="F293" ca="1">IFERROR(_xlfn.IFNA(INDEX(Breeding!$M$4:$M$499,D293, 0),""),"")</f>
        <v/>
      </c>
      <c r="G293" t="str">
        <f t="array" aca="1" ref="G293" ca="1">IFERROR(_xlfn.IFNA(INDEX(Breeding!$N$4:$N$499,D293, 0),""),"")</f>
        <v/>
      </c>
      <c r="H293" t="str">
        <f ca="1">_xlfn.IFNA(INDEX(Colony!$J$11:$J$20,MATCH(G293,Colony!$B$11:$B$20)),"")</f>
        <v/>
      </c>
      <c r="I293" s="12" t="str">
        <f t="shared" ref="I293:I356" ca="1" si="8">IFERROR(E293+21,"")</f>
        <v/>
      </c>
    </row>
    <row r="294" spans="4:9" x14ac:dyDescent="0.25">
      <c r="D294">
        <f t="shared" ca="1" si="7"/>
        <v>300</v>
      </c>
      <c r="E294" s="2" t="str">
        <f t="array" aca="1" ref="E294" ca="1">IFERROR(_xlfn.IFNA(INDEX(Breeding!$K$4:$K$499,D294, 0),""),"")</f>
        <v/>
      </c>
      <c r="F294" t="str">
        <f t="array" aca="1" ref="F294" ca="1">IFERROR(_xlfn.IFNA(INDEX(Breeding!$M$4:$M$499,D294, 0),""),"")</f>
        <v/>
      </c>
      <c r="G294" t="str">
        <f t="array" aca="1" ref="G294" ca="1">IFERROR(_xlfn.IFNA(INDEX(Breeding!$N$4:$N$499,D294, 0),""),"")</f>
        <v/>
      </c>
      <c r="H294" t="str">
        <f ca="1">_xlfn.IFNA(INDEX(Colony!$J$11:$J$20,MATCH(G294,Colony!$B$11:$B$20)),"")</f>
        <v/>
      </c>
      <c r="I294" s="12" t="str">
        <f t="shared" ca="1" si="8"/>
        <v/>
      </c>
    </row>
    <row r="295" spans="4:9" x14ac:dyDescent="0.25">
      <c r="D295">
        <f t="shared" ca="1" si="7"/>
        <v>301</v>
      </c>
      <c r="E295" s="2" t="str">
        <f t="array" aca="1" ref="E295" ca="1">IFERROR(_xlfn.IFNA(INDEX(Breeding!$K$4:$K$499,D295, 0),""),"")</f>
        <v/>
      </c>
      <c r="F295" t="str">
        <f t="array" aca="1" ref="F295" ca="1">IFERROR(_xlfn.IFNA(INDEX(Breeding!$M$4:$M$499,D295, 0),""),"")</f>
        <v/>
      </c>
      <c r="G295" t="str">
        <f t="array" aca="1" ref="G295" ca="1">IFERROR(_xlfn.IFNA(INDEX(Breeding!$N$4:$N$499,D295, 0),""),"")</f>
        <v/>
      </c>
      <c r="H295" t="str">
        <f ca="1">_xlfn.IFNA(INDEX(Colony!$J$11:$J$20,MATCH(G295,Colony!$B$11:$B$20)),"")</f>
        <v/>
      </c>
      <c r="I295" s="12" t="str">
        <f t="shared" ca="1" si="8"/>
        <v/>
      </c>
    </row>
    <row r="296" spans="4:9" x14ac:dyDescent="0.25">
      <c r="D296">
        <f t="shared" ca="1" si="7"/>
        <v>302</v>
      </c>
      <c r="E296" s="2" t="str">
        <f t="array" aca="1" ref="E296" ca="1">IFERROR(_xlfn.IFNA(INDEX(Breeding!$K$4:$K$499,D296, 0),""),"")</f>
        <v/>
      </c>
      <c r="F296" t="str">
        <f t="array" aca="1" ref="F296" ca="1">IFERROR(_xlfn.IFNA(INDEX(Breeding!$M$4:$M$499,D296, 0),""),"")</f>
        <v/>
      </c>
      <c r="G296" t="str">
        <f t="array" aca="1" ref="G296" ca="1">IFERROR(_xlfn.IFNA(INDEX(Breeding!$N$4:$N$499,D296, 0),""),"")</f>
        <v/>
      </c>
      <c r="H296" t="str">
        <f ca="1">_xlfn.IFNA(INDEX(Colony!$J$11:$J$20,MATCH(G296,Colony!$B$11:$B$20)),"")</f>
        <v/>
      </c>
      <c r="I296" s="12" t="str">
        <f t="shared" ca="1" si="8"/>
        <v/>
      </c>
    </row>
    <row r="297" spans="4:9" x14ac:dyDescent="0.25">
      <c r="D297">
        <f t="shared" ca="1" si="7"/>
        <v>303</v>
      </c>
      <c r="E297" s="2" t="str">
        <f t="array" aca="1" ref="E297" ca="1">IFERROR(_xlfn.IFNA(INDEX(Breeding!$K$4:$K$499,D297, 0),""),"")</f>
        <v/>
      </c>
      <c r="F297" t="str">
        <f t="array" aca="1" ref="F297" ca="1">IFERROR(_xlfn.IFNA(INDEX(Breeding!$M$4:$M$499,D297, 0),""),"")</f>
        <v/>
      </c>
      <c r="G297" t="str">
        <f t="array" aca="1" ref="G297" ca="1">IFERROR(_xlfn.IFNA(INDEX(Breeding!$N$4:$N$499,D297, 0),""),"")</f>
        <v/>
      </c>
      <c r="H297" t="str">
        <f ca="1">_xlfn.IFNA(INDEX(Colony!$J$11:$J$20,MATCH(G297,Colony!$B$11:$B$20)),"")</f>
        <v/>
      </c>
      <c r="I297" s="12" t="str">
        <f t="shared" ca="1" si="8"/>
        <v/>
      </c>
    </row>
    <row r="298" spans="4:9" x14ac:dyDescent="0.25">
      <c r="D298">
        <f t="shared" ca="1" si="7"/>
        <v>304</v>
      </c>
      <c r="E298" s="2" t="str">
        <f t="array" aca="1" ref="E298" ca="1">IFERROR(_xlfn.IFNA(INDEX(Breeding!$K$4:$K$499,D298, 0),""),"")</f>
        <v/>
      </c>
      <c r="F298" t="str">
        <f t="array" aca="1" ref="F298" ca="1">IFERROR(_xlfn.IFNA(INDEX(Breeding!$M$4:$M$499,D298, 0),""),"")</f>
        <v/>
      </c>
      <c r="G298" t="str">
        <f t="array" aca="1" ref="G298" ca="1">IFERROR(_xlfn.IFNA(INDEX(Breeding!$N$4:$N$499,D298, 0),""),"")</f>
        <v/>
      </c>
      <c r="H298" t="str">
        <f ca="1">_xlfn.IFNA(INDEX(Colony!$J$11:$J$20,MATCH(G298,Colony!$B$11:$B$20)),"")</f>
        <v/>
      </c>
      <c r="I298" s="12" t="str">
        <f t="shared" ca="1" si="8"/>
        <v/>
      </c>
    </row>
    <row r="299" spans="4:9" x14ac:dyDescent="0.25">
      <c r="D299">
        <f t="shared" ca="1" si="7"/>
        <v>305</v>
      </c>
      <c r="E299" s="2" t="str">
        <f t="array" aca="1" ref="E299" ca="1">IFERROR(_xlfn.IFNA(INDEX(Breeding!$K$4:$K$499,D299, 0),""),"")</f>
        <v/>
      </c>
      <c r="F299" t="str">
        <f t="array" aca="1" ref="F299" ca="1">IFERROR(_xlfn.IFNA(INDEX(Breeding!$M$4:$M$499,D299, 0),""),"")</f>
        <v/>
      </c>
      <c r="G299" t="str">
        <f t="array" aca="1" ref="G299" ca="1">IFERROR(_xlfn.IFNA(INDEX(Breeding!$N$4:$N$499,D299, 0),""),"")</f>
        <v/>
      </c>
      <c r="H299" t="str">
        <f ca="1">_xlfn.IFNA(INDEX(Colony!$J$11:$J$20,MATCH(G299,Colony!$B$11:$B$20)),"")</f>
        <v/>
      </c>
      <c r="I299" s="12" t="str">
        <f t="shared" ca="1" si="8"/>
        <v/>
      </c>
    </row>
    <row r="300" spans="4:9" x14ac:dyDescent="0.25">
      <c r="D300">
        <f t="shared" ca="1" si="7"/>
        <v>306</v>
      </c>
      <c r="E300" s="2" t="str">
        <f t="array" aca="1" ref="E300" ca="1">IFERROR(_xlfn.IFNA(INDEX(Breeding!$K$4:$K$499,D300, 0),""),"")</f>
        <v/>
      </c>
      <c r="F300" t="str">
        <f t="array" aca="1" ref="F300" ca="1">IFERROR(_xlfn.IFNA(INDEX(Breeding!$M$4:$M$499,D300, 0),""),"")</f>
        <v/>
      </c>
      <c r="G300" t="str">
        <f t="array" aca="1" ref="G300" ca="1">IFERROR(_xlfn.IFNA(INDEX(Breeding!$N$4:$N$499,D300, 0),""),"")</f>
        <v/>
      </c>
      <c r="H300" t="str">
        <f ca="1">_xlfn.IFNA(INDEX(Colony!$J$11:$J$20,MATCH(G300,Colony!$B$11:$B$20)),"")</f>
        <v/>
      </c>
      <c r="I300" s="12" t="str">
        <f t="shared" ca="1" si="8"/>
        <v/>
      </c>
    </row>
    <row r="301" spans="4:9" x14ac:dyDescent="0.25">
      <c r="D301">
        <f t="shared" ca="1" si="7"/>
        <v>307</v>
      </c>
      <c r="E301" s="2" t="str">
        <f t="array" aca="1" ref="E301" ca="1">IFERROR(_xlfn.IFNA(INDEX(Breeding!$K$4:$K$499,D301, 0),""),"")</f>
        <v/>
      </c>
      <c r="F301" t="str">
        <f t="array" aca="1" ref="F301" ca="1">IFERROR(_xlfn.IFNA(INDEX(Breeding!$M$4:$M$499,D301, 0),""),"")</f>
        <v/>
      </c>
      <c r="G301" t="str">
        <f t="array" aca="1" ref="G301" ca="1">IFERROR(_xlfn.IFNA(INDEX(Breeding!$N$4:$N$499,D301, 0),""),"")</f>
        <v/>
      </c>
      <c r="H301" t="str">
        <f ca="1">_xlfn.IFNA(INDEX(Colony!$J$11:$J$20,MATCH(G301,Colony!$B$11:$B$20)),"")</f>
        <v/>
      </c>
      <c r="I301" s="12" t="str">
        <f t="shared" ca="1" si="8"/>
        <v/>
      </c>
    </row>
    <row r="302" spans="4:9" x14ac:dyDescent="0.25">
      <c r="D302">
        <f t="shared" ca="1" si="7"/>
        <v>308</v>
      </c>
      <c r="E302" s="2" t="str">
        <f t="array" aca="1" ref="E302" ca="1">IFERROR(_xlfn.IFNA(INDEX(Breeding!$K$4:$K$499,D302, 0),""),"")</f>
        <v/>
      </c>
      <c r="F302" t="str">
        <f t="array" aca="1" ref="F302" ca="1">IFERROR(_xlfn.IFNA(INDEX(Breeding!$M$4:$M$499,D302, 0),""),"")</f>
        <v/>
      </c>
      <c r="G302" t="str">
        <f t="array" aca="1" ref="G302" ca="1">IFERROR(_xlfn.IFNA(INDEX(Breeding!$N$4:$N$499,D302, 0),""),"")</f>
        <v/>
      </c>
      <c r="H302" t="str">
        <f ca="1">_xlfn.IFNA(INDEX(Colony!$J$11:$J$20,MATCH(G302,Colony!$B$11:$B$20)),"")</f>
        <v/>
      </c>
      <c r="I302" s="12" t="str">
        <f t="shared" ca="1" si="8"/>
        <v/>
      </c>
    </row>
    <row r="303" spans="4:9" x14ac:dyDescent="0.25">
      <c r="D303">
        <f t="shared" ca="1" si="7"/>
        <v>309</v>
      </c>
      <c r="E303" s="2" t="str">
        <f t="array" aca="1" ref="E303" ca="1">IFERROR(_xlfn.IFNA(INDEX(Breeding!$K$4:$K$499,D303, 0),""),"")</f>
        <v/>
      </c>
      <c r="F303" t="str">
        <f t="array" aca="1" ref="F303" ca="1">IFERROR(_xlfn.IFNA(INDEX(Breeding!$M$4:$M$499,D303, 0),""),"")</f>
        <v/>
      </c>
      <c r="G303" t="str">
        <f t="array" aca="1" ref="G303" ca="1">IFERROR(_xlfn.IFNA(INDEX(Breeding!$N$4:$N$499,D303, 0),""),"")</f>
        <v/>
      </c>
      <c r="H303" t="str">
        <f ca="1">_xlfn.IFNA(INDEX(Colony!$J$11:$J$20,MATCH(G303,Colony!$B$11:$B$20)),"")</f>
        <v/>
      </c>
      <c r="I303" s="12" t="str">
        <f t="shared" ca="1" si="8"/>
        <v/>
      </c>
    </row>
    <row r="304" spans="4:9" x14ac:dyDescent="0.25">
      <c r="D304">
        <f t="shared" ca="1" si="7"/>
        <v>310</v>
      </c>
      <c r="E304" s="2" t="str">
        <f t="array" aca="1" ref="E304" ca="1">IFERROR(_xlfn.IFNA(INDEX(Breeding!$K$4:$K$499,D304, 0),""),"")</f>
        <v/>
      </c>
      <c r="F304" t="str">
        <f t="array" aca="1" ref="F304" ca="1">IFERROR(_xlfn.IFNA(INDEX(Breeding!$M$4:$M$499,D304, 0),""),"")</f>
        <v/>
      </c>
      <c r="G304" t="str">
        <f t="array" aca="1" ref="G304" ca="1">IFERROR(_xlfn.IFNA(INDEX(Breeding!$N$4:$N$499,D304, 0),""),"")</f>
        <v/>
      </c>
      <c r="H304" t="str">
        <f ca="1">_xlfn.IFNA(INDEX(Colony!$J$11:$J$20,MATCH(G304,Colony!$B$11:$B$20)),"")</f>
        <v/>
      </c>
      <c r="I304" s="12" t="str">
        <f t="shared" ca="1" si="8"/>
        <v/>
      </c>
    </row>
    <row r="305" spans="4:9" x14ac:dyDescent="0.25">
      <c r="D305">
        <f t="shared" ca="1" si="7"/>
        <v>311</v>
      </c>
      <c r="E305" s="2" t="str">
        <f t="array" aca="1" ref="E305" ca="1">IFERROR(_xlfn.IFNA(INDEX(Breeding!$K$4:$K$499,D305, 0),""),"")</f>
        <v/>
      </c>
      <c r="F305" t="str">
        <f t="array" aca="1" ref="F305" ca="1">IFERROR(_xlfn.IFNA(INDEX(Breeding!$M$4:$M$499,D305, 0),""),"")</f>
        <v/>
      </c>
      <c r="G305" t="str">
        <f t="array" aca="1" ref="G305" ca="1">IFERROR(_xlfn.IFNA(INDEX(Breeding!$N$4:$N$499,D305, 0),""),"")</f>
        <v/>
      </c>
      <c r="H305" t="str">
        <f ca="1">_xlfn.IFNA(INDEX(Colony!$J$11:$J$20,MATCH(G305,Colony!$B$11:$B$20)),"")</f>
        <v/>
      </c>
      <c r="I305" s="12" t="str">
        <f t="shared" ca="1" si="8"/>
        <v/>
      </c>
    </row>
    <row r="306" spans="4:9" x14ac:dyDescent="0.25">
      <c r="D306">
        <f t="shared" ca="1" si="7"/>
        <v>312</v>
      </c>
      <c r="E306" s="2" t="str">
        <f t="array" aca="1" ref="E306" ca="1">IFERROR(_xlfn.IFNA(INDEX(Breeding!$K$4:$K$499,D306, 0),""),"")</f>
        <v/>
      </c>
      <c r="F306" t="str">
        <f t="array" aca="1" ref="F306" ca="1">IFERROR(_xlfn.IFNA(INDEX(Breeding!$M$4:$M$499,D306, 0),""),"")</f>
        <v/>
      </c>
      <c r="G306" t="str">
        <f t="array" aca="1" ref="G306" ca="1">IFERROR(_xlfn.IFNA(INDEX(Breeding!$N$4:$N$499,D306, 0),""),"")</f>
        <v/>
      </c>
      <c r="H306" t="str">
        <f ca="1">_xlfn.IFNA(INDEX(Colony!$J$11:$J$20,MATCH(G306,Colony!$B$11:$B$20)),"")</f>
        <v/>
      </c>
      <c r="I306" s="12" t="str">
        <f t="shared" ca="1" si="8"/>
        <v/>
      </c>
    </row>
    <row r="307" spans="4:9" x14ac:dyDescent="0.25">
      <c r="D307">
        <f t="shared" ca="1" si="7"/>
        <v>313</v>
      </c>
      <c r="E307" s="2" t="str">
        <f t="array" aca="1" ref="E307" ca="1">IFERROR(_xlfn.IFNA(INDEX(Breeding!$K$4:$K$499,D307, 0),""),"")</f>
        <v/>
      </c>
      <c r="F307" t="str">
        <f t="array" aca="1" ref="F307" ca="1">IFERROR(_xlfn.IFNA(INDEX(Breeding!$M$4:$M$499,D307, 0),""),"")</f>
        <v/>
      </c>
      <c r="G307" t="str">
        <f t="array" aca="1" ref="G307" ca="1">IFERROR(_xlfn.IFNA(INDEX(Breeding!$N$4:$N$499,D307, 0),""),"")</f>
        <v/>
      </c>
      <c r="H307" t="str">
        <f ca="1">_xlfn.IFNA(INDEX(Colony!$J$11:$J$20,MATCH(G307,Colony!$B$11:$B$20)),"")</f>
        <v/>
      </c>
      <c r="I307" s="12" t="str">
        <f t="shared" ca="1" si="8"/>
        <v/>
      </c>
    </row>
    <row r="308" spans="4:9" x14ac:dyDescent="0.25">
      <c r="D308">
        <f t="shared" ca="1" si="7"/>
        <v>314</v>
      </c>
      <c r="E308" s="2" t="str">
        <f t="array" aca="1" ref="E308" ca="1">IFERROR(_xlfn.IFNA(INDEX(Breeding!$K$4:$K$499,D308, 0),""),"")</f>
        <v/>
      </c>
      <c r="F308" t="str">
        <f t="array" aca="1" ref="F308" ca="1">IFERROR(_xlfn.IFNA(INDEX(Breeding!$M$4:$M$499,D308, 0),""),"")</f>
        <v/>
      </c>
      <c r="G308" t="str">
        <f t="array" aca="1" ref="G308" ca="1">IFERROR(_xlfn.IFNA(INDEX(Breeding!$N$4:$N$499,D308, 0),""),"")</f>
        <v/>
      </c>
      <c r="H308" t="str">
        <f ca="1">_xlfn.IFNA(INDEX(Colony!$J$11:$J$20,MATCH(G308,Colony!$B$11:$B$20)),"")</f>
        <v/>
      </c>
      <c r="I308" s="12" t="str">
        <f t="shared" ca="1" si="8"/>
        <v/>
      </c>
    </row>
    <row r="309" spans="4:9" x14ac:dyDescent="0.25">
      <c r="D309">
        <f t="shared" ca="1" si="7"/>
        <v>315</v>
      </c>
      <c r="E309" s="2" t="str">
        <f t="array" aca="1" ref="E309" ca="1">IFERROR(_xlfn.IFNA(INDEX(Breeding!$K$4:$K$499,D309, 0),""),"")</f>
        <v/>
      </c>
      <c r="F309" t="str">
        <f t="array" aca="1" ref="F309" ca="1">IFERROR(_xlfn.IFNA(INDEX(Breeding!$M$4:$M$499,D309, 0),""),"")</f>
        <v/>
      </c>
      <c r="G309" t="str">
        <f t="array" aca="1" ref="G309" ca="1">IFERROR(_xlfn.IFNA(INDEX(Breeding!$N$4:$N$499,D309, 0),""),"")</f>
        <v/>
      </c>
      <c r="H309" t="str">
        <f ca="1">_xlfn.IFNA(INDEX(Colony!$J$11:$J$20,MATCH(G309,Colony!$B$11:$B$20)),"")</f>
        <v/>
      </c>
      <c r="I309" s="12" t="str">
        <f t="shared" ca="1" si="8"/>
        <v/>
      </c>
    </row>
    <row r="310" spans="4:9" x14ac:dyDescent="0.25">
      <c r="D310">
        <f t="shared" ca="1" si="7"/>
        <v>316</v>
      </c>
      <c r="E310" s="2" t="str">
        <f t="array" aca="1" ref="E310" ca="1">IFERROR(_xlfn.IFNA(INDEX(Breeding!$K$4:$K$499,D310, 0),""),"")</f>
        <v/>
      </c>
      <c r="F310" t="str">
        <f t="array" aca="1" ref="F310" ca="1">IFERROR(_xlfn.IFNA(INDEX(Breeding!$M$4:$M$499,D310, 0),""),"")</f>
        <v/>
      </c>
      <c r="G310" t="str">
        <f t="array" aca="1" ref="G310" ca="1">IFERROR(_xlfn.IFNA(INDEX(Breeding!$N$4:$N$499,D310, 0),""),"")</f>
        <v/>
      </c>
      <c r="H310" t="str">
        <f ca="1">_xlfn.IFNA(INDEX(Colony!$J$11:$J$20,MATCH(G310,Colony!$B$11:$B$20)),"")</f>
        <v/>
      </c>
      <c r="I310" s="12" t="str">
        <f t="shared" ca="1" si="8"/>
        <v/>
      </c>
    </row>
    <row r="311" spans="4:9" x14ac:dyDescent="0.25">
      <c r="D311">
        <f t="shared" ca="1" si="7"/>
        <v>317</v>
      </c>
      <c r="E311" s="2" t="str">
        <f t="array" aca="1" ref="E311" ca="1">IFERROR(_xlfn.IFNA(INDEX(Breeding!$K$4:$K$499,D311, 0),""),"")</f>
        <v/>
      </c>
      <c r="F311" t="str">
        <f t="array" aca="1" ref="F311" ca="1">IFERROR(_xlfn.IFNA(INDEX(Breeding!$M$4:$M$499,D311, 0),""),"")</f>
        <v/>
      </c>
      <c r="G311" t="str">
        <f t="array" aca="1" ref="G311" ca="1">IFERROR(_xlfn.IFNA(INDEX(Breeding!$N$4:$N$499,D311, 0),""),"")</f>
        <v/>
      </c>
      <c r="H311" t="str">
        <f ca="1">_xlfn.IFNA(INDEX(Colony!$J$11:$J$20,MATCH(G311,Colony!$B$11:$B$20)),"")</f>
        <v/>
      </c>
      <c r="I311" s="12" t="str">
        <f t="shared" ca="1" si="8"/>
        <v/>
      </c>
    </row>
    <row r="312" spans="4:9" x14ac:dyDescent="0.25">
      <c r="D312">
        <f t="shared" ca="1" si="7"/>
        <v>318</v>
      </c>
      <c r="E312" s="2" t="str">
        <f t="array" aca="1" ref="E312" ca="1">IFERROR(_xlfn.IFNA(INDEX(Breeding!$K$4:$K$499,D312, 0),""),"")</f>
        <v/>
      </c>
      <c r="F312" t="str">
        <f t="array" aca="1" ref="F312" ca="1">IFERROR(_xlfn.IFNA(INDEX(Breeding!$M$4:$M$499,D312, 0),""),"")</f>
        <v/>
      </c>
      <c r="G312" t="str">
        <f t="array" aca="1" ref="G312" ca="1">IFERROR(_xlfn.IFNA(INDEX(Breeding!$N$4:$N$499,D312, 0),""),"")</f>
        <v/>
      </c>
      <c r="H312" t="str">
        <f ca="1">_xlfn.IFNA(INDEX(Colony!$J$11:$J$20,MATCH(G312,Colony!$B$11:$B$20)),"")</f>
        <v/>
      </c>
      <c r="I312" s="12" t="str">
        <f t="shared" ca="1" si="8"/>
        <v/>
      </c>
    </row>
    <row r="313" spans="4:9" x14ac:dyDescent="0.25">
      <c r="D313">
        <f t="shared" ca="1" si="7"/>
        <v>319</v>
      </c>
      <c r="E313" s="2" t="str">
        <f t="array" aca="1" ref="E313" ca="1">IFERROR(_xlfn.IFNA(INDEX(Breeding!$K$4:$K$499,D313, 0),""),"")</f>
        <v/>
      </c>
      <c r="F313" t="str">
        <f t="array" aca="1" ref="F313" ca="1">IFERROR(_xlfn.IFNA(INDEX(Breeding!$M$4:$M$499,D313, 0),""),"")</f>
        <v/>
      </c>
      <c r="G313" t="str">
        <f t="array" aca="1" ref="G313" ca="1">IFERROR(_xlfn.IFNA(INDEX(Breeding!$N$4:$N$499,D313, 0),""),"")</f>
        <v/>
      </c>
      <c r="H313" t="str">
        <f ca="1">_xlfn.IFNA(INDEX(Colony!$J$11:$J$20,MATCH(G313,Colony!$B$11:$B$20)),"")</f>
        <v/>
      </c>
      <c r="I313" s="12" t="str">
        <f t="shared" ca="1" si="8"/>
        <v/>
      </c>
    </row>
    <row r="314" spans="4:9" x14ac:dyDescent="0.25">
      <c r="D314">
        <f t="shared" ca="1" si="7"/>
        <v>320</v>
      </c>
      <c r="E314" s="2" t="str">
        <f t="array" aca="1" ref="E314" ca="1">IFERROR(_xlfn.IFNA(INDEX(Breeding!$K$4:$K$499,D314, 0),""),"")</f>
        <v/>
      </c>
      <c r="F314" t="str">
        <f t="array" aca="1" ref="F314" ca="1">IFERROR(_xlfn.IFNA(INDEX(Breeding!$M$4:$M$499,D314, 0),""),"")</f>
        <v/>
      </c>
      <c r="G314" t="str">
        <f t="array" aca="1" ref="G314" ca="1">IFERROR(_xlfn.IFNA(INDEX(Breeding!$N$4:$N$499,D314, 0),""),"")</f>
        <v/>
      </c>
      <c r="H314" t="str">
        <f ca="1">_xlfn.IFNA(INDEX(Colony!$J$11:$J$20,MATCH(G314,Colony!$B$11:$B$20)),"")</f>
        <v/>
      </c>
      <c r="I314" s="12" t="str">
        <f t="shared" ca="1" si="8"/>
        <v/>
      </c>
    </row>
    <row r="315" spans="4:9" x14ac:dyDescent="0.25">
      <c r="D315">
        <f t="shared" ca="1" si="7"/>
        <v>321</v>
      </c>
      <c r="E315" s="2" t="str">
        <f t="array" aca="1" ref="E315" ca="1">IFERROR(_xlfn.IFNA(INDEX(Breeding!$K$4:$K$499,D315, 0),""),"")</f>
        <v/>
      </c>
      <c r="F315" t="str">
        <f t="array" aca="1" ref="F315" ca="1">IFERROR(_xlfn.IFNA(INDEX(Breeding!$M$4:$M$499,D315, 0),""),"")</f>
        <v/>
      </c>
      <c r="G315" t="str">
        <f t="array" aca="1" ref="G315" ca="1">IFERROR(_xlfn.IFNA(INDEX(Breeding!$N$4:$N$499,D315, 0),""),"")</f>
        <v/>
      </c>
      <c r="H315" t="str">
        <f ca="1">_xlfn.IFNA(INDEX(Colony!$J$11:$J$20,MATCH(G315,Colony!$B$11:$B$20)),"")</f>
        <v/>
      </c>
      <c r="I315" s="12" t="str">
        <f t="shared" ca="1" si="8"/>
        <v/>
      </c>
    </row>
    <row r="316" spans="4:9" x14ac:dyDescent="0.25">
      <c r="D316">
        <f t="shared" ca="1" si="7"/>
        <v>322</v>
      </c>
      <c r="E316" s="2" t="str">
        <f t="array" aca="1" ref="E316" ca="1">IFERROR(_xlfn.IFNA(INDEX(Breeding!$K$4:$K$499,D316, 0),""),"")</f>
        <v/>
      </c>
      <c r="F316" t="str">
        <f t="array" aca="1" ref="F316" ca="1">IFERROR(_xlfn.IFNA(INDEX(Breeding!$M$4:$M$499,D316, 0),""),"")</f>
        <v/>
      </c>
      <c r="G316" t="str">
        <f t="array" aca="1" ref="G316" ca="1">IFERROR(_xlfn.IFNA(INDEX(Breeding!$N$4:$N$499,D316, 0),""),"")</f>
        <v/>
      </c>
      <c r="H316" t="str">
        <f ca="1">_xlfn.IFNA(INDEX(Colony!$J$11:$J$20,MATCH(G316,Colony!$B$11:$B$20)),"")</f>
        <v/>
      </c>
      <c r="I316" s="12" t="str">
        <f t="shared" ca="1" si="8"/>
        <v/>
      </c>
    </row>
    <row r="317" spans="4:9" x14ac:dyDescent="0.25">
      <c r="D317">
        <f t="shared" ca="1" si="7"/>
        <v>323</v>
      </c>
      <c r="E317" s="2" t="str">
        <f t="array" aca="1" ref="E317" ca="1">IFERROR(_xlfn.IFNA(INDEX(Breeding!$K$4:$K$499,D317, 0),""),"")</f>
        <v/>
      </c>
      <c r="F317" t="str">
        <f t="array" aca="1" ref="F317" ca="1">IFERROR(_xlfn.IFNA(INDEX(Breeding!$M$4:$M$499,D317, 0),""),"")</f>
        <v/>
      </c>
      <c r="G317" t="str">
        <f t="array" aca="1" ref="G317" ca="1">IFERROR(_xlfn.IFNA(INDEX(Breeding!$N$4:$N$499,D317, 0),""),"")</f>
        <v/>
      </c>
      <c r="H317" t="str">
        <f ca="1">_xlfn.IFNA(INDEX(Colony!$J$11:$J$20,MATCH(G317,Colony!$B$11:$B$20)),"")</f>
        <v/>
      </c>
      <c r="I317" s="12" t="str">
        <f t="shared" ca="1" si="8"/>
        <v/>
      </c>
    </row>
    <row r="318" spans="4:9" x14ac:dyDescent="0.25">
      <c r="D318">
        <f t="shared" ca="1" si="7"/>
        <v>324</v>
      </c>
      <c r="E318" s="2" t="str">
        <f t="array" aca="1" ref="E318" ca="1">IFERROR(_xlfn.IFNA(INDEX(Breeding!$K$4:$K$499,D318, 0),""),"")</f>
        <v/>
      </c>
      <c r="F318" t="str">
        <f t="array" aca="1" ref="F318" ca="1">IFERROR(_xlfn.IFNA(INDEX(Breeding!$M$4:$M$499,D318, 0),""),"")</f>
        <v/>
      </c>
      <c r="G318" t="str">
        <f t="array" aca="1" ref="G318" ca="1">IFERROR(_xlfn.IFNA(INDEX(Breeding!$N$4:$N$499,D318, 0),""),"")</f>
        <v/>
      </c>
      <c r="H318" t="str">
        <f ca="1">_xlfn.IFNA(INDEX(Colony!$J$11:$J$20,MATCH(G318,Colony!$B$11:$B$20)),"")</f>
        <v/>
      </c>
      <c r="I318" s="12" t="str">
        <f t="shared" ca="1" si="8"/>
        <v/>
      </c>
    </row>
    <row r="319" spans="4:9" x14ac:dyDescent="0.25">
      <c r="D319">
        <f t="shared" ca="1" si="7"/>
        <v>325</v>
      </c>
      <c r="E319" s="2" t="str">
        <f t="array" aca="1" ref="E319" ca="1">IFERROR(_xlfn.IFNA(INDEX(Breeding!$K$4:$K$499,D319, 0),""),"")</f>
        <v/>
      </c>
      <c r="F319" t="str">
        <f t="array" aca="1" ref="F319" ca="1">IFERROR(_xlfn.IFNA(INDEX(Breeding!$M$4:$M$499,D319, 0),""),"")</f>
        <v/>
      </c>
      <c r="G319" t="str">
        <f t="array" aca="1" ref="G319" ca="1">IFERROR(_xlfn.IFNA(INDEX(Breeding!$N$4:$N$499,D319, 0),""),"")</f>
        <v/>
      </c>
      <c r="H319" t="str">
        <f ca="1">_xlfn.IFNA(INDEX(Colony!$J$11:$J$20,MATCH(G319,Colony!$B$11:$B$20)),"")</f>
        <v/>
      </c>
      <c r="I319" s="12" t="str">
        <f t="shared" ca="1" si="8"/>
        <v/>
      </c>
    </row>
    <row r="320" spans="4:9" x14ac:dyDescent="0.25">
      <c r="D320">
        <f t="shared" ca="1" si="7"/>
        <v>326</v>
      </c>
      <c r="E320" s="2" t="str">
        <f t="array" aca="1" ref="E320" ca="1">IFERROR(_xlfn.IFNA(INDEX(Breeding!$K$4:$K$499,D320, 0),""),"")</f>
        <v/>
      </c>
      <c r="F320" t="str">
        <f t="array" aca="1" ref="F320" ca="1">IFERROR(_xlfn.IFNA(INDEX(Breeding!$M$4:$M$499,D320, 0),""),"")</f>
        <v/>
      </c>
      <c r="G320" t="str">
        <f t="array" aca="1" ref="G320" ca="1">IFERROR(_xlfn.IFNA(INDEX(Breeding!$N$4:$N$499,D320, 0),""),"")</f>
        <v/>
      </c>
      <c r="H320" t="str">
        <f ca="1">_xlfn.IFNA(INDEX(Colony!$J$11:$J$20,MATCH(G320,Colony!$B$11:$B$20)),"")</f>
        <v/>
      </c>
      <c r="I320" s="12" t="str">
        <f t="shared" ca="1" si="8"/>
        <v/>
      </c>
    </row>
    <row r="321" spans="4:9" x14ac:dyDescent="0.25">
      <c r="D321">
        <f t="shared" ca="1" si="7"/>
        <v>327</v>
      </c>
      <c r="E321" s="2" t="str">
        <f t="array" aca="1" ref="E321" ca="1">IFERROR(_xlfn.IFNA(INDEX(Breeding!$K$4:$K$499,D321, 0),""),"")</f>
        <v/>
      </c>
      <c r="F321" t="str">
        <f t="array" aca="1" ref="F321" ca="1">IFERROR(_xlfn.IFNA(INDEX(Breeding!$M$4:$M$499,D321, 0),""),"")</f>
        <v/>
      </c>
      <c r="G321" t="str">
        <f t="array" aca="1" ref="G321" ca="1">IFERROR(_xlfn.IFNA(INDEX(Breeding!$N$4:$N$499,D321, 0),""),"")</f>
        <v/>
      </c>
      <c r="H321" t="str">
        <f ca="1">_xlfn.IFNA(INDEX(Colony!$J$11:$J$20,MATCH(G321,Colony!$B$11:$B$20)),"")</f>
        <v/>
      </c>
      <c r="I321" s="12" t="str">
        <f t="shared" ca="1" si="8"/>
        <v/>
      </c>
    </row>
    <row r="322" spans="4:9" x14ac:dyDescent="0.25">
      <c r="D322">
        <f t="shared" ca="1" si="7"/>
        <v>328</v>
      </c>
      <c r="E322" s="2" t="str">
        <f t="array" aca="1" ref="E322" ca="1">IFERROR(_xlfn.IFNA(INDEX(Breeding!$K$4:$K$499,D322, 0),""),"")</f>
        <v/>
      </c>
      <c r="F322" t="str">
        <f t="array" aca="1" ref="F322" ca="1">IFERROR(_xlfn.IFNA(INDEX(Breeding!$M$4:$M$499,D322, 0),""),"")</f>
        <v/>
      </c>
      <c r="G322" t="str">
        <f t="array" aca="1" ref="G322" ca="1">IFERROR(_xlfn.IFNA(INDEX(Breeding!$N$4:$N$499,D322, 0),""),"")</f>
        <v/>
      </c>
      <c r="H322" t="str">
        <f ca="1">_xlfn.IFNA(INDEX(Colony!$J$11:$J$20,MATCH(G322,Colony!$B$11:$B$20)),"")</f>
        <v/>
      </c>
      <c r="I322" s="12" t="str">
        <f t="shared" ca="1" si="8"/>
        <v/>
      </c>
    </row>
    <row r="323" spans="4:9" x14ac:dyDescent="0.25">
      <c r="D323">
        <f t="shared" ca="1" si="7"/>
        <v>329</v>
      </c>
      <c r="E323" s="2" t="str">
        <f t="array" aca="1" ref="E323" ca="1">IFERROR(_xlfn.IFNA(INDEX(Breeding!$K$4:$K$499,D323, 0),""),"")</f>
        <v/>
      </c>
      <c r="F323" t="str">
        <f t="array" aca="1" ref="F323" ca="1">IFERROR(_xlfn.IFNA(INDEX(Breeding!$M$4:$M$499,D323, 0),""),"")</f>
        <v/>
      </c>
      <c r="G323" t="str">
        <f t="array" aca="1" ref="G323" ca="1">IFERROR(_xlfn.IFNA(INDEX(Breeding!$N$4:$N$499,D323, 0),""),"")</f>
        <v/>
      </c>
      <c r="H323" t="str">
        <f ca="1">_xlfn.IFNA(INDEX(Colony!$J$11:$J$20,MATCH(G323,Colony!$B$11:$B$20)),"")</f>
        <v/>
      </c>
      <c r="I323" s="12" t="str">
        <f t="shared" ca="1" si="8"/>
        <v/>
      </c>
    </row>
    <row r="324" spans="4:9" x14ac:dyDescent="0.25">
      <c r="D324">
        <f t="shared" ca="1" si="7"/>
        <v>330</v>
      </c>
      <c r="E324" s="2" t="str">
        <f t="array" aca="1" ref="E324" ca="1">IFERROR(_xlfn.IFNA(INDEX(Breeding!$K$4:$K$499,D324, 0),""),"")</f>
        <v/>
      </c>
      <c r="F324" t="str">
        <f t="array" aca="1" ref="F324" ca="1">IFERROR(_xlfn.IFNA(INDEX(Breeding!$M$4:$M$499,D324, 0),""),"")</f>
        <v/>
      </c>
      <c r="G324" t="str">
        <f t="array" aca="1" ref="G324" ca="1">IFERROR(_xlfn.IFNA(INDEX(Breeding!$N$4:$N$499,D324, 0),""),"")</f>
        <v/>
      </c>
      <c r="H324" t="str">
        <f ca="1">_xlfn.IFNA(INDEX(Colony!$J$11:$J$20,MATCH(G324,Colony!$B$11:$B$20)),"")</f>
        <v/>
      </c>
      <c r="I324" s="12" t="str">
        <f t="shared" ca="1" si="8"/>
        <v/>
      </c>
    </row>
    <row r="325" spans="4:9" x14ac:dyDescent="0.25">
      <c r="D325">
        <f t="shared" ca="1" si="7"/>
        <v>331</v>
      </c>
      <c r="E325" s="2" t="str">
        <f t="array" aca="1" ref="E325" ca="1">IFERROR(_xlfn.IFNA(INDEX(Breeding!$K$4:$K$499,D325, 0),""),"")</f>
        <v/>
      </c>
      <c r="F325" t="str">
        <f t="array" aca="1" ref="F325" ca="1">IFERROR(_xlfn.IFNA(INDEX(Breeding!$M$4:$M$499,D325, 0),""),"")</f>
        <v/>
      </c>
      <c r="G325" t="str">
        <f t="array" aca="1" ref="G325" ca="1">IFERROR(_xlfn.IFNA(INDEX(Breeding!$N$4:$N$499,D325, 0),""),"")</f>
        <v/>
      </c>
      <c r="H325" t="str">
        <f ca="1">_xlfn.IFNA(INDEX(Colony!$J$11:$J$20,MATCH(G325,Colony!$B$11:$B$20)),"")</f>
        <v/>
      </c>
      <c r="I325" s="12" t="str">
        <f t="shared" ca="1" si="8"/>
        <v/>
      </c>
    </row>
    <row r="326" spans="4:9" x14ac:dyDescent="0.25">
      <c r="D326">
        <f t="shared" ca="1" si="7"/>
        <v>332</v>
      </c>
      <c r="E326" s="2" t="str">
        <f t="array" aca="1" ref="E326" ca="1">IFERROR(_xlfn.IFNA(INDEX(Breeding!$K$4:$K$499,D326, 0),""),"")</f>
        <v/>
      </c>
      <c r="F326" t="str">
        <f t="array" aca="1" ref="F326" ca="1">IFERROR(_xlfn.IFNA(INDEX(Breeding!$M$4:$M$499,D326, 0),""),"")</f>
        <v/>
      </c>
      <c r="G326" t="str">
        <f t="array" aca="1" ref="G326" ca="1">IFERROR(_xlfn.IFNA(INDEX(Breeding!$N$4:$N$499,D326, 0),""),"")</f>
        <v/>
      </c>
      <c r="H326" t="str">
        <f ca="1">_xlfn.IFNA(INDEX(Colony!$J$11:$J$20,MATCH(G326,Colony!$B$11:$B$20)),"")</f>
        <v/>
      </c>
      <c r="I326" s="12" t="str">
        <f t="shared" ca="1" si="8"/>
        <v/>
      </c>
    </row>
    <row r="327" spans="4:9" x14ac:dyDescent="0.25">
      <c r="D327">
        <f t="shared" ca="1" si="7"/>
        <v>333</v>
      </c>
      <c r="E327" s="2" t="str">
        <f t="array" aca="1" ref="E327" ca="1">IFERROR(_xlfn.IFNA(INDEX(Breeding!$K$4:$K$499,D327, 0),""),"")</f>
        <v/>
      </c>
      <c r="F327" t="str">
        <f t="array" aca="1" ref="F327" ca="1">IFERROR(_xlfn.IFNA(INDEX(Breeding!$M$4:$M$499,D327, 0),""),"")</f>
        <v/>
      </c>
      <c r="G327" t="str">
        <f t="array" aca="1" ref="G327" ca="1">IFERROR(_xlfn.IFNA(INDEX(Breeding!$N$4:$N$499,D327, 0),""),"")</f>
        <v/>
      </c>
      <c r="H327" t="str">
        <f ca="1">_xlfn.IFNA(INDEX(Colony!$J$11:$J$20,MATCH(G327,Colony!$B$11:$B$20)),"")</f>
        <v/>
      </c>
      <c r="I327" s="12" t="str">
        <f t="shared" ca="1" si="8"/>
        <v/>
      </c>
    </row>
    <row r="328" spans="4:9" x14ac:dyDescent="0.25">
      <c r="D328">
        <f t="shared" ref="D328:D391" ca="1" si="9">D327+1</f>
        <v>334</v>
      </c>
      <c r="E328" s="2" t="str">
        <f t="array" aca="1" ref="E328" ca="1">IFERROR(_xlfn.IFNA(INDEX(Breeding!$K$4:$K$499,D328, 0),""),"")</f>
        <v/>
      </c>
      <c r="F328" t="str">
        <f t="array" aca="1" ref="F328" ca="1">IFERROR(_xlfn.IFNA(INDEX(Breeding!$M$4:$M$499,D328, 0),""),"")</f>
        <v/>
      </c>
      <c r="G328" t="str">
        <f t="array" aca="1" ref="G328" ca="1">IFERROR(_xlfn.IFNA(INDEX(Breeding!$N$4:$N$499,D328, 0),""),"")</f>
        <v/>
      </c>
      <c r="H328" t="str">
        <f ca="1">_xlfn.IFNA(INDEX(Colony!$J$11:$J$20,MATCH(G328,Colony!$B$11:$B$20)),"")</f>
        <v/>
      </c>
      <c r="I328" s="12" t="str">
        <f t="shared" ca="1" si="8"/>
        <v/>
      </c>
    </row>
    <row r="329" spans="4:9" x14ac:dyDescent="0.25">
      <c r="D329">
        <f t="shared" ca="1" si="9"/>
        <v>335</v>
      </c>
      <c r="E329" s="2" t="str">
        <f t="array" aca="1" ref="E329" ca="1">IFERROR(_xlfn.IFNA(INDEX(Breeding!$K$4:$K$499,D329, 0),""),"")</f>
        <v/>
      </c>
      <c r="F329" t="str">
        <f t="array" aca="1" ref="F329" ca="1">IFERROR(_xlfn.IFNA(INDEX(Breeding!$M$4:$M$499,D329, 0),""),"")</f>
        <v/>
      </c>
      <c r="G329" t="str">
        <f t="array" aca="1" ref="G329" ca="1">IFERROR(_xlfn.IFNA(INDEX(Breeding!$N$4:$N$499,D329, 0),""),"")</f>
        <v/>
      </c>
      <c r="H329" t="str">
        <f ca="1">_xlfn.IFNA(INDEX(Colony!$J$11:$J$20,MATCH(G329,Colony!$B$11:$B$20)),"")</f>
        <v/>
      </c>
      <c r="I329" s="12" t="str">
        <f t="shared" ca="1" si="8"/>
        <v/>
      </c>
    </row>
    <row r="330" spans="4:9" x14ac:dyDescent="0.25">
      <c r="D330">
        <f t="shared" ca="1" si="9"/>
        <v>336</v>
      </c>
      <c r="E330" s="2" t="str">
        <f t="array" aca="1" ref="E330" ca="1">IFERROR(_xlfn.IFNA(INDEX(Breeding!$K$4:$K$499,D330, 0),""),"")</f>
        <v/>
      </c>
      <c r="F330" t="str">
        <f t="array" aca="1" ref="F330" ca="1">IFERROR(_xlfn.IFNA(INDEX(Breeding!$M$4:$M$499,D330, 0),""),"")</f>
        <v/>
      </c>
      <c r="G330" t="str">
        <f t="array" aca="1" ref="G330" ca="1">IFERROR(_xlfn.IFNA(INDEX(Breeding!$N$4:$N$499,D330, 0),""),"")</f>
        <v/>
      </c>
      <c r="H330" t="str">
        <f ca="1">_xlfn.IFNA(INDEX(Colony!$J$11:$J$20,MATCH(G330,Colony!$B$11:$B$20)),"")</f>
        <v/>
      </c>
      <c r="I330" s="12" t="str">
        <f t="shared" ca="1" si="8"/>
        <v/>
      </c>
    </row>
    <row r="331" spans="4:9" x14ac:dyDescent="0.25">
      <c r="D331">
        <f t="shared" ca="1" si="9"/>
        <v>337</v>
      </c>
      <c r="E331" s="2" t="str">
        <f t="array" aca="1" ref="E331" ca="1">IFERROR(_xlfn.IFNA(INDEX(Breeding!$K$4:$K$499,D331, 0),""),"")</f>
        <v/>
      </c>
      <c r="F331" t="str">
        <f t="array" aca="1" ref="F331" ca="1">IFERROR(_xlfn.IFNA(INDEX(Breeding!$M$4:$M$499,D331, 0),""),"")</f>
        <v/>
      </c>
      <c r="G331" t="str">
        <f t="array" aca="1" ref="G331" ca="1">IFERROR(_xlfn.IFNA(INDEX(Breeding!$N$4:$N$499,D331, 0),""),"")</f>
        <v/>
      </c>
      <c r="H331" t="str">
        <f ca="1">_xlfn.IFNA(INDEX(Colony!$J$11:$J$20,MATCH(G331,Colony!$B$11:$B$20)),"")</f>
        <v/>
      </c>
      <c r="I331" s="12" t="str">
        <f t="shared" ca="1" si="8"/>
        <v/>
      </c>
    </row>
    <row r="332" spans="4:9" x14ac:dyDescent="0.25">
      <c r="D332">
        <f t="shared" ca="1" si="9"/>
        <v>338</v>
      </c>
      <c r="E332" s="2" t="str">
        <f t="array" aca="1" ref="E332" ca="1">IFERROR(_xlfn.IFNA(INDEX(Breeding!$K$4:$K$499,D332, 0),""),"")</f>
        <v/>
      </c>
      <c r="F332" t="str">
        <f t="array" aca="1" ref="F332" ca="1">IFERROR(_xlfn.IFNA(INDEX(Breeding!$M$4:$M$499,D332, 0),""),"")</f>
        <v/>
      </c>
      <c r="G332" t="str">
        <f t="array" aca="1" ref="G332" ca="1">IFERROR(_xlfn.IFNA(INDEX(Breeding!$N$4:$N$499,D332, 0),""),"")</f>
        <v/>
      </c>
      <c r="H332" t="str">
        <f ca="1">_xlfn.IFNA(INDEX(Colony!$J$11:$J$20,MATCH(G332,Colony!$B$11:$B$20)),"")</f>
        <v/>
      </c>
      <c r="I332" s="12" t="str">
        <f t="shared" ca="1" si="8"/>
        <v/>
      </c>
    </row>
    <row r="333" spans="4:9" x14ac:dyDescent="0.25">
      <c r="D333">
        <f t="shared" ca="1" si="9"/>
        <v>339</v>
      </c>
      <c r="E333" s="2" t="str">
        <f t="array" aca="1" ref="E333" ca="1">IFERROR(_xlfn.IFNA(INDEX(Breeding!$K$4:$K$499,D333, 0),""),"")</f>
        <v/>
      </c>
      <c r="F333" t="str">
        <f t="array" aca="1" ref="F333" ca="1">IFERROR(_xlfn.IFNA(INDEX(Breeding!$M$4:$M$499,D333, 0),""),"")</f>
        <v/>
      </c>
      <c r="G333" t="str">
        <f t="array" aca="1" ref="G333" ca="1">IFERROR(_xlfn.IFNA(INDEX(Breeding!$N$4:$N$499,D333, 0),""),"")</f>
        <v/>
      </c>
      <c r="H333" t="str">
        <f ca="1">_xlfn.IFNA(INDEX(Colony!$J$11:$J$20,MATCH(G333,Colony!$B$11:$B$20)),"")</f>
        <v/>
      </c>
      <c r="I333" s="12" t="str">
        <f t="shared" ca="1" si="8"/>
        <v/>
      </c>
    </row>
    <row r="334" spans="4:9" x14ac:dyDescent="0.25">
      <c r="D334">
        <f t="shared" ca="1" si="9"/>
        <v>340</v>
      </c>
      <c r="E334" s="2" t="str">
        <f t="array" aca="1" ref="E334" ca="1">IFERROR(_xlfn.IFNA(INDEX(Breeding!$K$4:$K$499,D334, 0),""),"")</f>
        <v/>
      </c>
      <c r="F334" t="str">
        <f t="array" aca="1" ref="F334" ca="1">IFERROR(_xlfn.IFNA(INDEX(Breeding!$M$4:$M$499,D334, 0),""),"")</f>
        <v/>
      </c>
      <c r="G334" t="str">
        <f t="array" aca="1" ref="G334" ca="1">IFERROR(_xlfn.IFNA(INDEX(Breeding!$N$4:$N$499,D334, 0),""),"")</f>
        <v/>
      </c>
      <c r="H334" t="str">
        <f ca="1">_xlfn.IFNA(INDEX(Colony!$J$11:$J$20,MATCH(G334,Colony!$B$11:$B$20)),"")</f>
        <v/>
      </c>
      <c r="I334" s="12" t="str">
        <f t="shared" ca="1" si="8"/>
        <v/>
      </c>
    </row>
    <row r="335" spans="4:9" x14ac:dyDescent="0.25">
      <c r="D335">
        <f t="shared" ca="1" si="9"/>
        <v>341</v>
      </c>
      <c r="E335" s="2" t="str">
        <f t="array" aca="1" ref="E335" ca="1">IFERROR(_xlfn.IFNA(INDEX(Breeding!$K$4:$K$499,D335, 0),""),"")</f>
        <v/>
      </c>
      <c r="F335" t="str">
        <f t="array" aca="1" ref="F335" ca="1">IFERROR(_xlfn.IFNA(INDEX(Breeding!$M$4:$M$499,D335, 0),""),"")</f>
        <v/>
      </c>
      <c r="G335" t="str">
        <f t="array" aca="1" ref="G335" ca="1">IFERROR(_xlfn.IFNA(INDEX(Breeding!$N$4:$N$499,D335, 0),""),"")</f>
        <v/>
      </c>
      <c r="H335" t="str">
        <f ca="1">_xlfn.IFNA(INDEX(Colony!$J$11:$J$20,MATCH(G335,Colony!$B$11:$B$20)),"")</f>
        <v/>
      </c>
      <c r="I335" s="12" t="str">
        <f t="shared" ca="1" si="8"/>
        <v/>
      </c>
    </row>
    <row r="336" spans="4:9" x14ac:dyDescent="0.25">
      <c r="D336">
        <f t="shared" ca="1" si="9"/>
        <v>342</v>
      </c>
      <c r="E336" s="2" t="str">
        <f t="array" aca="1" ref="E336" ca="1">IFERROR(_xlfn.IFNA(INDEX(Breeding!$K$4:$K$499,D336, 0),""),"")</f>
        <v/>
      </c>
      <c r="F336" t="str">
        <f t="array" aca="1" ref="F336" ca="1">IFERROR(_xlfn.IFNA(INDEX(Breeding!$M$4:$M$499,D336, 0),""),"")</f>
        <v/>
      </c>
      <c r="G336" t="str">
        <f t="array" aca="1" ref="G336" ca="1">IFERROR(_xlfn.IFNA(INDEX(Breeding!$N$4:$N$499,D336, 0),""),"")</f>
        <v/>
      </c>
      <c r="H336" t="str">
        <f ca="1">_xlfn.IFNA(INDEX(Colony!$J$11:$J$20,MATCH(G336,Colony!$B$11:$B$20)),"")</f>
        <v/>
      </c>
      <c r="I336" s="12" t="str">
        <f t="shared" ca="1" si="8"/>
        <v/>
      </c>
    </row>
    <row r="337" spans="4:9" x14ac:dyDescent="0.25">
      <c r="D337">
        <f t="shared" ca="1" si="9"/>
        <v>343</v>
      </c>
      <c r="E337" s="2" t="str">
        <f t="array" aca="1" ref="E337" ca="1">IFERROR(_xlfn.IFNA(INDEX(Breeding!$K$4:$K$499,D337, 0),""),"")</f>
        <v/>
      </c>
      <c r="F337" t="str">
        <f t="array" aca="1" ref="F337" ca="1">IFERROR(_xlfn.IFNA(INDEX(Breeding!$M$4:$M$499,D337, 0),""),"")</f>
        <v/>
      </c>
      <c r="G337" t="str">
        <f t="array" aca="1" ref="G337" ca="1">IFERROR(_xlfn.IFNA(INDEX(Breeding!$N$4:$N$499,D337, 0),""),"")</f>
        <v/>
      </c>
      <c r="H337" t="str">
        <f ca="1">_xlfn.IFNA(INDEX(Colony!$J$11:$J$20,MATCH(G337,Colony!$B$11:$B$20)),"")</f>
        <v/>
      </c>
      <c r="I337" s="12" t="str">
        <f t="shared" ca="1" si="8"/>
        <v/>
      </c>
    </row>
    <row r="338" spans="4:9" x14ac:dyDescent="0.25">
      <c r="D338">
        <f t="shared" ca="1" si="9"/>
        <v>344</v>
      </c>
      <c r="E338" s="2" t="str">
        <f t="array" aca="1" ref="E338" ca="1">IFERROR(_xlfn.IFNA(INDEX(Breeding!$K$4:$K$499,D338, 0),""),"")</f>
        <v/>
      </c>
      <c r="F338" t="str">
        <f t="array" aca="1" ref="F338" ca="1">IFERROR(_xlfn.IFNA(INDEX(Breeding!$M$4:$M$499,D338, 0),""),"")</f>
        <v/>
      </c>
      <c r="G338" t="str">
        <f t="array" aca="1" ref="G338" ca="1">IFERROR(_xlfn.IFNA(INDEX(Breeding!$N$4:$N$499,D338, 0),""),"")</f>
        <v/>
      </c>
      <c r="H338" t="str">
        <f ca="1">_xlfn.IFNA(INDEX(Colony!$J$11:$J$20,MATCH(G338,Colony!$B$11:$B$20)),"")</f>
        <v/>
      </c>
      <c r="I338" s="12" t="str">
        <f t="shared" ca="1" si="8"/>
        <v/>
      </c>
    </row>
    <row r="339" spans="4:9" x14ac:dyDescent="0.25">
      <c r="D339">
        <f t="shared" ca="1" si="9"/>
        <v>345</v>
      </c>
      <c r="E339" s="2" t="str">
        <f t="array" aca="1" ref="E339" ca="1">IFERROR(_xlfn.IFNA(INDEX(Breeding!$K$4:$K$499,D339, 0),""),"")</f>
        <v/>
      </c>
      <c r="F339" t="str">
        <f t="array" aca="1" ref="F339" ca="1">IFERROR(_xlfn.IFNA(INDEX(Breeding!$M$4:$M$499,D339, 0),""),"")</f>
        <v/>
      </c>
      <c r="G339" t="str">
        <f t="array" aca="1" ref="G339" ca="1">IFERROR(_xlfn.IFNA(INDEX(Breeding!$N$4:$N$499,D339, 0),""),"")</f>
        <v/>
      </c>
      <c r="H339" t="str">
        <f ca="1">_xlfn.IFNA(INDEX(Colony!$J$11:$J$20,MATCH(G339,Colony!$B$11:$B$20)),"")</f>
        <v/>
      </c>
      <c r="I339" s="12" t="str">
        <f t="shared" ca="1" si="8"/>
        <v/>
      </c>
    </row>
    <row r="340" spans="4:9" x14ac:dyDescent="0.25">
      <c r="D340">
        <f t="shared" ca="1" si="9"/>
        <v>346</v>
      </c>
      <c r="E340" s="2" t="str">
        <f t="array" aca="1" ref="E340" ca="1">IFERROR(_xlfn.IFNA(INDEX(Breeding!$K$4:$K$499,D340, 0),""),"")</f>
        <v/>
      </c>
      <c r="F340" t="str">
        <f t="array" aca="1" ref="F340" ca="1">IFERROR(_xlfn.IFNA(INDEX(Breeding!$M$4:$M$499,D340, 0),""),"")</f>
        <v/>
      </c>
      <c r="G340" t="str">
        <f t="array" aca="1" ref="G340" ca="1">IFERROR(_xlfn.IFNA(INDEX(Breeding!$N$4:$N$499,D340, 0),""),"")</f>
        <v/>
      </c>
      <c r="H340" t="str">
        <f ca="1">_xlfn.IFNA(INDEX(Colony!$J$11:$J$20,MATCH(G340,Colony!$B$11:$B$20)),"")</f>
        <v/>
      </c>
      <c r="I340" s="12" t="str">
        <f t="shared" ca="1" si="8"/>
        <v/>
      </c>
    </row>
    <row r="341" spans="4:9" x14ac:dyDescent="0.25">
      <c r="D341">
        <f t="shared" ca="1" si="9"/>
        <v>347</v>
      </c>
      <c r="E341" s="2" t="str">
        <f t="array" aca="1" ref="E341" ca="1">IFERROR(_xlfn.IFNA(INDEX(Breeding!$K$4:$K$499,D341, 0),""),"")</f>
        <v/>
      </c>
      <c r="F341" t="str">
        <f t="array" aca="1" ref="F341" ca="1">IFERROR(_xlfn.IFNA(INDEX(Breeding!$M$4:$M$499,D341, 0),""),"")</f>
        <v/>
      </c>
      <c r="G341" t="str">
        <f t="array" aca="1" ref="G341" ca="1">IFERROR(_xlfn.IFNA(INDEX(Breeding!$N$4:$N$499,D341, 0),""),"")</f>
        <v/>
      </c>
      <c r="H341" t="str">
        <f ca="1">_xlfn.IFNA(INDEX(Colony!$J$11:$J$20,MATCH(G341,Colony!$B$11:$B$20)),"")</f>
        <v/>
      </c>
      <c r="I341" s="12" t="str">
        <f t="shared" ca="1" si="8"/>
        <v/>
      </c>
    </row>
    <row r="342" spans="4:9" x14ac:dyDescent="0.25">
      <c r="D342">
        <f t="shared" ca="1" si="9"/>
        <v>348</v>
      </c>
      <c r="E342" s="2" t="str">
        <f t="array" aca="1" ref="E342" ca="1">IFERROR(_xlfn.IFNA(INDEX(Breeding!$K$4:$K$499,D342, 0),""),"")</f>
        <v/>
      </c>
      <c r="F342" t="str">
        <f t="array" aca="1" ref="F342" ca="1">IFERROR(_xlfn.IFNA(INDEX(Breeding!$M$4:$M$499,D342, 0),""),"")</f>
        <v/>
      </c>
      <c r="G342" t="str">
        <f t="array" aca="1" ref="G342" ca="1">IFERROR(_xlfn.IFNA(INDEX(Breeding!$N$4:$N$499,D342, 0),""),"")</f>
        <v/>
      </c>
      <c r="H342" t="str">
        <f ca="1">_xlfn.IFNA(INDEX(Colony!$J$11:$J$20,MATCH(G342,Colony!$B$11:$B$20)),"")</f>
        <v/>
      </c>
      <c r="I342" s="12" t="str">
        <f t="shared" ca="1" si="8"/>
        <v/>
      </c>
    </row>
    <row r="343" spans="4:9" x14ac:dyDescent="0.25">
      <c r="D343">
        <f t="shared" ca="1" si="9"/>
        <v>349</v>
      </c>
      <c r="E343" s="2" t="str">
        <f t="array" aca="1" ref="E343" ca="1">IFERROR(_xlfn.IFNA(INDEX(Breeding!$K$4:$K$499,D343, 0),""),"")</f>
        <v/>
      </c>
      <c r="F343" t="str">
        <f t="array" aca="1" ref="F343" ca="1">IFERROR(_xlfn.IFNA(INDEX(Breeding!$M$4:$M$499,D343, 0),""),"")</f>
        <v/>
      </c>
      <c r="G343" t="str">
        <f t="array" aca="1" ref="G343" ca="1">IFERROR(_xlfn.IFNA(INDEX(Breeding!$N$4:$N$499,D343, 0),""),"")</f>
        <v/>
      </c>
      <c r="H343" t="str">
        <f ca="1">_xlfn.IFNA(INDEX(Colony!$J$11:$J$20,MATCH(G343,Colony!$B$11:$B$20)),"")</f>
        <v/>
      </c>
      <c r="I343" s="12" t="str">
        <f t="shared" ca="1" si="8"/>
        <v/>
      </c>
    </row>
    <row r="344" spans="4:9" x14ac:dyDescent="0.25">
      <c r="D344">
        <f t="shared" ca="1" si="9"/>
        <v>350</v>
      </c>
      <c r="E344" s="2" t="str">
        <f t="array" aca="1" ref="E344" ca="1">IFERROR(_xlfn.IFNA(INDEX(Breeding!$K$4:$K$499,D344, 0),""),"")</f>
        <v/>
      </c>
      <c r="F344" t="str">
        <f t="array" aca="1" ref="F344" ca="1">IFERROR(_xlfn.IFNA(INDEX(Breeding!$M$4:$M$499,D344, 0),""),"")</f>
        <v/>
      </c>
      <c r="G344" t="str">
        <f t="array" aca="1" ref="G344" ca="1">IFERROR(_xlfn.IFNA(INDEX(Breeding!$N$4:$N$499,D344, 0),""),"")</f>
        <v/>
      </c>
      <c r="H344" t="str">
        <f ca="1">_xlfn.IFNA(INDEX(Colony!$J$11:$J$20,MATCH(G344,Colony!$B$11:$B$20)),"")</f>
        <v/>
      </c>
      <c r="I344" s="12" t="str">
        <f t="shared" ca="1" si="8"/>
        <v/>
      </c>
    </row>
    <row r="345" spans="4:9" x14ac:dyDescent="0.25">
      <c r="D345">
        <f t="shared" ca="1" si="9"/>
        <v>351</v>
      </c>
      <c r="E345" s="2" t="str">
        <f t="array" aca="1" ref="E345" ca="1">IFERROR(_xlfn.IFNA(INDEX(Breeding!$K$4:$K$499,D345, 0),""),"")</f>
        <v/>
      </c>
      <c r="F345" t="str">
        <f t="array" aca="1" ref="F345" ca="1">IFERROR(_xlfn.IFNA(INDEX(Breeding!$M$4:$M$499,D345, 0),""),"")</f>
        <v/>
      </c>
      <c r="G345" t="str">
        <f t="array" aca="1" ref="G345" ca="1">IFERROR(_xlfn.IFNA(INDEX(Breeding!$N$4:$N$499,D345, 0),""),"")</f>
        <v/>
      </c>
      <c r="H345" t="str">
        <f ca="1">_xlfn.IFNA(INDEX(Colony!$J$11:$J$20,MATCH(G345,Colony!$B$11:$B$20)),"")</f>
        <v/>
      </c>
      <c r="I345" s="12" t="str">
        <f t="shared" ca="1" si="8"/>
        <v/>
      </c>
    </row>
    <row r="346" spans="4:9" x14ac:dyDescent="0.25">
      <c r="D346">
        <f t="shared" ca="1" si="9"/>
        <v>352</v>
      </c>
      <c r="E346" s="2" t="str">
        <f t="array" aca="1" ref="E346" ca="1">IFERROR(_xlfn.IFNA(INDEX(Breeding!$K$4:$K$499,D346, 0),""),"")</f>
        <v/>
      </c>
      <c r="F346" t="str">
        <f t="array" aca="1" ref="F346" ca="1">IFERROR(_xlfn.IFNA(INDEX(Breeding!$M$4:$M$499,D346, 0),""),"")</f>
        <v/>
      </c>
      <c r="G346" t="str">
        <f t="array" aca="1" ref="G346" ca="1">IFERROR(_xlfn.IFNA(INDEX(Breeding!$N$4:$N$499,D346, 0),""),"")</f>
        <v/>
      </c>
      <c r="H346" t="str">
        <f ca="1">_xlfn.IFNA(INDEX(Colony!$J$11:$J$20,MATCH(G346,Colony!$B$11:$B$20)),"")</f>
        <v/>
      </c>
      <c r="I346" s="12" t="str">
        <f t="shared" ca="1" si="8"/>
        <v/>
      </c>
    </row>
    <row r="347" spans="4:9" x14ac:dyDescent="0.25">
      <c r="D347">
        <f t="shared" ca="1" si="9"/>
        <v>353</v>
      </c>
      <c r="E347" s="2" t="str">
        <f t="array" aca="1" ref="E347" ca="1">IFERROR(_xlfn.IFNA(INDEX(Breeding!$K$4:$K$499,D347, 0),""),"")</f>
        <v/>
      </c>
      <c r="F347" t="str">
        <f t="array" aca="1" ref="F347" ca="1">IFERROR(_xlfn.IFNA(INDEX(Breeding!$M$4:$M$499,D347, 0),""),"")</f>
        <v/>
      </c>
      <c r="G347" t="str">
        <f t="array" aca="1" ref="G347" ca="1">IFERROR(_xlfn.IFNA(INDEX(Breeding!$N$4:$N$499,D347, 0),""),"")</f>
        <v/>
      </c>
      <c r="H347" t="str">
        <f ca="1">_xlfn.IFNA(INDEX(Colony!$J$11:$J$20,MATCH(G347,Colony!$B$11:$B$20)),"")</f>
        <v/>
      </c>
      <c r="I347" s="12" t="str">
        <f t="shared" ca="1" si="8"/>
        <v/>
      </c>
    </row>
    <row r="348" spans="4:9" x14ac:dyDescent="0.25">
      <c r="D348">
        <f t="shared" ca="1" si="9"/>
        <v>354</v>
      </c>
      <c r="E348" s="2" t="str">
        <f t="array" aca="1" ref="E348" ca="1">IFERROR(_xlfn.IFNA(INDEX(Breeding!$K$4:$K$499,D348, 0),""),"")</f>
        <v/>
      </c>
      <c r="F348" t="str">
        <f t="array" aca="1" ref="F348" ca="1">IFERROR(_xlfn.IFNA(INDEX(Breeding!$M$4:$M$499,D348, 0),""),"")</f>
        <v/>
      </c>
      <c r="G348" t="str">
        <f t="array" aca="1" ref="G348" ca="1">IFERROR(_xlfn.IFNA(INDEX(Breeding!$N$4:$N$499,D348, 0),""),"")</f>
        <v/>
      </c>
      <c r="H348" t="str">
        <f ca="1">_xlfn.IFNA(INDEX(Colony!$J$11:$J$20,MATCH(G348,Colony!$B$11:$B$20)),"")</f>
        <v/>
      </c>
      <c r="I348" s="12" t="str">
        <f t="shared" ca="1" si="8"/>
        <v/>
      </c>
    </row>
    <row r="349" spans="4:9" x14ac:dyDescent="0.25">
      <c r="D349">
        <f t="shared" ca="1" si="9"/>
        <v>355</v>
      </c>
      <c r="E349" s="2" t="str">
        <f t="array" aca="1" ref="E349" ca="1">IFERROR(_xlfn.IFNA(INDEX(Breeding!$K$4:$K$499,D349, 0),""),"")</f>
        <v/>
      </c>
      <c r="F349" t="str">
        <f t="array" aca="1" ref="F349" ca="1">IFERROR(_xlfn.IFNA(INDEX(Breeding!$M$4:$M$499,D349, 0),""),"")</f>
        <v/>
      </c>
      <c r="G349" t="str">
        <f t="array" aca="1" ref="G349" ca="1">IFERROR(_xlfn.IFNA(INDEX(Breeding!$N$4:$N$499,D349, 0),""),"")</f>
        <v/>
      </c>
      <c r="H349" t="str">
        <f ca="1">_xlfn.IFNA(INDEX(Colony!$J$11:$J$20,MATCH(G349,Colony!$B$11:$B$20)),"")</f>
        <v/>
      </c>
      <c r="I349" s="12" t="str">
        <f t="shared" ca="1" si="8"/>
        <v/>
      </c>
    </row>
    <row r="350" spans="4:9" x14ac:dyDescent="0.25">
      <c r="D350">
        <f t="shared" ca="1" si="9"/>
        <v>356</v>
      </c>
      <c r="E350" s="2" t="str">
        <f t="array" aca="1" ref="E350" ca="1">IFERROR(_xlfn.IFNA(INDEX(Breeding!$K$4:$K$499,D350, 0),""),"")</f>
        <v/>
      </c>
      <c r="F350" t="str">
        <f t="array" aca="1" ref="F350" ca="1">IFERROR(_xlfn.IFNA(INDEX(Breeding!$M$4:$M$499,D350, 0),""),"")</f>
        <v/>
      </c>
      <c r="G350" t="str">
        <f t="array" aca="1" ref="G350" ca="1">IFERROR(_xlfn.IFNA(INDEX(Breeding!$N$4:$N$499,D350, 0),""),"")</f>
        <v/>
      </c>
      <c r="H350" t="str">
        <f ca="1">_xlfn.IFNA(INDEX(Colony!$J$11:$J$20,MATCH(G350,Colony!$B$11:$B$20)),"")</f>
        <v/>
      </c>
      <c r="I350" s="12" t="str">
        <f t="shared" ca="1" si="8"/>
        <v/>
      </c>
    </row>
    <row r="351" spans="4:9" x14ac:dyDescent="0.25">
      <c r="D351">
        <f t="shared" ca="1" si="9"/>
        <v>357</v>
      </c>
      <c r="E351" s="2" t="str">
        <f t="array" aca="1" ref="E351" ca="1">IFERROR(_xlfn.IFNA(INDEX(Breeding!$K$4:$K$499,D351, 0),""),"")</f>
        <v/>
      </c>
      <c r="F351" t="str">
        <f t="array" aca="1" ref="F351" ca="1">IFERROR(_xlfn.IFNA(INDEX(Breeding!$M$4:$M$499,D351, 0),""),"")</f>
        <v/>
      </c>
      <c r="G351" t="str">
        <f t="array" aca="1" ref="G351" ca="1">IFERROR(_xlfn.IFNA(INDEX(Breeding!$N$4:$N$499,D351, 0),""),"")</f>
        <v/>
      </c>
      <c r="H351" t="str">
        <f ca="1">_xlfn.IFNA(INDEX(Colony!$J$11:$J$20,MATCH(G351,Colony!$B$11:$B$20)),"")</f>
        <v/>
      </c>
      <c r="I351" s="12" t="str">
        <f t="shared" ca="1" si="8"/>
        <v/>
      </c>
    </row>
    <row r="352" spans="4:9" x14ac:dyDescent="0.25">
      <c r="D352">
        <f t="shared" ca="1" si="9"/>
        <v>358</v>
      </c>
      <c r="E352" s="2" t="str">
        <f t="array" aca="1" ref="E352" ca="1">IFERROR(_xlfn.IFNA(INDEX(Breeding!$K$4:$K$499,D352, 0),""),"")</f>
        <v/>
      </c>
      <c r="F352" t="str">
        <f t="array" aca="1" ref="F352" ca="1">IFERROR(_xlfn.IFNA(INDEX(Breeding!$M$4:$M$499,D352, 0),""),"")</f>
        <v/>
      </c>
      <c r="G352" t="str">
        <f t="array" aca="1" ref="G352" ca="1">IFERROR(_xlfn.IFNA(INDEX(Breeding!$N$4:$N$499,D352, 0),""),"")</f>
        <v/>
      </c>
      <c r="H352" t="str">
        <f ca="1">_xlfn.IFNA(INDEX(Colony!$J$11:$J$20,MATCH(G352,Colony!$B$11:$B$20)),"")</f>
        <v/>
      </c>
      <c r="I352" s="12" t="str">
        <f t="shared" ca="1" si="8"/>
        <v/>
      </c>
    </row>
    <row r="353" spans="4:9" x14ac:dyDescent="0.25">
      <c r="D353">
        <f t="shared" ca="1" si="9"/>
        <v>359</v>
      </c>
      <c r="E353" s="2" t="str">
        <f t="array" aca="1" ref="E353" ca="1">IFERROR(_xlfn.IFNA(INDEX(Breeding!$K$4:$K$499,D353, 0),""),"")</f>
        <v/>
      </c>
      <c r="F353" t="str">
        <f t="array" aca="1" ref="F353" ca="1">IFERROR(_xlfn.IFNA(INDEX(Breeding!$M$4:$M$499,D353, 0),""),"")</f>
        <v/>
      </c>
      <c r="G353" t="str">
        <f t="array" aca="1" ref="G353" ca="1">IFERROR(_xlfn.IFNA(INDEX(Breeding!$N$4:$N$499,D353, 0),""),"")</f>
        <v/>
      </c>
      <c r="H353" t="str">
        <f ca="1">_xlfn.IFNA(INDEX(Colony!$J$11:$J$20,MATCH(G353,Colony!$B$11:$B$20)),"")</f>
        <v/>
      </c>
      <c r="I353" s="12" t="str">
        <f t="shared" ca="1" si="8"/>
        <v/>
      </c>
    </row>
    <row r="354" spans="4:9" x14ac:dyDescent="0.25">
      <c r="D354">
        <f t="shared" ca="1" si="9"/>
        <v>360</v>
      </c>
      <c r="E354" s="2" t="str">
        <f t="array" aca="1" ref="E354" ca="1">IFERROR(_xlfn.IFNA(INDEX(Breeding!$K$4:$K$499,D354, 0),""),"")</f>
        <v/>
      </c>
      <c r="F354" t="str">
        <f t="array" aca="1" ref="F354" ca="1">IFERROR(_xlfn.IFNA(INDEX(Breeding!$M$4:$M$499,D354, 0),""),"")</f>
        <v/>
      </c>
      <c r="G354" t="str">
        <f t="array" aca="1" ref="G354" ca="1">IFERROR(_xlfn.IFNA(INDEX(Breeding!$N$4:$N$499,D354, 0),""),"")</f>
        <v/>
      </c>
      <c r="H354" t="str">
        <f ca="1">_xlfn.IFNA(INDEX(Colony!$J$11:$J$20,MATCH(G354,Colony!$B$11:$B$20)),"")</f>
        <v/>
      </c>
      <c r="I354" s="12" t="str">
        <f t="shared" ca="1" si="8"/>
        <v/>
      </c>
    </row>
    <row r="355" spans="4:9" x14ac:dyDescent="0.25">
      <c r="D355">
        <f t="shared" ca="1" si="9"/>
        <v>361</v>
      </c>
      <c r="E355" s="2" t="str">
        <f t="array" aca="1" ref="E355" ca="1">IFERROR(_xlfn.IFNA(INDEX(Breeding!$K$4:$K$499,D355, 0),""),"")</f>
        <v/>
      </c>
      <c r="F355" t="str">
        <f t="array" aca="1" ref="F355" ca="1">IFERROR(_xlfn.IFNA(INDEX(Breeding!$M$4:$M$499,D355, 0),""),"")</f>
        <v/>
      </c>
      <c r="G355" t="str">
        <f t="array" aca="1" ref="G355" ca="1">IFERROR(_xlfn.IFNA(INDEX(Breeding!$N$4:$N$499,D355, 0),""),"")</f>
        <v/>
      </c>
      <c r="H355" t="str">
        <f ca="1">_xlfn.IFNA(INDEX(Colony!$J$11:$J$20,MATCH(G355,Colony!$B$11:$B$20)),"")</f>
        <v/>
      </c>
      <c r="I355" s="12" t="str">
        <f t="shared" ca="1" si="8"/>
        <v/>
      </c>
    </row>
    <row r="356" spans="4:9" x14ac:dyDescent="0.25">
      <c r="D356">
        <f t="shared" ca="1" si="9"/>
        <v>362</v>
      </c>
      <c r="E356" s="2" t="str">
        <f t="array" aca="1" ref="E356" ca="1">IFERROR(_xlfn.IFNA(INDEX(Breeding!$K$4:$K$499,D356, 0),""),"")</f>
        <v/>
      </c>
      <c r="F356" t="str">
        <f t="array" aca="1" ref="F356" ca="1">IFERROR(_xlfn.IFNA(INDEX(Breeding!$M$4:$M$499,D356, 0),""),"")</f>
        <v/>
      </c>
      <c r="G356" t="str">
        <f t="array" aca="1" ref="G356" ca="1">IFERROR(_xlfn.IFNA(INDEX(Breeding!$N$4:$N$499,D356, 0),""),"")</f>
        <v/>
      </c>
      <c r="H356" t="str">
        <f ca="1">_xlfn.IFNA(INDEX(Colony!$J$11:$J$20,MATCH(G356,Colony!$B$11:$B$20)),"")</f>
        <v/>
      </c>
      <c r="I356" s="12" t="str">
        <f t="shared" ca="1" si="8"/>
        <v/>
      </c>
    </row>
    <row r="357" spans="4:9" x14ac:dyDescent="0.25">
      <c r="D357">
        <f t="shared" ca="1" si="9"/>
        <v>363</v>
      </c>
      <c r="E357" s="2" t="str">
        <f t="array" aca="1" ref="E357" ca="1">IFERROR(_xlfn.IFNA(INDEX(Breeding!$K$4:$K$499,D357, 0),""),"")</f>
        <v/>
      </c>
      <c r="F357" t="str">
        <f t="array" aca="1" ref="F357" ca="1">IFERROR(_xlfn.IFNA(INDEX(Breeding!$M$4:$M$499,D357, 0),""),"")</f>
        <v/>
      </c>
      <c r="G357" t="str">
        <f t="array" aca="1" ref="G357" ca="1">IFERROR(_xlfn.IFNA(INDEX(Breeding!$N$4:$N$499,D357, 0),""),"")</f>
        <v/>
      </c>
      <c r="H357" t="str">
        <f ca="1">_xlfn.IFNA(INDEX(Colony!$J$11:$J$20,MATCH(G357,Colony!$B$11:$B$20)),"")</f>
        <v/>
      </c>
      <c r="I357" s="12" t="str">
        <f t="shared" ref="I357:I420" ca="1" si="10">IFERROR(E357+21,"")</f>
        <v/>
      </c>
    </row>
    <row r="358" spans="4:9" x14ac:dyDescent="0.25">
      <c r="D358">
        <f t="shared" ca="1" si="9"/>
        <v>364</v>
      </c>
      <c r="E358" s="2" t="str">
        <f t="array" aca="1" ref="E358" ca="1">IFERROR(_xlfn.IFNA(INDEX(Breeding!$K$4:$K$499,D358, 0),""),"")</f>
        <v/>
      </c>
      <c r="F358" t="str">
        <f t="array" aca="1" ref="F358" ca="1">IFERROR(_xlfn.IFNA(INDEX(Breeding!$M$4:$M$499,D358, 0),""),"")</f>
        <v/>
      </c>
      <c r="G358" t="str">
        <f t="array" aca="1" ref="G358" ca="1">IFERROR(_xlfn.IFNA(INDEX(Breeding!$N$4:$N$499,D358, 0),""),"")</f>
        <v/>
      </c>
      <c r="H358" t="str">
        <f ca="1">_xlfn.IFNA(INDEX(Colony!$J$11:$J$20,MATCH(G358,Colony!$B$11:$B$20)),"")</f>
        <v/>
      </c>
      <c r="I358" s="12" t="str">
        <f t="shared" ca="1" si="10"/>
        <v/>
      </c>
    </row>
    <row r="359" spans="4:9" x14ac:dyDescent="0.25">
      <c r="D359">
        <f t="shared" ca="1" si="9"/>
        <v>365</v>
      </c>
      <c r="E359" s="2" t="str">
        <f t="array" aca="1" ref="E359" ca="1">IFERROR(_xlfn.IFNA(INDEX(Breeding!$K$4:$K$499,D359, 0),""),"")</f>
        <v/>
      </c>
      <c r="F359" t="str">
        <f t="array" aca="1" ref="F359" ca="1">IFERROR(_xlfn.IFNA(INDEX(Breeding!$M$4:$M$499,D359, 0),""),"")</f>
        <v/>
      </c>
      <c r="G359" t="str">
        <f t="array" aca="1" ref="G359" ca="1">IFERROR(_xlfn.IFNA(INDEX(Breeding!$N$4:$N$499,D359, 0),""),"")</f>
        <v/>
      </c>
      <c r="H359" t="str">
        <f ca="1">_xlfn.IFNA(INDEX(Colony!$J$11:$J$20,MATCH(G359,Colony!$B$11:$B$20)),"")</f>
        <v/>
      </c>
      <c r="I359" s="12" t="str">
        <f t="shared" ca="1" si="10"/>
        <v/>
      </c>
    </row>
    <row r="360" spans="4:9" x14ac:dyDescent="0.25">
      <c r="D360">
        <f t="shared" ca="1" si="9"/>
        <v>366</v>
      </c>
      <c r="E360" s="2" t="str">
        <f t="array" aca="1" ref="E360" ca="1">IFERROR(_xlfn.IFNA(INDEX(Breeding!$K$4:$K$499,D360, 0),""),"")</f>
        <v/>
      </c>
      <c r="F360" t="str">
        <f t="array" aca="1" ref="F360" ca="1">IFERROR(_xlfn.IFNA(INDEX(Breeding!$M$4:$M$499,D360, 0),""),"")</f>
        <v/>
      </c>
      <c r="G360" t="str">
        <f t="array" aca="1" ref="G360" ca="1">IFERROR(_xlfn.IFNA(INDEX(Breeding!$N$4:$N$499,D360, 0),""),"")</f>
        <v/>
      </c>
      <c r="H360" t="str">
        <f ca="1">_xlfn.IFNA(INDEX(Colony!$J$11:$J$20,MATCH(G360,Colony!$B$11:$B$20)),"")</f>
        <v/>
      </c>
      <c r="I360" s="12" t="str">
        <f t="shared" ca="1" si="10"/>
        <v/>
      </c>
    </row>
    <row r="361" spans="4:9" x14ac:dyDescent="0.25">
      <c r="D361">
        <f t="shared" ca="1" si="9"/>
        <v>367</v>
      </c>
      <c r="E361" s="2" t="str">
        <f t="array" aca="1" ref="E361" ca="1">IFERROR(_xlfn.IFNA(INDEX(Breeding!$K$4:$K$499,D361, 0),""),"")</f>
        <v/>
      </c>
      <c r="F361" t="str">
        <f t="array" aca="1" ref="F361" ca="1">IFERROR(_xlfn.IFNA(INDEX(Breeding!$M$4:$M$499,D361, 0),""),"")</f>
        <v/>
      </c>
      <c r="G361" t="str">
        <f t="array" aca="1" ref="G361" ca="1">IFERROR(_xlfn.IFNA(INDEX(Breeding!$N$4:$N$499,D361, 0),""),"")</f>
        <v/>
      </c>
      <c r="H361" t="str">
        <f ca="1">_xlfn.IFNA(INDEX(Colony!$J$11:$J$20,MATCH(G361,Colony!$B$11:$B$20)),"")</f>
        <v/>
      </c>
      <c r="I361" s="12" t="str">
        <f t="shared" ca="1" si="10"/>
        <v/>
      </c>
    </row>
    <row r="362" spans="4:9" x14ac:dyDescent="0.25">
      <c r="D362">
        <f t="shared" ca="1" si="9"/>
        <v>368</v>
      </c>
      <c r="E362" s="2" t="str">
        <f t="array" aca="1" ref="E362" ca="1">IFERROR(_xlfn.IFNA(INDEX(Breeding!$K$4:$K$499,D362, 0),""),"")</f>
        <v/>
      </c>
      <c r="F362" t="str">
        <f t="array" aca="1" ref="F362" ca="1">IFERROR(_xlfn.IFNA(INDEX(Breeding!$M$4:$M$499,D362, 0),""),"")</f>
        <v/>
      </c>
      <c r="G362" t="str">
        <f t="array" aca="1" ref="G362" ca="1">IFERROR(_xlfn.IFNA(INDEX(Breeding!$N$4:$N$499,D362, 0),""),"")</f>
        <v/>
      </c>
      <c r="H362" t="str">
        <f ca="1">_xlfn.IFNA(INDEX(Colony!$J$11:$J$20,MATCH(G362,Colony!$B$11:$B$20)),"")</f>
        <v/>
      </c>
      <c r="I362" s="12" t="str">
        <f t="shared" ca="1" si="10"/>
        <v/>
      </c>
    </row>
    <row r="363" spans="4:9" x14ac:dyDescent="0.25">
      <c r="D363">
        <f t="shared" ca="1" si="9"/>
        <v>369</v>
      </c>
      <c r="E363" s="2" t="str">
        <f t="array" aca="1" ref="E363" ca="1">IFERROR(_xlfn.IFNA(INDEX(Breeding!$K$4:$K$499,D363, 0),""),"")</f>
        <v/>
      </c>
      <c r="F363" t="str">
        <f t="array" aca="1" ref="F363" ca="1">IFERROR(_xlfn.IFNA(INDEX(Breeding!$M$4:$M$499,D363, 0),""),"")</f>
        <v/>
      </c>
      <c r="G363" t="str">
        <f t="array" aca="1" ref="G363" ca="1">IFERROR(_xlfn.IFNA(INDEX(Breeding!$N$4:$N$499,D363, 0),""),"")</f>
        <v/>
      </c>
      <c r="H363" t="str">
        <f ca="1">_xlfn.IFNA(INDEX(Colony!$J$11:$J$20,MATCH(G363,Colony!$B$11:$B$20)),"")</f>
        <v/>
      </c>
      <c r="I363" s="12" t="str">
        <f t="shared" ca="1" si="10"/>
        <v/>
      </c>
    </row>
    <row r="364" spans="4:9" x14ac:dyDescent="0.25">
      <c r="D364">
        <f t="shared" ca="1" si="9"/>
        <v>370</v>
      </c>
      <c r="E364" s="2" t="str">
        <f t="array" aca="1" ref="E364" ca="1">IFERROR(_xlfn.IFNA(INDEX(Breeding!$K$4:$K$499,D364, 0),""),"")</f>
        <v/>
      </c>
      <c r="F364" t="str">
        <f t="array" aca="1" ref="F364" ca="1">IFERROR(_xlfn.IFNA(INDEX(Breeding!$M$4:$M$499,D364, 0),""),"")</f>
        <v/>
      </c>
      <c r="G364" t="str">
        <f t="array" aca="1" ref="G364" ca="1">IFERROR(_xlfn.IFNA(INDEX(Breeding!$N$4:$N$499,D364, 0),""),"")</f>
        <v/>
      </c>
      <c r="H364" t="str">
        <f ca="1">_xlfn.IFNA(INDEX(Colony!$J$11:$J$20,MATCH(G364,Colony!$B$11:$B$20)),"")</f>
        <v/>
      </c>
      <c r="I364" s="12" t="str">
        <f t="shared" ca="1" si="10"/>
        <v/>
      </c>
    </row>
    <row r="365" spans="4:9" x14ac:dyDescent="0.25">
      <c r="D365">
        <f t="shared" ca="1" si="9"/>
        <v>371</v>
      </c>
      <c r="E365" s="2" t="str">
        <f t="array" aca="1" ref="E365" ca="1">IFERROR(_xlfn.IFNA(INDEX(Breeding!$K$4:$K$499,D365, 0),""),"")</f>
        <v/>
      </c>
      <c r="F365" t="str">
        <f t="array" aca="1" ref="F365" ca="1">IFERROR(_xlfn.IFNA(INDEX(Breeding!$M$4:$M$499,D365, 0),""),"")</f>
        <v/>
      </c>
      <c r="G365" t="str">
        <f t="array" aca="1" ref="G365" ca="1">IFERROR(_xlfn.IFNA(INDEX(Breeding!$N$4:$N$499,D365, 0),""),"")</f>
        <v/>
      </c>
      <c r="H365" t="str">
        <f ca="1">_xlfn.IFNA(INDEX(Colony!$J$11:$J$20,MATCH(G365,Colony!$B$11:$B$20)),"")</f>
        <v/>
      </c>
      <c r="I365" s="12" t="str">
        <f t="shared" ca="1" si="10"/>
        <v/>
      </c>
    </row>
    <row r="366" spans="4:9" x14ac:dyDescent="0.25">
      <c r="D366">
        <f t="shared" ca="1" si="9"/>
        <v>372</v>
      </c>
      <c r="E366" s="2" t="str">
        <f t="array" aca="1" ref="E366" ca="1">IFERROR(_xlfn.IFNA(INDEX(Breeding!$K$4:$K$499,D366, 0),""),"")</f>
        <v/>
      </c>
      <c r="F366" t="str">
        <f t="array" aca="1" ref="F366" ca="1">IFERROR(_xlfn.IFNA(INDEX(Breeding!$M$4:$M$499,D366, 0),""),"")</f>
        <v/>
      </c>
      <c r="G366" t="str">
        <f t="array" aca="1" ref="G366" ca="1">IFERROR(_xlfn.IFNA(INDEX(Breeding!$N$4:$N$499,D366, 0),""),"")</f>
        <v/>
      </c>
      <c r="H366" t="str">
        <f ca="1">_xlfn.IFNA(INDEX(Colony!$J$11:$J$20,MATCH(G366,Colony!$B$11:$B$20)),"")</f>
        <v/>
      </c>
      <c r="I366" s="12" t="str">
        <f t="shared" ca="1" si="10"/>
        <v/>
      </c>
    </row>
    <row r="367" spans="4:9" x14ac:dyDescent="0.25">
      <c r="D367">
        <f t="shared" ca="1" si="9"/>
        <v>373</v>
      </c>
      <c r="E367" s="2" t="str">
        <f t="array" aca="1" ref="E367" ca="1">IFERROR(_xlfn.IFNA(INDEX(Breeding!$K$4:$K$499,D367, 0),""),"")</f>
        <v/>
      </c>
      <c r="F367" t="str">
        <f t="array" aca="1" ref="F367" ca="1">IFERROR(_xlfn.IFNA(INDEX(Breeding!$M$4:$M$499,D367, 0),""),"")</f>
        <v/>
      </c>
      <c r="G367" t="str">
        <f t="array" aca="1" ref="G367" ca="1">IFERROR(_xlfn.IFNA(INDEX(Breeding!$N$4:$N$499,D367, 0),""),"")</f>
        <v/>
      </c>
      <c r="H367" t="str">
        <f ca="1">_xlfn.IFNA(INDEX(Colony!$J$11:$J$20,MATCH(G367,Colony!$B$11:$B$20)),"")</f>
        <v/>
      </c>
      <c r="I367" s="12" t="str">
        <f t="shared" ca="1" si="10"/>
        <v/>
      </c>
    </row>
    <row r="368" spans="4:9" x14ac:dyDescent="0.25">
      <c r="D368">
        <f t="shared" ca="1" si="9"/>
        <v>374</v>
      </c>
      <c r="E368" s="2" t="str">
        <f t="array" aca="1" ref="E368" ca="1">IFERROR(_xlfn.IFNA(INDEX(Breeding!$K$4:$K$499,D368, 0),""),"")</f>
        <v/>
      </c>
      <c r="F368" t="str">
        <f t="array" aca="1" ref="F368" ca="1">IFERROR(_xlfn.IFNA(INDEX(Breeding!$M$4:$M$499,D368, 0),""),"")</f>
        <v/>
      </c>
      <c r="G368" t="str">
        <f t="array" aca="1" ref="G368" ca="1">IFERROR(_xlfn.IFNA(INDEX(Breeding!$N$4:$N$499,D368, 0),""),"")</f>
        <v/>
      </c>
      <c r="H368" t="str">
        <f ca="1">_xlfn.IFNA(INDEX(Colony!$J$11:$J$20,MATCH(G368,Colony!$B$11:$B$20)),"")</f>
        <v/>
      </c>
      <c r="I368" s="12" t="str">
        <f t="shared" ca="1" si="10"/>
        <v/>
      </c>
    </row>
    <row r="369" spans="4:9" x14ac:dyDescent="0.25">
      <c r="D369">
        <f t="shared" ca="1" si="9"/>
        <v>375</v>
      </c>
      <c r="E369" s="2" t="str">
        <f t="array" aca="1" ref="E369" ca="1">IFERROR(_xlfn.IFNA(INDEX(Breeding!$K$4:$K$499,D369, 0),""),"")</f>
        <v/>
      </c>
      <c r="F369" t="str">
        <f t="array" aca="1" ref="F369" ca="1">IFERROR(_xlfn.IFNA(INDEX(Breeding!$M$4:$M$499,D369, 0),""),"")</f>
        <v/>
      </c>
      <c r="G369" t="str">
        <f t="array" aca="1" ref="G369" ca="1">IFERROR(_xlfn.IFNA(INDEX(Breeding!$N$4:$N$499,D369, 0),""),"")</f>
        <v/>
      </c>
      <c r="H369" t="str">
        <f ca="1">_xlfn.IFNA(INDEX(Colony!$J$11:$J$20,MATCH(G369,Colony!$B$11:$B$20)),"")</f>
        <v/>
      </c>
      <c r="I369" s="12" t="str">
        <f t="shared" ca="1" si="10"/>
        <v/>
      </c>
    </row>
    <row r="370" spans="4:9" x14ac:dyDescent="0.25">
      <c r="D370">
        <f t="shared" ca="1" si="9"/>
        <v>376</v>
      </c>
      <c r="E370" s="2" t="str">
        <f t="array" aca="1" ref="E370" ca="1">IFERROR(_xlfn.IFNA(INDEX(Breeding!$K$4:$K$499,D370, 0),""),"")</f>
        <v/>
      </c>
      <c r="F370" t="str">
        <f t="array" aca="1" ref="F370" ca="1">IFERROR(_xlfn.IFNA(INDEX(Breeding!$M$4:$M$499,D370, 0),""),"")</f>
        <v/>
      </c>
      <c r="G370" t="str">
        <f t="array" aca="1" ref="G370" ca="1">IFERROR(_xlfn.IFNA(INDEX(Breeding!$N$4:$N$499,D370, 0),""),"")</f>
        <v/>
      </c>
      <c r="H370" t="str">
        <f ca="1">_xlfn.IFNA(INDEX(Colony!$J$11:$J$20,MATCH(G370,Colony!$B$11:$B$20)),"")</f>
        <v/>
      </c>
      <c r="I370" s="12" t="str">
        <f t="shared" ca="1" si="10"/>
        <v/>
      </c>
    </row>
    <row r="371" spans="4:9" x14ac:dyDescent="0.25">
      <c r="D371">
        <f t="shared" ca="1" si="9"/>
        <v>377</v>
      </c>
      <c r="E371" s="2" t="str">
        <f t="array" aca="1" ref="E371" ca="1">IFERROR(_xlfn.IFNA(INDEX(Breeding!$K$4:$K$499,D371, 0),""),"")</f>
        <v/>
      </c>
      <c r="F371" t="str">
        <f t="array" aca="1" ref="F371" ca="1">IFERROR(_xlfn.IFNA(INDEX(Breeding!$M$4:$M$499,D371, 0),""),"")</f>
        <v/>
      </c>
      <c r="G371" t="str">
        <f t="array" aca="1" ref="G371" ca="1">IFERROR(_xlfn.IFNA(INDEX(Breeding!$N$4:$N$499,D371, 0),""),"")</f>
        <v/>
      </c>
      <c r="H371" t="str">
        <f ca="1">_xlfn.IFNA(INDEX(Colony!$J$11:$J$20,MATCH(G371,Colony!$B$11:$B$20)),"")</f>
        <v/>
      </c>
      <c r="I371" s="12" t="str">
        <f t="shared" ca="1" si="10"/>
        <v/>
      </c>
    </row>
    <row r="372" spans="4:9" x14ac:dyDescent="0.25">
      <c r="D372">
        <f t="shared" ca="1" si="9"/>
        <v>378</v>
      </c>
      <c r="E372" s="2" t="str">
        <f t="array" aca="1" ref="E372" ca="1">IFERROR(_xlfn.IFNA(INDEX(Breeding!$K$4:$K$499,D372, 0),""),"")</f>
        <v/>
      </c>
      <c r="F372" t="str">
        <f t="array" aca="1" ref="F372" ca="1">IFERROR(_xlfn.IFNA(INDEX(Breeding!$M$4:$M$499,D372, 0),""),"")</f>
        <v/>
      </c>
      <c r="G372" t="str">
        <f t="array" aca="1" ref="G372" ca="1">IFERROR(_xlfn.IFNA(INDEX(Breeding!$N$4:$N$499,D372, 0),""),"")</f>
        <v/>
      </c>
      <c r="H372" t="str">
        <f ca="1">_xlfn.IFNA(INDEX(Colony!$J$11:$J$20,MATCH(G372,Colony!$B$11:$B$20)),"")</f>
        <v/>
      </c>
      <c r="I372" s="12" t="str">
        <f t="shared" ca="1" si="10"/>
        <v/>
      </c>
    </row>
    <row r="373" spans="4:9" x14ac:dyDescent="0.25">
      <c r="D373">
        <f t="shared" ca="1" si="9"/>
        <v>379</v>
      </c>
      <c r="E373" s="2" t="str">
        <f t="array" aca="1" ref="E373" ca="1">IFERROR(_xlfn.IFNA(INDEX(Breeding!$K$4:$K$499,D373, 0),""),"")</f>
        <v/>
      </c>
      <c r="F373" t="str">
        <f t="array" aca="1" ref="F373" ca="1">IFERROR(_xlfn.IFNA(INDEX(Breeding!$M$4:$M$499,D373, 0),""),"")</f>
        <v/>
      </c>
      <c r="G373" t="str">
        <f t="array" aca="1" ref="G373" ca="1">IFERROR(_xlfn.IFNA(INDEX(Breeding!$N$4:$N$499,D373, 0),""),"")</f>
        <v/>
      </c>
      <c r="H373" t="str">
        <f ca="1">_xlfn.IFNA(INDEX(Colony!$J$11:$J$20,MATCH(G373,Colony!$B$11:$B$20)),"")</f>
        <v/>
      </c>
      <c r="I373" s="12" t="str">
        <f t="shared" ca="1" si="10"/>
        <v/>
      </c>
    </row>
    <row r="374" spans="4:9" x14ac:dyDescent="0.25">
      <c r="D374">
        <f t="shared" ca="1" si="9"/>
        <v>380</v>
      </c>
      <c r="E374" s="2" t="str">
        <f t="array" aca="1" ref="E374" ca="1">IFERROR(_xlfn.IFNA(INDEX(Breeding!$K$4:$K$499,D374, 0),""),"")</f>
        <v/>
      </c>
      <c r="F374" t="str">
        <f t="array" aca="1" ref="F374" ca="1">IFERROR(_xlfn.IFNA(INDEX(Breeding!$M$4:$M$499,D374, 0),""),"")</f>
        <v/>
      </c>
      <c r="G374" t="str">
        <f t="array" aca="1" ref="G374" ca="1">IFERROR(_xlfn.IFNA(INDEX(Breeding!$N$4:$N$499,D374, 0),""),"")</f>
        <v/>
      </c>
      <c r="H374" t="str">
        <f ca="1">_xlfn.IFNA(INDEX(Colony!$J$11:$J$20,MATCH(G374,Colony!$B$11:$B$20)),"")</f>
        <v/>
      </c>
      <c r="I374" s="12" t="str">
        <f t="shared" ca="1" si="10"/>
        <v/>
      </c>
    </row>
    <row r="375" spans="4:9" x14ac:dyDescent="0.25">
      <c r="D375">
        <f t="shared" ca="1" si="9"/>
        <v>381</v>
      </c>
      <c r="E375" s="2" t="str">
        <f t="array" aca="1" ref="E375" ca="1">IFERROR(_xlfn.IFNA(INDEX(Breeding!$K$4:$K$499,D375, 0),""),"")</f>
        <v/>
      </c>
      <c r="F375" t="str">
        <f t="array" aca="1" ref="F375" ca="1">IFERROR(_xlfn.IFNA(INDEX(Breeding!$M$4:$M$499,D375, 0),""),"")</f>
        <v/>
      </c>
      <c r="G375" t="str">
        <f t="array" aca="1" ref="G375" ca="1">IFERROR(_xlfn.IFNA(INDEX(Breeding!$N$4:$N$499,D375, 0),""),"")</f>
        <v/>
      </c>
      <c r="H375" t="str">
        <f ca="1">_xlfn.IFNA(INDEX(Colony!$J$11:$J$20,MATCH(G375,Colony!$B$11:$B$20)),"")</f>
        <v/>
      </c>
      <c r="I375" s="12" t="str">
        <f t="shared" ca="1" si="10"/>
        <v/>
      </c>
    </row>
    <row r="376" spans="4:9" x14ac:dyDescent="0.25">
      <c r="D376">
        <f t="shared" ca="1" si="9"/>
        <v>382</v>
      </c>
      <c r="E376" s="2" t="str">
        <f t="array" aca="1" ref="E376" ca="1">IFERROR(_xlfn.IFNA(INDEX(Breeding!$K$4:$K$499,D376, 0),""),"")</f>
        <v/>
      </c>
      <c r="F376" t="str">
        <f t="array" aca="1" ref="F376" ca="1">IFERROR(_xlfn.IFNA(INDEX(Breeding!$M$4:$M$499,D376, 0),""),"")</f>
        <v/>
      </c>
      <c r="G376" t="str">
        <f t="array" aca="1" ref="G376" ca="1">IFERROR(_xlfn.IFNA(INDEX(Breeding!$N$4:$N$499,D376, 0),""),"")</f>
        <v/>
      </c>
      <c r="H376" t="str">
        <f ca="1">_xlfn.IFNA(INDEX(Colony!$J$11:$J$20,MATCH(G376,Colony!$B$11:$B$20)),"")</f>
        <v/>
      </c>
      <c r="I376" s="12" t="str">
        <f t="shared" ca="1" si="10"/>
        <v/>
      </c>
    </row>
    <row r="377" spans="4:9" x14ac:dyDescent="0.25">
      <c r="D377">
        <f t="shared" ca="1" si="9"/>
        <v>383</v>
      </c>
      <c r="E377" s="2" t="str">
        <f t="array" aca="1" ref="E377" ca="1">IFERROR(_xlfn.IFNA(INDEX(Breeding!$K$4:$K$499,D377, 0),""),"")</f>
        <v/>
      </c>
      <c r="F377" t="str">
        <f t="array" aca="1" ref="F377" ca="1">IFERROR(_xlfn.IFNA(INDEX(Breeding!$M$4:$M$499,D377, 0),""),"")</f>
        <v/>
      </c>
      <c r="G377" t="str">
        <f t="array" aca="1" ref="G377" ca="1">IFERROR(_xlfn.IFNA(INDEX(Breeding!$N$4:$N$499,D377, 0),""),"")</f>
        <v/>
      </c>
      <c r="H377" t="str">
        <f ca="1">_xlfn.IFNA(INDEX(Colony!$J$11:$J$20,MATCH(G377,Colony!$B$11:$B$20)),"")</f>
        <v/>
      </c>
      <c r="I377" s="12" t="str">
        <f t="shared" ca="1" si="10"/>
        <v/>
      </c>
    </row>
    <row r="378" spans="4:9" x14ac:dyDescent="0.25">
      <c r="D378">
        <f t="shared" ca="1" si="9"/>
        <v>384</v>
      </c>
      <c r="E378" s="2" t="str">
        <f t="array" aca="1" ref="E378" ca="1">IFERROR(_xlfn.IFNA(INDEX(Breeding!$K$4:$K$499,D378, 0),""),"")</f>
        <v/>
      </c>
      <c r="F378" t="str">
        <f t="array" aca="1" ref="F378" ca="1">IFERROR(_xlfn.IFNA(INDEX(Breeding!$M$4:$M$499,D378, 0),""),"")</f>
        <v/>
      </c>
      <c r="G378" t="str">
        <f t="array" aca="1" ref="G378" ca="1">IFERROR(_xlfn.IFNA(INDEX(Breeding!$N$4:$N$499,D378, 0),""),"")</f>
        <v/>
      </c>
      <c r="H378" t="str">
        <f ca="1">_xlfn.IFNA(INDEX(Colony!$J$11:$J$20,MATCH(G378,Colony!$B$11:$B$20)),"")</f>
        <v/>
      </c>
      <c r="I378" s="12" t="str">
        <f t="shared" ca="1" si="10"/>
        <v/>
      </c>
    </row>
    <row r="379" spans="4:9" x14ac:dyDescent="0.25">
      <c r="D379">
        <f t="shared" ca="1" si="9"/>
        <v>385</v>
      </c>
      <c r="E379" s="2" t="str">
        <f t="array" aca="1" ref="E379" ca="1">IFERROR(_xlfn.IFNA(INDEX(Breeding!$K$4:$K$499,D379, 0),""),"")</f>
        <v/>
      </c>
      <c r="F379" t="str">
        <f t="array" aca="1" ref="F379" ca="1">IFERROR(_xlfn.IFNA(INDEX(Breeding!$M$4:$M$499,D379, 0),""),"")</f>
        <v/>
      </c>
      <c r="G379" t="str">
        <f t="array" aca="1" ref="G379" ca="1">IFERROR(_xlfn.IFNA(INDEX(Breeding!$N$4:$N$499,D379, 0),""),"")</f>
        <v/>
      </c>
      <c r="H379" t="str">
        <f ca="1">_xlfn.IFNA(INDEX(Colony!$J$11:$J$20,MATCH(G379,Colony!$B$11:$B$20)),"")</f>
        <v/>
      </c>
      <c r="I379" s="12" t="str">
        <f t="shared" ca="1" si="10"/>
        <v/>
      </c>
    </row>
    <row r="380" spans="4:9" x14ac:dyDescent="0.25">
      <c r="D380">
        <f t="shared" ca="1" si="9"/>
        <v>386</v>
      </c>
      <c r="E380" s="2" t="str">
        <f t="array" aca="1" ref="E380" ca="1">IFERROR(_xlfn.IFNA(INDEX(Breeding!$K$4:$K$499,D380, 0),""),"")</f>
        <v/>
      </c>
      <c r="F380" t="str">
        <f t="array" aca="1" ref="F380" ca="1">IFERROR(_xlfn.IFNA(INDEX(Breeding!$M$4:$M$499,D380, 0),""),"")</f>
        <v/>
      </c>
      <c r="G380" t="str">
        <f t="array" aca="1" ref="G380" ca="1">IFERROR(_xlfn.IFNA(INDEX(Breeding!$N$4:$N$499,D380, 0),""),"")</f>
        <v/>
      </c>
      <c r="H380" t="str">
        <f ca="1">_xlfn.IFNA(INDEX(Colony!$J$11:$J$20,MATCH(G380,Colony!$B$11:$B$20)),"")</f>
        <v/>
      </c>
      <c r="I380" s="12" t="str">
        <f t="shared" ca="1" si="10"/>
        <v/>
      </c>
    </row>
    <row r="381" spans="4:9" x14ac:dyDescent="0.25">
      <c r="D381">
        <f t="shared" ca="1" si="9"/>
        <v>387</v>
      </c>
      <c r="E381" s="2" t="str">
        <f t="array" aca="1" ref="E381" ca="1">IFERROR(_xlfn.IFNA(INDEX(Breeding!$K$4:$K$499,D381, 0),""),"")</f>
        <v/>
      </c>
      <c r="F381" t="str">
        <f t="array" aca="1" ref="F381" ca="1">IFERROR(_xlfn.IFNA(INDEX(Breeding!$M$4:$M$499,D381, 0),""),"")</f>
        <v/>
      </c>
      <c r="G381" t="str">
        <f t="array" aca="1" ref="G381" ca="1">IFERROR(_xlfn.IFNA(INDEX(Breeding!$N$4:$N$499,D381, 0),""),"")</f>
        <v/>
      </c>
      <c r="H381" t="str">
        <f ca="1">_xlfn.IFNA(INDEX(Colony!$J$11:$J$20,MATCH(G381,Colony!$B$11:$B$20)),"")</f>
        <v/>
      </c>
      <c r="I381" s="12" t="str">
        <f t="shared" ca="1" si="10"/>
        <v/>
      </c>
    </row>
    <row r="382" spans="4:9" x14ac:dyDescent="0.25">
      <c r="D382">
        <f t="shared" ca="1" si="9"/>
        <v>388</v>
      </c>
      <c r="E382" s="2" t="str">
        <f t="array" aca="1" ref="E382" ca="1">IFERROR(_xlfn.IFNA(INDEX(Breeding!$K$4:$K$499,D382, 0),""),"")</f>
        <v/>
      </c>
      <c r="F382" t="str">
        <f t="array" aca="1" ref="F382" ca="1">IFERROR(_xlfn.IFNA(INDEX(Breeding!$M$4:$M$499,D382, 0),""),"")</f>
        <v/>
      </c>
      <c r="G382" t="str">
        <f t="array" aca="1" ref="G382" ca="1">IFERROR(_xlfn.IFNA(INDEX(Breeding!$N$4:$N$499,D382, 0),""),"")</f>
        <v/>
      </c>
      <c r="H382" t="str">
        <f ca="1">_xlfn.IFNA(INDEX(Colony!$J$11:$J$20,MATCH(G382,Colony!$B$11:$B$20)),"")</f>
        <v/>
      </c>
      <c r="I382" s="12" t="str">
        <f t="shared" ca="1" si="10"/>
        <v/>
      </c>
    </row>
    <row r="383" spans="4:9" x14ac:dyDescent="0.25">
      <c r="D383">
        <f t="shared" ca="1" si="9"/>
        <v>389</v>
      </c>
      <c r="E383" s="2" t="str">
        <f t="array" aca="1" ref="E383" ca="1">IFERROR(_xlfn.IFNA(INDEX(Breeding!$K$4:$K$499,D383, 0),""),"")</f>
        <v/>
      </c>
      <c r="F383" t="str">
        <f t="array" aca="1" ref="F383" ca="1">IFERROR(_xlfn.IFNA(INDEX(Breeding!$M$4:$M$499,D383, 0),""),"")</f>
        <v/>
      </c>
      <c r="G383" t="str">
        <f t="array" aca="1" ref="G383" ca="1">IFERROR(_xlfn.IFNA(INDEX(Breeding!$N$4:$N$499,D383, 0),""),"")</f>
        <v/>
      </c>
      <c r="H383" t="str">
        <f ca="1">_xlfn.IFNA(INDEX(Colony!$J$11:$J$20,MATCH(G383,Colony!$B$11:$B$20)),"")</f>
        <v/>
      </c>
      <c r="I383" s="12" t="str">
        <f t="shared" ca="1" si="10"/>
        <v/>
      </c>
    </row>
    <row r="384" spans="4:9" x14ac:dyDescent="0.25">
      <c r="D384">
        <f t="shared" ca="1" si="9"/>
        <v>390</v>
      </c>
      <c r="E384" s="2" t="str">
        <f t="array" aca="1" ref="E384" ca="1">IFERROR(_xlfn.IFNA(INDEX(Breeding!$K$4:$K$499,D384, 0),""),"")</f>
        <v/>
      </c>
      <c r="F384" t="str">
        <f t="array" aca="1" ref="F384" ca="1">IFERROR(_xlfn.IFNA(INDEX(Breeding!$M$4:$M$499,D384, 0),""),"")</f>
        <v/>
      </c>
      <c r="G384" t="str">
        <f t="array" aca="1" ref="G384" ca="1">IFERROR(_xlfn.IFNA(INDEX(Breeding!$N$4:$N$499,D384, 0),""),"")</f>
        <v/>
      </c>
      <c r="H384" t="str">
        <f ca="1">_xlfn.IFNA(INDEX(Colony!$J$11:$J$20,MATCH(G384,Colony!$B$11:$B$20)),"")</f>
        <v/>
      </c>
      <c r="I384" s="12" t="str">
        <f t="shared" ca="1" si="10"/>
        <v/>
      </c>
    </row>
    <row r="385" spans="4:9" x14ac:dyDescent="0.25">
      <c r="D385">
        <f t="shared" ca="1" si="9"/>
        <v>391</v>
      </c>
      <c r="E385" s="2" t="str">
        <f t="array" aca="1" ref="E385" ca="1">IFERROR(_xlfn.IFNA(INDEX(Breeding!$K$4:$K$499,D385, 0),""),"")</f>
        <v/>
      </c>
      <c r="F385" t="str">
        <f t="array" aca="1" ref="F385" ca="1">IFERROR(_xlfn.IFNA(INDEX(Breeding!$M$4:$M$499,D385, 0),""),"")</f>
        <v/>
      </c>
      <c r="G385" t="str">
        <f t="array" aca="1" ref="G385" ca="1">IFERROR(_xlfn.IFNA(INDEX(Breeding!$N$4:$N$499,D385, 0),""),"")</f>
        <v/>
      </c>
      <c r="H385" t="str">
        <f ca="1">_xlfn.IFNA(INDEX(Colony!$J$11:$J$20,MATCH(G385,Colony!$B$11:$B$20)),"")</f>
        <v/>
      </c>
      <c r="I385" s="12" t="str">
        <f t="shared" ca="1" si="10"/>
        <v/>
      </c>
    </row>
    <row r="386" spans="4:9" x14ac:dyDescent="0.25">
      <c r="D386">
        <f t="shared" ca="1" si="9"/>
        <v>392</v>
      </c>
      <c r="E386" s="2" t="str">
        <f t="array" aca="1" ref="E386" ca="1">IFERROR(_xlfn.IFNA(INDEX(Breeding!$K$4:$K$499,D386, 0),""),"")</f>
        <v/>
      </c>
      <c r="F386" t="str">
        <f t="array" aca="1" ref="F386" ca="1">IFERROR(_xlfn.IFNA(INDEX(Breeding!$M$4:$M$499,D386, 0),""),"")</f>
        <v/>
      </c>
      <c r="G386" t="str">
        <f t="array" aca="1" ref="G386" ca="1">IFERROR(_xlfn.IFNA(INDEX(Breeding!$N$4:$N$499,D386, 0),""),"")</f>
        <v/>
      </c>
      <c r="H386" t="str">
        <f ca="1">_xlfn.IFNA(INDEX(Colony!$J$11:$J$20,MATCH(G386,Colony!$B$11:$B$20)),"")</f>
        <v/>
      </c>
      <c r="I386" s="12" t="str">
        <f t="shared" ca="1" si="10"/>
        <v/>
      </c>
    </row>
    <row r="387" spans="4:9" x14ac:dyDescent="0.25">
      <c r="D387">
        <f t="shared" ca="1" si="9"/>
        <v>393</v>
      </c>
      <c r="E387" s="2" t="str">
        <f t="array" aca="1" ref="E387" ca="1">IFERROR(_xlfn.IFNA(INDEX(Breeding!$K$4:$K$499,D387, 0),""),"")</f>
        <v/>
      </c>
      <c r="F387" t="str">
        <f t="array" aca="1" ref="F387" ca="1">IFERROR(_xlfn.IFNA(INDEX(Breeding!$M$4:$M$499,D387, 0),""),"")</f>
        <v/>
      </c>
      <c r="G387" t="str">
        <f t="array" aca="1" ref="G387" ca="1">IFERROR(_xlfn.IFNA(INDEX(Breeding!$N$4:$N$499,D387, 0),""),"")</f>
        <v/>
      </c>
      <c r="H387" t="str">
        <f ca="1">_xlfn.IFNA(INDEX(Colony!$J$11:$J$20,MATCH(G387,Colony!$B$11:$B$20)),"")</f>
        <v/>
      </c>
      <c r="I387" s="12" t="str">
        <f t="shared" ca="1" si="10"/>
        <v/>
      </c>
    </row>
    <row r="388" spans="4:9" x14ac:dyDescent="0.25">
      <c r="D388">
        <f t="shared" ca="1" si="9"/>
        <v>394</v>
      </c>
      <c r="E388" s="2" t="str">
        <f t="array" aca="1" ref="E388" ca="1">IFERROR(_xlfn.IFNA(INDEX(Breeding!$K$4:$K$499,D388, 0),""),"")</f>
        <v/>
      </c>
      <c r="F388" t="str">
        <f t="array" aca="1" ref="F388" ca="1">IFERROR(_xlfn.IFNA(INDEX(Breeding!$M$4:$M$499,D388, 0),""),"")</f>
        <v/>
      </c>
      <c r="G388" t="str">
        <f t="array" aca="1" ref="G388" ca="1">IFERROR(_xlfn.IFNA(INDEX(Breeding!$N$4:$N$499,D388, 0),""),"")</f>
        <v/>
      </c>
      <c r="H388" t="str">
        <f ca="1">_xlfn.IFNA(INDEX(Colony!$J$11:$J$20,MATCH(G388,Colony!$B$11:$B$20)),"")</f>
        <v/>
      </c>
      <c r="I388" s="12" t="str">
        <f t="shared" ca="1" si="10"/>
        <v/>
      </c>
    </row>
    <row r="389" spans="4:9" x14ac:dyDescent="0.25">
      <c r="D389">
        <f t="shared" ca="1" si="9"/>
        <v>395</v>
      </c>
      <c r="E389" s="2" t="str">
        <f t="array" aca="1" ref="E389" ca="1">IFERROR(_xlfn.IFNA(INDEX(Breeding!$K$4:$K$499,D389, 0),""),"")</f>
        <v/>
      </c>
      <c r="F389" t="str">
        <f t="array" aca="1" ref="F389" ca="1">IFERROR(_xlfn.IFNA(INDEX(Breeding!$M$4:$M$499,D389, 0),""),"")</f>
        <v/>
      </c>
      <c r="G389" t="str">
        <f t="array" aca="1" ref="G389" ca="1">IFERROR(_xlfn.IFNA(INDEX(Breeding!$N$4:$N$499,D389, 0),""),"")</f>
        <v/>
      </c>
      <c r="H389" t="str">
        <f ca="1">_xlfn.IFNA(INDEX(Colony!$J$11:$J$20,MATCH(G389,Colony!$B$11:$B$20)),"")</f>
        <v/>
      </c>
      <c r="I389" s="12" t="str">
        <f t="shared" ca="1" si="10"/>
        <v/>
      </c>
    </row>
    <row r="390" spans="4:9" x14ac:dyDescent="0.25">
      <c r="D390">
        <f t="shared" ca="1" si="9"/>
        <v>396</v>
      </c>
      <c r="E390" s="2" t="str">
        <f t="array" aca="1" ref="E390" ca="1">IFERROR(_xlfn.IFNA(INDEX(Breeding!$K$4:$K$499,D390, 0),""),"")</f>
        <v/>
      </c>
      <c r="F390" t="str">
        <f t="array" aca="1" ref="F390" ca="1">IFERROR(_xlfn.IFNA(INDEX(Breeding!$M$4:$M$499,D390, 0),""),"")</f>
        <v/>
      </c>
      <c r="G390" t="str">
        <f t="array" aca="1" ref="G390" ca="1">IFERROR(_xlfn.IFNA(INDEX(Breeding!$N$4:$N$499,D390, 0),""),"")</f>
        <v/>
      </c>
      <c r="H390" t="str">
        <f ca="1">_xlfn.IFNA(INDEX(Colony!$J$11:$J$20,MATCH(G390,Colony!$B$11:$B$20)),"")</f>
        <v/>
      </c>
      <c r="I390" s="12" t="str">
        <f t="shared" ca="1" si="10"/>
        <v/>
      </c>
    </row>
    <row r="391" spans="4:9" x14ac:dyDescent="0.25">
      <c r="D391">
        <f t="shared" ca="1" si="9"/>
        <v>397</v>
      </c>
      <c r="E391" s="2" t="str">
        <f t="array" aca="1" ref="E391" ca="1">IFERROR(_xlfn.IFNA(INDEX(Breeding!$K$4:$K$499,D391, 0),""),"")</f>
        <v/>
      </c>
      <c r="F391" t="str">
        <f t="array" aca="1" ref="F391" ca="1">IFERROR(_xlfn.IFNA(INDEX(Breeding!$M$4:$M$499,D391, 0),""),"")</f>
        <v/>
      </c>
      <c r="G391" t="str">
        <f t="array" aca="1" ref="G391" ca="1">IFERROR(_xlfn.IFNA(INDEX(Breeding!$N$4:$N$499,D391, 0),""),"")</f>
        <v/>
      </c>
      <c r="H391" t="str">
        <f ca="1">_xlfn.IFNA(INDEX(Colony!$J$11:$J$20,MATCH(G391,Colony!$B$11:$B$20)),"")</f>
        <v/>
      </c>
      <c r="I391" s="12" t="str">
        <f t="shared" ca="1" si="10"/>
        <v/>
      </c>
    </row>
    <row r="392" spans="4:9" x14ac:dyDescent="0.25">
      <c r="D392">
        <f t="shared" ref="D392:D455" ca="1" si="11">D391+1</f>
        <v>398</v>
      </c>
      <c r="E392" s="2" t="str">
        <f t="array" aca="1" ref="E392" ca="1">IFERROR(_xlfn.IFNA(INDEX(Breeding!$K$4:$K$499,D392, 0),""),"")</f>
        <v/>
      </c>
      <c r="F392" t="str">
        <f t="array" aca="1" ref="F392" ca="1">IFERROR(_xlfn.IFNA(INDEX(Breeding!$M$4:$M$499,D392, 0),""),"")</f>
        <v/>
      </c>
      <c r="G392" t="str">
        <f t="array" aca="1" ref="G392" ca="1">IFERROR(_xlfn.IFNA(INDEX(Breeding!$N$4:$N$499,D392, 0),""),"")</f>
        <v/>
      </c>
      <c r="H392" t="str">
        <f ca="1">_xlfn.IFNA(INDEX(Colony!$J$11:$J$20,MATCH(G392,Colony!$B$11:$B$20)),"")</f>
        <v/>
      </c>
      <c r="I392" s="12" t="str">
        <f t="shared" ca="1" si="10"/>
        <v/>
      </c>
    </row>
    <row r="393" spans="4:9" x14ac:dyDescent="0.25">
      <c r="D393">
        <f t="shared" ca="1" si="11"/>
        <v>399</v>
      </c>
      <c r="E393" s="2" t="str">
        <f t="array" aca="1" ref="E393" ca="1">IFERROR(_xlfn.IFNA(INDEX(Breeding!$K$4:$K$499,D393, 0),""),"")</f>
        <v/>
      </c>
      <c r="F393" t="str">
        <f t="array" aca="1" ref="F393" ca="1">IFERROR(_xlfn.IFNA(INDEX(Breeding!$M$4:$M$499,D393, 0),""),"")</f>
        <v/>
      </c>
      <c r="G393" t="str">
        <f t="array" aca="1" ref="G393" ca="1">IFERROR(_xlfn.IFNA(INDEX(Breeding!$N$4:$N$499,D393, 0),""),"")</f>
        <v/>
      </c>
      <c r="H393" t="str">
        <f ca="1">_xlfn.IFNA(INDEX(Colony!$J$11:$J$20,MATCH(G393,Colony!$B$11:$B$20)),"")</f>
        <v/>
      </c>
      <c r="I393" s="12" t="str">
        <f t="shared" ca="1" si="10"/>
        <v/>
      </c>
    </row>
    <row r="394" spans="4:9" x14ac:dyDescent="0.25">
      <c r="D394">
        <f t="shared" ca="1" si="11"/>
        <v>400</v>
      </c>
      <c r="E394" s="2" t="str">
        <f t="array" aca="1" ref="E394" ca="1">IFERROR(_xlfn.IFNA(INDEX(Breeding!$K$4:$K$499,D394, 0),""),"")</f>
        <v/>
      </c>
      <c r="F394" t="str">
        <f t="array" aca="1" ref="F394" ca="1">IFERROR(_xlfn.IFNA(INDEX(Breeding!$M$4:$M$499,D394, 0),""),"")</f>
        <v/>
      </c>
      <c r="G394" t="str">
        <f t="array" aca="1" ref="G394" ca="1">IFERROR(_xlfn.IFNA(INDEX(Breeding!$N$4:$N$499,D394, 0),""),"")</f>
        <v/>
      </c>
      <c r="H394" t="str">
        <f ca="1">_xlfn.IFNA(INDEX(Colony!$J$11:$J$20,MATCH(G394,Colony!$B$11:$B$20)),"")</f>
        <v/>
      </c>
      <c r="I394" s="12" t="str">
        <f t="shared" ca="1" si="10"/>
        <v/>
      </c>
    </row>
    <row r="395" spans="4:9" x14ac:dyDescent="0.25">
      <c r="D395">
        <f t="shared" ca="1" si="11"/>
        <v>401</v>
      </c>
      <c r="E395" s="2" t="str">
        <f t="array" aca="1" ref="E395" ca="1">IFERROR(_xlfn.IFNA(INDEX(Breeding!$K$4:$K$499,D395, 0),""),"")</f>
        <v/>
      </c>
      <c r="F395" t="str">
        <f t="array" aca="1" ref="F395" ca="1">IFERROR(_xlfn.IFNA(INDEX(Breeding!$M$4:$M$499,D395, 0),""),"")</f>
        <v/>
      </c>
      <c r="G395" t="str">
        <f t="array" aca="1" ref="G395" ca="1">IFERROR(_xlfn.IFNA(INDEX(Breeding!$N$4:$N$499,D395, 0),""),"")</f>
        <v/>
      </c>
      <c r="H395" t="str">
        <f ca="1">_xlfn.IFNA(INDEX(Colony!$J$11:$J$20,MATCH(G395,Colony!$B$11:$B$20)),"")</f>
        <v/>
      </c>
      <c r="I395" s="12" t="str">
        <f t="shared" ca="1" si="10"/>
        <v/>
      </c>
    </row>
    <row r="396" spans="4:9" x14ac:dyDescent="0.25">
      <c r="D396">
        <f t="shared" ca="1" si="11"/>
        <v>402</v>
      </c>
      <c r="E396" s="2" t="str">
        <f t="array" aca="1" ref="E396" ca="1">IFERROR(_xlfn.IFNA(INDEX(Breeding!$K$4:$K$499,D396, 0),""),"")</f>
        <v/>
      </c>
      <c r="F396" t="str">
        <f t="array" aca="1" ref="F396" ca="1">IFERROR(_xlfn.IFNA(INDEX(Breeding!$M$4:$M$499,D396, 0),""),"")</f>
        <v/>
      </c>
      <c r="G396" t="str">
        <f t="array" aca="1" ref="G396" ca="1">IFERROR(_xlfn.IFNA(INDEX(Breeding!$N$4:$N$499,D396, 0),""),"")</f>
        <v/>
      </c>
      <c r="H396" t="str">
        <f ca="1">_xlfn.IFNA(INDEX(Colony!$J$11:$J$20,MATCH(G396,Colony!$B$11:$B$20)),"")</f>
        <v/>
      </c>
      <c r="I396" s="12" t="str">
        <f t="shared" ca="1" si="10"/>
        <v/>
      </c>
    </row>
    <row r="397" spans="4:9" x14ac:dyDescent="0.25">
      <c r="D397">
        <f t="shared" ca="1" si="11"/>
        <v>403</v>
      </c>
      <c r="E397" s="2" t="str">
        <f t="array" aca="1" ref="E397" ca="1">IFERROR(_xlfn.IFNA(INDEX(Breeding!$K$4:$K$499,D397, 0),""),"")</f>
        <v/>
      </c>
      <c r="F397" t="str">
        <f t="array" aca="1" ref="F397" ca="1">IFERROR(_xlfn.IFNA(INDEX(Breeding!$M$4:$M$499,D397, 0),""),"")</f>
        <v/>
      </c>
      <c r="G397" t="str">
        <f t="array" aca="1" ref="G397" ca="1">IFERROR(_xlfn.IFNA(INDEX(Breeding!$N$4:$N$499,D397, 0),""),"")</f>
        <v/>
      </c>
      <c r="H397" t="str">
        <f ca="1">_xlfn.IFNA(INDEX(Colony!$J$11:$J$20,MATCH(G397,Colony!$B$11:$B$20)),"")</f>
        <v/>
      </c>
      <c r="I397" s="12" t="str">
        <f t="shared" ca="1" si="10"/>
        <v/>
      </c>
    </row>
    <row r="398" spans="4:9" x14ac:dyDescent="0.25">
      <c r="D398">
        <f t="shared" ca="1" si="11"/>
        <v>404</v>
      </c>
      <c r="E398" s="2" t="str">
        <f t="array" aca="1" ref="E398" ca="1">IFERROR(_xlfn.IFNA(INDEX(Breeding!$K$4:$K$499,D398, 0),""),"")</f>
        <v/>
      </c>
      <c r="F398" t="str">
        <f t="array" aca="1" ref="F398" ca="1">IFERROR(_xlfn.IFNA(INDEX(Breeding!$M$4:$M$499,D398, 0),""),"")</f>
        <v/>
      </c>
      <c r="G398" t="str">
        <f t="array" aca="1" ref="G398" ca="1">IFERROR(_xlfn.IFNA(INDEX(Breeding!$N$4:$N$499,D398, 0),""),"")</f>
        <v/>
      </c>
      <c r="H398" t="str">
        <f ca="1">_xlfn.IFNA(INDEX(Colony!$J$11:$J$20,MATCH(G398,Colony!$B$11:$B$20)),"")</f>
        <v/>
      </c>
      <c r="I398" s="12" t="str">
        <f t="shared" ca="1" si="10"/>
        <v/>
      </c>
    </row>
    <row r="399" spans="4:9" x14ac:dyDescent="0.25">
      <c r="D399">
        <f t="shared" ca="1" si="11"/>
        <v>405</v>
      </c>
      <c r="E399" s="2" t="str">
        <f t="array" aca="1" ref="E399" ca="1">IFERROR(_xlfn.IFNA(INDEX(Breeding!$K$4:$K$499,D399, 0),""),"")</f>
        <v/>
      </c>
      <c r="F399" t="str">
        <f t="array" aca="1" ref="F399" ca="1">IFERROR(_xlfn.IFNA(INDEX(Breeding!$M$4:$M$499,D399, 0),""),"")</f>
        <v/>
      </c>
      <c r="G399" t="str">
        <f t="array" aca="1" ref="G399" ca="1">IFERROR(_xlfn.IFNA(INDEX(Breeding!$N$4:$N$499,D399, 0),""),"")</f>
        <v/>
      </c>
      <c r="H399" t="str">
        <f ca="1">_xlfn.IFNA(INDEX(Colony!$J$11:$J$20,MATCH(G399,Colony!$B$11:$B$20)),"")</f>
        <v/>
      </c>
      <c r="I399" s="12" t="str">
        <f t="shared" ca="1" si="10"/>
        <v/>
      </c>
    </row>
    <row r="400" spans="4:9" x14ac:dyDescent="0.25">
      <c r="D400">
        <f t="shared" ca="1" si="11"/>
        <v>406</v>
      </c>
      <c r="E400" s="2" t="str">
        <f t="array" aca="1" ref="E400" ca="1">IFERROR(_xlfn.IFNA(INDEX(Breeding!$K$4:$K$499,D400, 0),""),"")</f>
        <v/>
      </c>
      <c r="F400" t="str">
        <f t="array" aca="1" ref="F400" ca="1">IFERROR(_xlfn.IFNA(INDEX(Breeding!$M$4:$M$499,D400, 0),""),"")</f>
        <v/>
      </c>
      <c r="G400" t="str">
        <f t="array" aca="1" ref="G400" ca="1">IFERROR(_xlfn.IFNA(INDEX(Breeding!$N$4:$N$499,D400, 0),""),"")</f>
        <v/>
      </c>
      <c r="H400" t="str">
        <f ca="1">_xlfn.IFNA(INDEX(Colony!$J$11:$J$20,MATCH(G400,Colony!$B$11:$B$20)),"")</f>
        <v/>
      </c>
      <c r="I400" s="12" t="str">
        <f t="shared" ca="1" si="10"/>
        <v/>
      </c>
    </row>
    <row r="401" spans="4:9" x14ac:dyDescent="0.25">
      <c r="D401">
        <f t="shared" ca="1" si="11"/>
        <v>407</v>
      </c>
      <c r="E401" s="2" t="str">
        <f t="array" aca="1" ref="E401" ca="1">IFERROR(_xlfn.IFNA(INDEX(Breeding!$K$4:$K$499,D401, 0),""),"")</f>
        <v/>
      </c>
      <c r="F401" t="str">
        <f t="array" aca="1" ref="F401" ca="1">IFERROR(_xlfn.IFNA(INDEX(Breeding!$M$4:$M$499,D401, 0),""),"")</f>
        <v/>
      </c>
      <c r="G401" t="str">
        <f t="array" aca="1" ref="G401" ca="1">IFERROR(_xlfn.IFNA(INDEX(Breeding!$N$4:$N$499,D401, 0),""),"")</f>
        <v/>
      </c>
      <c r="H401" t="str">
        <f ca="1">_xlfn.IFNA(INDEX(Colony!$J$11:$J$20,MATCH(G401,Colony!$B$11:$B$20)),"")</f>
        <v/>
      </c>
      <c r="I401" s="12" t="str">
        <f t="shared" ca="1" si="10"/>
        <v/>
      </c>
    </row>
    <row r="402" spans="4:9" x14ac:dyDescent="0.25">
      <c r="D402">
        <f t="shared" ca="1" si="11"/>
        <v>408</v>
      </c>
      <c r="E402" s="2" t="str">
        <f t="array" aca="1" ref="E402" ca="1">IFERROR(_xlfn.IFNA(INDEX(Breeding!$K$4:$K$499,D402, 0),""),"")</f>
        <v/>
      </c>
      <c r="F402" t="str">
        <f t="array" aca="1" ref="F402" ca="1">IFERROR(_xlfn.IFNA(INDEX(Breeding!$M$4:$M$499,D402, 0),""),"")</f>
        <v/>
      </c>
      <c r="G402" t="str">
        <f t="array" aca="1" ref="G402" ca="1">IFERROR(_xlfn.IFNA(INDEX(Breeding!$N$4:$N$499,D402, 0),""),"")</f>
        <v/>
      </c>
      <c r="H402" t="str">
        <f ca="1">_xlfn.IFNA(INDEX(Colony!$J$11:$J$20,MATCH(G402,Colony!$B$11:$B$20)),"")</f>
        <v/>
      </c>
      <c r="I402" s="12" t="str">
        <f t="shared" ca="1" si="10"/>
        <v/>
      </c>
    </row>
    <row r="403" spans="4:9" x14ac:dyDescent="0.25">
      <c r="D403">
        <f t="shared" ca="1" si="11"/>
        <v>409</v>
      </c>
      <c r="E403" s="2" t="str">
        <f t="array" aca="1" ref="E403" ca="1">IFERROR(_xlfn.IFNA(INDEX(Breeding!$K$4:$K$499,D403, 0),""),"")</f>
        <v/>
      </c>
      <c r="F403" t="str">
        <f t="array" aca="1" ref="F403" ca="1">IFERROR(_xlfn.IFNA(INDEX(Breeding!$M$4:$M$499,D403, 0),""),"")</f>
        <v/>
      </c>
      <c r="G403" t="str">
        <f t="array" aca="1" ref="G403" ca="1">IFERROR(_xlfn.IFNA(INDEX(Breeding!$N$4:$N$499,D403, 0),""),"")</f>
        <v/>
      </c>
      <c r="H403" t="str">
        <f ca="1">_xlfn.IFNA(INDEX(Colony!$J$11:$J$20,MATCH(G403,Colony!$B$11:$B$20)),"")</f>
        <v/>
      </c>
      <c r="I403" s="12" t="str">
        <f t="shared" ca="1" si="10"/>
        <v/>
      </c>
    </row>
    <row r="404" spans="4:9" x14ac:dyDescent="0.25">
      <c r="D404">
        <f t="shared" ca="1" si="11"/>
        <v>410</v>
      </c>
      <c r="E404" s="2" t="str">
        <f t="array" aca="1" ref="E404" ca="1">IFERROR(_xlfn.IFNA(INDEX(Breeding!$K$4:$K$499,D404, 0),""),"")</f>
        <v/>
      </c>
      <c r="F404" t="str">
        <f t="array" aca="1" ref="F404" ca="1">IFERROR(_xlfn.IFNA(INDEX(Breeding!$M$4:$M$499,D404, 0),""),"")</f>
        <v/>
      </c>
      <c r="G404" t="str">
        <f t="array" aca="1" ref="G404" ca="1">IFERROR(_xlfn.IFNA(INDEX(Breeding!$N$4:$N$499,D404, 0),""),"")</f>
        <v/>
      </c>
      <c r="H404" t="str">
        <f ca="1">_xlfn.IFNA(INDEX(Colony!$J$11:$J$20,MATCH(G404,Colony!$B$11:$B$20)),"")</f>
        <v/>
      </c>
      <c r="I404" s="12" t="str">
        <f t="shared" ca="1" si="10"/>
        <v/>
      </c>
    </row>
    <row r="405" spans="4:9" x14ac:dyDescent="0.25">
      <c r="D405">
        <f t="shared" ca="1" si="11"/>
        <v>411</v>
      </c>
      <c r="E405" s="2" t="str">
        <f t="array" aca="1" ref="E405" ca="1">IFERROR(_xlfn.IFNA(INDEX(Breeding!$K$4:$K$499,D405, 0),""),"")</f>
        <v/>
      </c>
      <c r="F405" t="str">
        <f t="array" aca="1" ref="F405" ca="1">IFERROR(_xlfn.IFNA(INDEX(Breeding!$M$4:$M$499,D405, 0),""),"")</f>
        <v/>
      </c>
      <c r="G405" t="str">
        <f t="array" aca="1" ref="G405" ca="1">IFERROR(_xlfn.IFNA(INDEX(Breeding!$N$4:$N$499,D405, 0),""),"")</f>
        <v/>
      </c>
      <c r="H405" t="str">
        <f ca="1">_xlfn.IFNA(INDEX(Colony!$J$11:$J$20,MATCH(G405,Colony!$B$11:$B$20)),"")</f>
        <v/>
      </c>
      <c r="I405" s="12" t="str">
        <f t="shared" ca="1" si="10"/>
        <v/>
      </c>
    </row>
    <row r="406" spans="4:9" x14ac:dyDescent="0.25">
      <c r="D406">
        <f t="shared" ca="1" si="11"/>
        <v>412</v>
      </c>
      <c r="E406" s="2" t="str">
        <f t="array" aca="1" ref="E406" ca="1">IFERROR(_xlfn.IFNA(INDEX(Breeding!$K$4:$K$499,D406, 0),""),"")</f>
        <v/>
      </c>
      <c r="F406" t="str">
        <f t="array" aca="1" ref="F406" ca="1">IFERROR(_xlfn.IFNA(INDEX(Breeding!$M$4:$M$499,D406, 0),""),"")</f>
        <v/>
      </c>
      <c r="G406" t="str">
        <f t="array" aca="1" ref="G406" ca="1">IFERROR(_xlfn.IFNA(INDEX(Breeding!$N$4:$N$499,D406, 0),""),"")</f>
        <v/>
      </c>
      <c r="H406" t="str">
        <f ca="1">_xlfn.IFNA(INDEX(Colony!$J$11:$J$20,MATCH(G406,Colony!$B$11:$B$20)),"")</f>
        <v/>
      </c>
      <c r="I406" s="12" t="str">
        <f t="shared" ca="1" si="10"/>
        <v/>
      </c>
    </row>
    <row r="407" spans="4:9" x14ac:dyDescent="0.25">
      <c r="D407">
        <f t="shared" ca="1" si="11"/>
        <v>413</v>
      </c>
      <c r="E407" s="2" t="str">
        <f t="array" aca="1" ref="E407" ca="1">IFERROR(_xlfn.IFNA(INDEX(Breeding!$K$4:$K$499,D407, 0),""),"")</f>
        <v/>
      </c>
      <c r="F407" t="str">
        <f t="array" aca="1" ref="F407" ca="1">IFERROR(_xlfn.IFNA(INDEX(Breeding!$M$4:$M$499,D407, 0),""),"")</f>
        <v/>
      </c>
      <c r="G407" t="str">
        <f t="array" aca="1" ref="G407" ca="1">IFERROR(_xlfn.IFNA(INDEX(Breeding!$N$4:$N$499,D407, 0),""),"")</f>
        <v/>
      </c>
      <c r="H407" t="str">
        <f ca="1">_xlfn.IFNA(INDEX(Colony!$J$11:$J$20,MATCH(G407,Colony!$B$11:$B$20)),"")</f>
        <v/>
      </c>
      <c r="I407" s="12" t="str">
        <f t="shared" ca="1" si="10"/>
        <v/>
      </c>
    </row>
    <row r="408" spans="4:9" x14ac:dyDescent="0.25">
      <c r="D408">
        <f t="shared" ca="1" si="11"/>
        <v>414</v>
      </c>
      <c r="E408" s="2" t="str">
        <f t="array" aca="1" ref="E408" ca="1">IFERROR(_xlfn.IFNA(INDEX(Breeding!$K$4:$K$499,D408, 0),""),"")</f>
        <v/>
      </c>
      <c r="F408" t="str">
        <f t="array" aca="1" ref="F408" ca="1">IFERROR(_xlfn.IFNA(INDEX(Breeding!$M$4:$M$499,D408, 0),""),"")</f>
        <v/>
      </c>
      <c r="G408" t="str">
        <f t="array" aca="1" ref="G408" ca="1">IFERROR(_xlfn.IFNA(INDEX(Breeding!$N$4:$N$499,D408, 0),""),"")</f>
        <v/>
      </c>
      <c r="H408" t="str">
        <f ca="1">_xlfn.IFNA(INDEX(Colony!$J$11:$J$20,MATCH(G408,Colony!$B$11:$B$20)),"")</f>
        <v/>
      </c>
      <c r="I408" s="12" t="str">
        <f t="shared" ca="1" si="10"/>
        <v/>
      </c>
    </row>
    <row r="409" spans="4:9" x14ac:dyDescent="0.25">
      <c r="D409">
        <f t="shared" ca="1" si="11"/>
        <v>415</v>
      </c>
      <c r="E409" s="2" t="str">
        <f t="array" aca="1" ref="E409" ca="1">IFERROR(_xlfn.IFNA(INDEX(Breeding!$K$4:$K$499,D409, 0),""),"")</f>
        <v/>
      </c>
      <c r="F409" t="str">
        <f t="array" aca="1" ref="F409" ca="1">IFERROR(_xlfn.IFNA(INDEX(Breeding!$M$4:$M$499,D409, 0),""),"")</f>
        <v/>
      </c>
      <c r="G409" t="str">
        <f t="array" aca="1" ref="G409" ca="1">IFERROR(_xlfn.IFNA(INDEX(Breeding!$N$4:$N$499,D409, 0),""),"")</f>
        <v/>
      </c>
      <c r="H409" t="str">
        <f ca="1">_xlfn.IFNA(INDEX(Colony!$J$11:$J$20,MATCH(G409,Colony!$B$11:$B$20)),"")</f>
        <v/>
      </c>
      <c r="I409" s="12" t="str">
        <f t="shared" ca="1" si="10"/>
        <v/>
      </c>
    </row>
    <row r="410" spans="4:9" x14ac:dyDescent="0.25">
      <c r="D410">
        <f t="shared" ca="1" si="11"/>
        <v>416</v>
      </c>
      <c r="E410" s="2" t="str">
        <f t="array" aca="1" ref="E410" ca="1">IFERROR(_xlfn.IFNA(INDEX(Breeding!$K$4:$K$499,D410, 0),""),"")</f>
        <v/>
      </c>
      <c r="F410" t="str">
        <f t="array" aca="1" ref="F410" ca="1">IFERROR(_xlfn.IFNA(INDEX(Breeding!$M$4:$M$499,D410, 0),""),"")</f>
        <v/>
      </c>
      <c r="G410" t="str">
        <f t="array" aca="1" ref="G410" ca="1">IFERROR(_xlfn.IFNA(INDEX(Breeding!$N$4:$N$499,D410, 0),""),"")</f>
        <v/>
      </c>
      <c r="H410" t="str">
        <f ca="1">_xlfn.IFNA(INDEX(Colony!$J$11:$J$20,MATCH(G410,Colony!$B$11:$B$20)),"")</f>
        <v/>
      </c>
      <c r="I410" s="12" t="str">
        <f t="shared" ca="1" si="10"/>
        <v/>
      </c>
    </row>
    <row r="411" spans="4:9" x14ac:dyDescent="0.25">
      <c r="D411">
        <f t="shared" ca="1" si="11"/>
        <v>417</v>
      </c>
      <c r="E411" s="2" t="str">
        <f t="array" aca="1" ref="E411" ca="1">IFERROR(_xlfn.IFNA(INDEX(Breeding!$K$4:$K$499,D411, 0),""),"")</f>
        <v/>
      </c>
      <c r="F411" t="str">
        <f t="array" aca="1" ref="F411" ca="1">IFERROR(_xlfn.IFNA(INDEX(Breeding!$M$4:$M$499,D411, 0),""),"")</f>
        <v/>
      </c>
      <c r="G411" t="str">
        <f t="array" aca="1" ref="G411" ca="1">IFERROR(_xlfn.IFNA(INDEX(Breeding!$N$4:$N$499,D411, 0),""),"")</f>
        <v/>
      </c>
      <c r="H411" t="str">
        <f ca="1">_xlfn.IFNA(INDEX(Colony!$J$11:$J$20,MATCH(G411,Colony!$B$11:$B$20)),"")</f>
        <v/>
      </c>
      <c r="I411" s="12" t="str">
        <f t="shared" ca="1" si="10"/>
        <v/>
      </c>
    </row>
    <row r="412" spans="4:9" x14ac:dyDescent="0.25">
      <c r="D412">
        <f t="shared" ca="1" si="11"/>
        <v>418</v>
      </c>
      <c r="E412" s="2" t="str">
        <f t="array" aca="1" ref="E412" ca="1">IFERROR(_xlfn.IFNA(INDEX(Breeding!$K$4:$K$499,D412, 0),""),"")</f>
        <v/>
      </c>
      <c r="F412" t="str">
        <f t="array" aca="1" ref="F412" ca="1">IFERROR(_xlfn.IFNA(INDEX(Breeding!$M$4:$M$499,D412, 0),""),"")</f>
        <v/>
      </c>
      <c r="G412" t="str">
        <f t="array" aca="1" ref="G412" ca="1">IFERROR(_xlfn.IFNA(INDEX(Breeding!$N$4:$N$499,D412, 0),""),"")</f>
        <v/>
      </c>
      <c r="H412" t="str">
        <f ca="1">_xlfn.IFNA(INDEX(Colony!$J$11:$J$20,MATCH(G412,Colony!$B$11:$B$20)),"")</f>
        <v/>
      </c>
      <c r="I412" s="12" t="str">
        <f t="shared" ca="1" si="10"/>
        <v/>
      </c>
    </row>
    <row r="413" spans="4:9" x14ac:dyDescent="0.25">
      <c r="D413">
        <f t="shared" ca="1" si="11"/>
        <v>419</v>
      </c>
      <c r="E413" s="2" t="str">
        <f t="array" aca="1" ref="E413" ca="1">IFERROR(_xlfn.IFNA(INDEX(Breeding!$K$4:$K$499,D413, 0),""),"")</f>
        <v/>
      </c>
      <c r="F413" t="str">
        <f t="array" aca="1" ref="F413" ca="1">IFERROR(_xlfn.IFNA(INDEX(Breeding!$M$4:$M$499,D413, 0),""),"")</f>
        <v/>
      </c>
      <c r="G413" t="str">
        <f t="array" aca="1" ref="G413" ca="1">IFERROR(_xlfn.IFNA(INDEX(Breeding!$N$4:$N$499,D413, 0),""),"")</f>
        <v/>
      </c>
      <c r="H413" t="str">
        <f ca="1">_xlfn.IFNA(INDEX(Colony!$J$11:$J$20,MATCH(G413,Colony!$B$11:$B$20)),"")</f>
        <v/>
      </c>
      <c r="I413" s="12" t="str">
        <f t="shared" ca="1" si="10"/>
        <v/>
      </c>
    </row>
    <row r="414" spans="4:9" x14ac:dyDescent="0.25">
      <c r="D414">
        <f t="shared" ca="1" si="11"/>
        <v>420</v>
      </c>
      <c r="E414" s="2" t="str">
        <f t="array" aca="1" ref="E414" ca="1">IFERROR(_xlfn.IFNA(INDEX(Breeding!$K$4:$K$499,D414, 0),""),"")</f>
        <v/>
      </c>
      <c r="F414" t="str">
        <f t="array" aca="1" ref="F414" ca="1">IFERROR(_xlfn.IFNA(INDEX(Breeding!$M$4:$M$499,D414, 0),""),"")</f>
        <v/>
      </c>
      <c r="G414" t="str">
        <f t="array" aca="1" ref="G414" ca="1">IFERROR(_xlfn.IFNA(INDEX(Breeding!$N$4:$N$499,D414, 0),""),"")</f>
        <v/>
      </c>
      <c r="H414" t="str">
        <f ca="1">_xlfn.IFNA(INDEX(Colony!$J$11:$J$20,MATCH(G414,Colony!$B$11:$B$20)),"")</f>
        <v/>
      </c>
      <c r="I414" s="12" t="str">
        <f t="shared" ca="1" si="10"/>
        <v/>
      </c>
    </row>
    <row r="415" spans="4:9" x14ac:dyDescent="0.25">
      <c r="D415">
        <f t="shared" ca="1" si="11"/>
        <v>421</v>
      </c>
      <c r="E415" s="2" t="str">
        <f t="array" aca="1" ref="E415" ca="1">IFERROR(_xlfn.IFNA(INDEX(Breeding!$K$4:$K$499,D415, 0),""),"")</f>
        <v/>
      </c>
      <c r="F415" t="str">
        <f t="array" aca="1" ref="F415" ca="1">IFERROR(_xlfn.IFNA(INDEX(Breeding!$M$4:$M$499,D415, 0),""),"")</f>
        <v/>
      </c>
      <c r="G415" t="str">
        <f t="array" aca="1" ref="G415" ca="1">IFERROR(_xlfn.IFNA(INDEX(Breeding!$N$4:$N$499,D415, 0),""),"")</f>
        <v/>
      </c>
      <c r="H415" t="str">
        <f ca="1">_xlfn.IFNA(INDEX(Colony!$J$11:$J$20,MATCH(G415,Colony!$B$11:$B$20)),"")</f>
        <v/>
      </c>
      <c r="I415" s="12" t="str">
        <f t="shared" ca="1" si="10"/>
        <v/>
      </c>
    </row>
    <row r="416" spans="4:9" x14ac:dyDescent="0.25">
      <c r="D416">
        <f t="shared" ca="1" si="11"/>
        <v>422</v>
      </c>
      <c r="E416" s="2" t="str">
        <f t="array" aca="1" ref="E416" ca="1">IFERROR(_xlfn.IFNA(INDEX(Breeding!$K$4:$K$499,D416, 0),""),"")</f>
        <v/>
      </c>
      <c r="F416" t="str">
        <f t="array" aca="1" ref="F416" ca="1">IFERROR(_xlfn.IFNA(INDEX(Breeding!$M$4:$M$499,D416, 0),""),"")</f>
        <v/>
      </c>
      <c r="G416" t="str">
        <f t="array" aca="1" ref="G416" ca="1">IFERROR(_xlfn.IFNA(INDEX(Breeding!$N$4:$N$499,D416, 0),""),"")</f>
        <v/>
      </c>
      <c r="H416" t="str">
        <f ca="1">_xlfn.IFNA(INDEX(Colony!$J$11:$J$20,MATCH(G416,Colony!$B$11:$B$20)),"")</f>
        <v/>
      </c>
      <c r="I416" s="12" t="str">
        <f t="shared" ca="1" si="10"/>
        <v/>
      </c>
    </row>
    <row r="417" spans="4:9" x14ac:dyDescent="0.25">
      <c r="D417">
        <f t="shared" ca="1" si="11"/>
        <v>423</v>
      </c>
      <c r="E417" s="2" t="str">
        <f t="array" aca="1" ref="E417" ca="1">IFERROR(_xlfn.IFNA(INDEX(Breeding!$K$4:$K$499,D417, 0),""),"")</f>
        <v/>
      </c>
      <c r="F417" t="str">
        <f t="array" aca="1" ref="F417" ca="1">IFERROR(_xlfn.IFNA(INDEX(Breeding!$M$4:$M$499,D417, 0),""),"")</f>
        <v/>
      </c>
      <c r="G417" t="str">
        <f t="array" aca="1" ref="G417" ca="1">IFERROR(_xlfn.IFNA(INDEX(Breeding!$N$4:$N$499,D417, 0),""),"")</f>
        <v/>
      </c>
      <c r="H417" t="str">
        <f ca="1">_xlfn.IFNA(INDEX(Colony!$J$11:$J$20,MATCH(G417,Colony!$B$11:$B$20)),"")</f>
        <v/>
      </c>
      <c r="I417" s="12" t="str">
        <f t="shared" ca="1" si="10"/>
        <v/>
      </c>
    </row>
    <row r="418" spans="4:9" x14ac:dyDescent="0.25">
      <c r="D418">
        <f t="shared" ca="1" si="11"/>
        <v>424</v>
      </c>
      <c r="E418" s="2" t="str">
        <f t="array" aca="1" ref="E418" ca="1">IFERROR(_xlfn.IFNA(INDEX(Breeding!$K$4:$K$499,D418, 0),""),"")</f>
        <v/>
      </c>
      <c r="F418" t="str">
        <f t="array" aca="1" ref="F418" ca="1">IFERROR(_xlfn.IFNA(INDEX(Breeding!$M$4:$M$499,D418, 0),""),"")</f>
        <v/>
      </c>
      <c r="G418" t="str">
        <f t="array" aca="1" ref="G418" ca="1">IFERROR(_xlfn.IFNA(INDEX(Breeding!$N$4:$N$499,D418, 0),""),"")</f>
        <v/>
      </c>
      <c r="H418" t="str">
        <f ca="1">_xlfn.IFNA(INDEX(Colony!$J$11:$J$20,MATCH(G418,Colony!$B$11:$B$20)),"")</f>
        <v/>
      </c>
      <c r="I418" s="12" t="str">
        <f t="shared" ca="1" si="10"/>
        <v/>
      </c>
    </row>
    <row r="419" spans="4:9" x14ac:dyDescent="0.25">
      <c r="D419">
        <f t="shared" ca="1" si="11"/>
        <v>425</v>
      </c>
      <c r="E419" s="2" t="str">
        <f t="array" aca="1" ref="E419" ca="1">IFERROR(_xlfn.IFNA(INDEX(Breeding!$K$4:$K$499,D419, 0),""),"")</f>
        <v/>
      </c>
      <c r="F419" t="str">
        <f t="array" aca="1" ref="F419" ca="1">IFERROR(_xlfn.IFNA(INDEX(Breeding!$M$4:$M$499,D419, 0),""),"")</f>
        <v/>
      </c>
      <c r="G419" t="str">
        <f t="array" aca="1" ref="G419" ca="1">IFERROR(_xlfn.IFNA(INDEX(Breeding!$N$4:$N$499,D419, 0),""),"")</f>
        <v/>
      </c>
      <c r="H419" t="str">
        <f ca="1">_xlfn.IFNA(INDEX(Colony!$J$11:$J$20,MATCH(G419,Colony!$B$11:$B$20)),"")</f>
        <v/>
      </c>
      <c r="I419" s="12" t="str">
        <f t="shared" ca="1" si="10"/>
        <v/>
      </c>
    </row>
    <row r="420" spans="4:9" x14ac:dyDescent="0.25">
      <c r="D420">
        <f t="shared" ca="1" si="11"/>
        <v>426</v>
      </c>
      <c r="E420" s="2" t="str">
        <f t="array" aca="1" ref="E420" ca="1">IFERROR(_xlfn.IFNA(INDEX(Breeding!$K$4:$K$499,D420, 0),""),"")</f>
        <v/>
      </c>
      <c r="F420" t="str">
        <f t="array" aca="1" ref="F420" ca="1">IFERROR(_xlfn.IFNA(INDEX(Breeding!$M$4:$M$499,D420, 0),""),"")</f>
        <v/>
      </c>
      <c r="G420" t="str">
        <f t="array" aca="1" ref="G420" ca="1">IFERROR(_xlfn.IFNA(INDEX(Breeding!$N$4:$N$499,D420, 0),""),"")</f>
        <v/>
      </c>
      <c r="H420" t="str">
        <f ca="1">_xlfn.IFNA(INDEX(Colony!$J$11:$J$20,MATCH(G420,Colony!$B$11:$B$20)),"")</f>
        <v/>
      </c>
      <c r="I420" s="12" t="str">
        <f t="shared" ca="1" si="10"/>
        <v/>
      </c>
    </row>
    <row r="421" spans="4:9" x14ac:dyDescent="0.25">
      <c r="D421">
        <f t="shared" ca="1" si="11"/>
        <v>427</v>
      </c>
      <c r="E421" s="2" t="str">
        <f t="array" aca="1" ref="E421" ca="1">IFERROR(_xlfn.IFNA(INDEX(Breeding!$K$4:$K$499,D421, 0),""),"")</f>
        <v/>
      </c>
      <c r="F421" t="str">
        <f t="array" aca="1" ref="F421" ca="1">IFERROR(_xlfn.IFNA(INDEX(Breeding!$M$4:$M$499,D421, 0),""),"")</f>
        <v/>
      </c>
      <c r="G421" t="str">
        <f t="array" aca="1" ref="G421" ca="1">IFERROR(_xlfn.IFNA(INDEX(Breeding!$N$4:$N$499,D421, 0),""),"")</f>
        <v/>
      </c>
      <c r="H421" t="str">
        <f ca="1">_xlfn.IFNA(INDEX(Colony!$J$11:$J$20,MATCH(G421,Colony!$B$11:$B$20)),"")</f>
        <v/>
      </c>
      <c r="I421" s="12" t="str">
        <f t="shared" ref="I421:I484" ca="1" si="12">IFERROR(E421+21,"")</f>
        <v/>
      </c>
    </row>
    <row r="422" spans="4:9" x14ac:dyDescent="0.25">
      <c r="D422">
        <f t="shared" ca="1" si="11"/>
        <v>428</v>
      </c>
      <c r="E422" s="2" t="str">
        <f t="array" aca="1" ref="E422" ca="1">IFERROR(_xlfn.IFNA(INDEX(Breeding!$K$4:$K$499,D422, 0),""),"")</f>
        <v/>
      </c>
      <c r="F422" t="str">
        <f t="array" aca="1" ref="F422" ca="1">IFERROR(_xlfn.IFNA(INDEX(Breeding!$M$4:$M$499,D422, 0),""),"")</f>
        <v/>
      </c>
      <c r="G422" t="str">
        <f t="array" aca="1" ref="G422" ca="1">IFERROR(_xlfn.IFNA(INDEX(Breeding!$N$4:$N$499,D422, 0),""),"")</f>
        <v/>
      </c>
      <c r="H422" t="str">
        <f ca="1">_xlfn.IFNA(INDEX(Colony!$J$11:$J$20,MATCH(G422,Colony!$B$11:$B$20)),"")</f>
        <v/>
      </c>
      <c r="I422" s="12" t="str">
        <f t="shared" ca="1" si="12"/>
        <v/>
      </c>
    </row>
    <row r="423" spans="4:9" x14ac:dyDescent="0.25">
      <c r="D423">
        <f t="shared" ca="1" si="11"/>
        <v>429</v>
      </c>
      <c r="E423" s="2" t="str">
        <f t="array" aca="1" ref="E423" ca="1">IFERROR(_xlfn.IFNA(INDEX(Breeding!$K$4:$K$499,D423, 0),""),"")</f>
        <v/>
      </c>
      <c r="F423" t="str">
        <f t="array" aca="1" ref="F423" ca="1">IFERROR(_xlfn.IFNA(INDEX(Breeding!$M$4:$M$499,D423, 0),""),"")</f>
        <v/>
      </c>
      <c r="G423" t="str">
        <f t="array" aca="1" ref="G423" ca="1">IFERROR(_xlfn.IFNA(INDEX(Breeding!$N$4:$N$499,D423, 0),""),"")</f>
        <v/>
      </c>
      <c r="H423" t="str">
        <f ca="1">_xlfn.IFNA(INDEX(Colony!$J$11:$J$20,MATCH(G423,Colony!$B$11:$B$20)),"")</f>
        <v/>
      </c>
      <c r="I423" s="12" t="str">
        <f t="shared" ca="1" si="12"/>
        <v/>
      </c>
    </row>
    <row r="424" spans="4:9" x14ac:dyDescent="0.25">
      <c r="D424">
        <f t="shared" ca="1" si="11"/>
        <v>430</v>
      </c>
      <c r="E424" s="2" t="str">
        <f t="array" aca="1" ref="E424" ca="1">IFERROR(_xlfn.IFNA(INDEX(Breeding!$K$4:$K$499,D424, 0),""),"")</f>
        <v/>
      </c>
      <c r="F424" t="str">
        <f t="array" aca="1" ref="F424" ca="1">IFERROR(_xlfn.IFNA(INDEX(Breeding!$M$4:$M$499,D424, 0),""),"")</f>
        <v/>
      </c>
      <c r="G424" t="str">
        <f t="array" aca="1" ref="G424" ca="1">IFERROR(_xlfn.IFNA(INDEX(Breeding!$N$4:$N$499,D424, 0),""),"")</f>
        <v/>
      </c>
      <c r="H424" t="str">
        <f ca="1">_xlfn.IFNA(INDEX(Colony!$J$11:$J$20,MATCH(G424,Colony!$B$11:$B$20)),"")</f>
        <v/>
      </c>
      <c r="I424" s="12" t="str">
        <f t="shared" ca="1" si="12"/>
        <v/>
      </c>
    </row>
    <row r="425" spans="4:9" x14ac:dyDescent="0.25">
      <c r="D425">
        <f t="shared" ca="1" si="11"/>
        <v>431</v>
      </c>
      <c r="E425" s="2" t="str">
        <f t="array" aca="1" ref="E425" ca="1">IFERROR(_xlfn.IFNA(INDEX(Breeding!$K$4:$K$499,D425, 0),""),"")</f>
        <v/>
      </c>
      <c r="F425" t="str">
        <f t="array" aca="1" ref="F425" ca="1">IFERROR(_xlfn.IFNA(INDEX(Breeding!$M$4:$M$499,D425, 0),""),"")</f>
        <v/>
      </c>
      <c r="G425" t="str">
        <f t="array" aca="1" ref="G425" ca="1">IFERROR(_xlfn.IFNA(INDEX(Breeding!$N$4:$N$499,D425, 0),""),"")</f>
        <v/>
      </c>
      <c r="H425" t="str">
        <f ca="1">_xlfn.IFNA(INDEX(Colony!$J$11:$J$20,MATCH(G425,Colony!$B$11:$B$20)),"")</f>
        <v/>
      </c>
      <c r="I425" s="12" t="str">
        <f t="shared" ca="1" si="12"/>
        <v/>
      </c>
    </row>
    <row r="426" spans="4:9" x14ac:dyDescent="0.25">
      <c r="D426">
        <f t="shared" ca="1" si="11"/>
        <v>432</v>
      </c>
      <c r="E426" s="2" t="str">
        <f t="array" aca="1" ref="E426" ca="1">IFERROR(_xlfn.IFNA(INDEX(Breeding!$K$4:$K$499,D426, 0),""),"")</f>
        <v/>
      </c>
      <c r="F426" t="str">
        <f t="array" aca="1" ref="F426" ca="1">IFERROR(_xlfn.IFNA(INDEX(Breeding!$M$4:$M$499,D426, 0),""),"")</f>
        <v/>
      </c>
      <c r="G426" t="str">
        <f t="array" aca="1" ref="G426" ca="1">IFERROR(_xlfn.IFNA(INDEX(Breeding!$N$4:$N$499,D426, 0),""),"")</f>
        <v/>
      </c>
      <c r="H426" t="str">
        <f ca="1">_xlfn.IFNA(INDEX(Colony!$J$11:$J$20,MATCH(G426,Colony!$B$11:$B$20)),"")</f>
        <v/>
      </c>
      <c r="I426" s="12" t="str">
        <f t="shared" ca="1" si="12"/>
        <v/>
      </c>
    </row>
    <row r="427" spans="4:9" x14ac:dyDescent="0.25">
      <c r="D427">
        <f t="shared" ca="1" si="11"/>
        <v>433</v>
      </c>
      <c r="E427" s="2" t="str">
        <f t="array" aca="1" ref="E427" ca="1">IFERROR(_xlfn.IFNA(INDEX(Breeding!$K$4:$K$499,D427, 0),""),"")</f>
        <v/>
      </c>
      <c r="F427" t="str">
        <f t="array" aca="1" ref="F427" ca="1">IFERROR(_xlfn.IFNA(INDEX(Breeding!$M$4:$M$499,D427, 0),""),"")</f>
        <v/>
      </c>
      <c r="G427" t="str">
        <f t="array" aca="1" ref="G427" ca="1">IFERROR(_xlfn.IFNA(INDEX(Breeding!$N$4:$N$499,D427, 0),""),"")</f>
        <v/>
      </c>
      <c r="H427" t="str">
        <f ca="1">_xlfn.IFNA(INDEX(Colony!$J$11:$J$20,MATCH(G427,Colony!$B$11:$B$20)),"")</f>
        <v/>
      </c>
      <c r="I427" s="12" t="str">
        <f t="shared" ca="1" si="12"/>
        <v/>
      </c>
    </row>
    <row r="428" spans="4:9" x14ac:dyDescent="0.25">
      <c r="D428">
        <f t="shared" ca="1" si="11"/>
        <v>434</v>
      </c>
      <c r="E428" s="2" t="str">
        <f t="array" aca="1" ref="E428" ca="1">IFERROR(_xlfn.IFNA(INDEX(Breeding!$K$4:$K$499,D428, 0),""),"")</f>
        <v/>
      </c>
      <c r="F428" t="str">
        <f t="array" aca="1" ref="F428" ca="1">IFERROR(_xlfn.IFNA(INDEX(Breeding!$M$4:$M$499,D428, 0),""),"")</f>
        <v/>
      </c>
      <c r="G428" t="str">
        <f t="array" aca="1" ref="G428" ca="1">IFERROR(_xlfn.IFNA(INDEX(Breeding!$N$4:$N$499,D428, 0),""),"")</f>
        <v/>
      </c>
      <c r="H428" t="str">
        <f ca="1">_xlfn.IFNA(INDEX(Colony!$J$11:$J$20,MATCH(G428,Colony!$B$11:$B$20)),"")</f>
        <v/>
      </c>
      <c r="I428" s="12" t="str">
        <f t="shared" ca="1" si="12"/>
        <v/>
      </c>
    </row>
    <row r="429" spans="4:9" x14ac:dyDescent="0.25">
      <c r="D429">
        <f t="shared" ca="1" si="11"/>
        <v>435</v>
      </c>
      <c r="E429" s="2" t="str">
        <f t="array" aca="1" ref="E429" ca="1">IFERROR(_xlfn.IFNA(INDEX(Breeding!$K$4:$K$499,D429, 0),""),"")</f>
        <v/>
      </c>
      <c r="F429" t="str">
        <f t="array" aca="1" ref="F429" ca="1">IFERROR(_xlfn.IFNA(INDEX(Breeding!$M$4:$M$499,D429, 0),""),"")</f>
        <v/>
      </c>
      <c r="G429" t="str">
        <f t="array" aca="1" ref="G429" ca="1">IFERROR(_xlfn.IFNA(INDEX(Breeding!$N$4:$N$499,D429, 0),""),"")</f>
        <v/>
      </c>
      <c r="H429" t="str">
        <f ca="1">_xlfn.IFNA(INDEX(Colony!$J$11:$J$20,MATCH(G429,Colony!$B$11:$B$20)),"")</f>
        <v/>
      </c>
      <c r="I429" s="12" t="str">
        <f t="shared" ca="1" si="12"/>
        <v/>
      </c>
    </row>
    <row r="430" spans="4:9" x14ac:dyDescent="0.25">
      <c r="D430">
        <f t="shared" ca="1" si="11"/>
        <v>436</v>
      </c>
      <c r="E430" s="2" t="str">
        <f t="array" aca="1" ref="E430" ca="1">IFERROR(_xlfn.IFNA(INDEX(Breeding!$K$4:$K$499,D430, 0),""),"")</f>
        <v/>
      </c>
      <c r="F430" t="str">
        <f t="array" aca="1" ref="F430" ca="1">IFERROR(_xlfn.IFNA(INDEX(Breeding!$M$4:$M$499,D430, 0),""),"")</f>
        <v/>
      </c>
      <c r="G430" t="str">
        <f t="array" aca="1" ref="G430" ca="1">IFERROR(_xlfn.IFNA(INDEX(Breeding!$N$4:$N$499,D430, 0),""),"")</f>
        <v/>
      </c>
      <c r="H430" t="str">
        <f ca="1">_xlfn.IFNA(INDEX(Colony!$J$11:$J$20,MATCH(G430,Colony!$B$11:$B$20)),"")</f>
        <v/>
      </c>
      <c r="I430" s="12" t="str">
        <f t="shared" ca="1" si="12"/>
        <v/>
      </c>
    </row>
    <row r="431" spans="4:9" x14ac:dyDescent="0.25">
      <c r="D431">
        <f t="shared" ca="1" si="11"/>
        <v>437</v>
      </c>
      <c r="E431" s="2" t="str">
        <f t="array" aca="1" ref="E431" ca="1">IFERROR(_xlfn.IFNA(INDEX(Breeding!$K$4:$K$499,D431, 0),""),"")</f>
        <v/>
      </c>
      <c r="F431" t="str">
        <f t="array" aca="1" ref="F431" ca="1">IFERROR(_xlfn.IFNA(INDEX(Breeding!$M$4:$M$499,D431, 0),""),"")</f>
        <v/>
      </c>
      <c r="G431" t="str">
        <f t="array" aca="1" ref="G431" ca="1">IFERROR(_xlfn.IFNA(INDEX(Breeding!$N$4:$N$499,D431, 0),""),"")</f>
        <v/>
      </c>
      <c r="H431" t="str">
        <f ca="1">_xlfn.IFNA(INDEX(Colony!$J$11:$J$20,MATCH(G431,Colony!$B$11:$B$20)),"")</f>
        <v/>
      </c>
      <c r="I431" s="12" t="str">
        <f t="shared" ca="1" si="12"/>
        <v/>
      </c>
    </row>
    <row r="432" spans="4:9" x14ac:dyDescent="0.25">
      <c r="D432">
        <f t="shared" ca="1" si="11"/>
        <v>438</v>
      </c>
      <c r="E432" s="2" t="str">
        <f t="array" aca="1" ref="E432" ca="1">IFERROR(_xlfn.IFNA(INDEX(Breeding!$K$4:$K$499,D432, 0),""),"")</f>
        <v/>
      </c>
      <c r="F432" t="str">
        <f t="array" aca="1" ref="F432" ca="1">IFERROR(_xlfn.IFNA(INDEX(Breeding!$M$4:$M$499,D432, 0),""),"")</f>
        <v/>
      </c>
      <c r="G432" t="str">
        <f t="array" aca="1" ref="G432" ca="1">IFERROR(_xlfn.IFNA(INDEX(Breeding!$N$4:$N$499,D432, 0),""),"")</f>
        <v/>
      </c>
      <c r="H432" t="str">
        <f ca="1">_xlfn.IFNA(INDEX(Colony!$J$11:$J$20,MATCH(G432,Colony!$B$11:$B$20)),"")</f>
        <v/>
      </c>
      <c r="I432" s="12" t="str">
        <f t="shared" ca="1" si="12"/>
        <v/>
      </c>
    </row>
    <row r="433" spans="4:9" x14ac:dyDescent="0.25">
      <c r="D433">
        <f t="shared" ca="1" si="11"/>
        <v>439</v>
      </c>
      <c r="E433" s="2" t="str">
        <f t="array" aca="1" ref="E433" ca="1">IFERROR(_xlfn.IFNA(INDEX(Breeding!$K$4:$K$499,D433, 0),""),"")</f>
        <v/>
      </c>
      <c r="F433" t="str">
        <f t="array" aca="1" ref="F433" ca="1">IFERROR(_xlfn.IFNA(INDEX(Breeding!$M$4:$M$499,D433, 0),""),"")</f>
        <v/>
      </c>
      <c r="G433" t="str">
        <f t="array" aca="1" ref="G433" ca="1">IFERROR(_xlfn.IFNA(INDEX(Breeding!$N$4:$N$499,D433, 0),""),"")</f>
        <v/>
      </c>
      <c r="H433" t="str">
        <f ca="1">_xlfn.IFNA(INDEX(Colony!$J$11:$J$20,MATCH(G433,Colony!$B$11:$B$20)),"")</f>
        <v/>
      </c>
      <c r="I433" s="12" t="str">
        <f t="shared" ca="1" si="12"/>
        <v/>
      </c>
    </row>
    <row r="434" spans="4:9" x14ac:dyDescent="0.25">
      <c r="D434">
        <f t="shared" ca="1" si="11"/>
        <v>440</v>
      </c>
      <c r="E434" s="2" t="str">
        <f t="array" aca="1" ref="E434" ca="1">IFERROR(_xlfn.IFNA(INDEX(Breeding!$K$4:$K$499,D434, 0),""),"")</f>
        <v/>
      </c>
      <c r="F434" t="str">
        <f t="array" aca="1" ref="F434" ca="1">IFERROR(_xlfn.IFNA(INDEX(Breeding!$M$4:$M$499,D434, 0),""),"")</f>
        <v/>
      </c>
      <c r="G434" t="str">
        <f t="array" aca="1" ref="G434" ca="1">IFERROR(_xlfn.IFNA(INDEX(Breeding!$N$4:$N$499,D434, 0),""),"")</f>
        <v/>
      </c>
      <c r="H434" t="str">
        <f ca="1">_xlfn.IFNA(INDEX(Colony!$J$11:$J$20,MATCH(G434,Colony!$B$11:$B$20)),"")</f>
        <v/>
      </c>
      <c r="I434" s="12" t="str">
        <f t="shared" ca="1" si="12"/>
        <v/>
      </c>
    </row>
    <row r="435" spans="4:9" x14ac:dyDescent="0.25">
      <c r="D435">
        <f t="shared" ca="1" si="11"/>
        <v>441</v>
      </c>
      <c r="E435" s="2" t="str">
        <f t="array" aca="1" ref="E435" ca="1">IFERROR(_xlfn.IFNA(INDEX(Breeding!$K$4:$K$499,D435, 0),""),"")</f>
        <v/>
      </c>
      <c r="F435" t="str">
        <f t="array" aca="1" ref="F435" ca="1">IFERROR(_xlfn.IFNA(INDEX(Breeding!$M$4:$M$499,D435, 0),""),"")</f>
        <v/>
      </c>
      <c r="G435" t="str">
        <f t="array" aca="1" ref="G435" ca="1">IFERROR(_xlfn.IFNA(INDEX(Breeding!$N$4:$N$499,D435, 0),""),"")</f>
        <v/>
      </c>
      <c r="H435" t="str">
        <f ca="1">_xlfn.IFNA(INDEX(Colony!$J$11:$J$20,MATCH(G435,Colony!$B$11:$B$20)),"")</f>
        <v/>
      </c>
      <c r="I435" s="12" t="str">
        <f t="shared" ca="1" si="12"/>
        <v/>
      </c>
    </row>
    <row r="436" spans="4:9" x14ac:dyDescent="0.25">
      <c r="D436">
        <f t="shared" ca="1" si="11"/>
        <v>442</v>
      </c>
      <c r="E436" s="2" t="str">
        <f t="array" aca="1" ref="E436" ca="1">IFERROR(_xlfn.IFNA(INDEX(Breeding!$K$4:$K$499,D436, 0),""),"")</f>
        <v/>
      </c>
      <c r="F436" t="str">
        <f t="array" aca="1" ref="F436" ca="1">IFERROR(_xlfn.IFNA(INDEX(Breeding!$M$4:$M$499,D436, 0),""),"")</f>
        <v/>
      </c>
      <c r="G436" t="str">
        <f t="array" aca="1" ref="G436" ca="1">IFERROR(_xlfn.IFNA(INDEX(Breeding!$N$4:$N$499,D436, 0),""),"")</f>
        <v/>
      </c>
      <c r="H436" t="str">
        <f ca="1">_xlfn.IFNA(INDEX(Colony!$J$11:$J$20,MATCH(G436,Colony!$B$11:$B$20)),"")</f>
        <v/>
      </c>
      <c r="I436" s="12" t="str">
        <f t="shared" ca="1" si="12"/>
        <v/>
      </c>
    </row>
    <row r="437" spans="4:9" x14ac:dyDescent="0.25">
      <c r="D437">
        <f t="shared" ca="1" si="11"/>
        <v>443</v>
      </c>
      <c r="E437" s="2" t="str">
        <f t="array" aca="1" ref="E437" ca="1">IFERROR(_xlfn.IFNA(INDEX(Breeding!$K$4:$K$499,D437, 0),""),"")</f>
        <v/>
      </c>
      <c r="F437" t="str">
        <f t="array" aca="1" ref="F437" ca="1">IFERROR(_xlfn.IFNA(INDEX(Breeding!$M$4:$M$499,D437, 0),""),"")</f>
        <v/>
      </c>
      <c r="G437" t="str">
        <f t="array" aca="1" ref="G437" ca="1">IFERROR(_xlfn.IFNA(INDEX(Breeding!$N$4:$N$499,D437, 0),""),"")</f>
        <v/>
      </c>
      <c r="H437" t="str">
        <f ca="1">_xlfn.IFNA(INDEX(Colony!$J$11:$J$20,MATCH(G437,Colony!$B$11:$B$20)),"")</f>
        <v/>
      </c>
      <c r="I437" s="12" t="str">
        <f t="shared" ca="1" si="12"/>
        <v/>
      </c>
    </row>
    <row r="438" spans="4:9" x14ac:dyDescent="0.25">
      <c r="D438">
        <f t="shared" ca="1" si="11"/>
        <v>444</v>
      </c>
      <c r="E438" s="2" t="str">
        <f t="array" aca="1" ref="E438" ca="1">IFERROR(_xlfn.IFNA(INDEX(Breeding!$K$4:$K$499,D438, 0),""),"")</f>
        <v/>
      </c>
      <c r="F438" t="str">
        <f t="array" aca="1" ref="F438" ca="1">IFERROR(_xlfn.IFNA(INDEX(Breeding!$M$4:$M$499,D438, 0),""),"")</f>
        <v/>
      </c>
      <c r="G438" t="str">
        <f t="array" aca="1" ref="G438" ca="1">IFERROR(_xlfn.IFNA(INDEX(Breeding!$N$4:$N$499,D438, 0),""),"")</f>
        <v/>
      </c>
      <c r="H438" t="str">
        <f ca="1">_xlfn.IFNA(INDEX(Colony!$J$11:$J$20,MATCH(G438,Colony!$B$11:$B$20)),"")</f>
        <v/>
      </c>
      <c r="I438" s="12" t="str">
        <f t="shared" ca="1" si="12"/>
        <v/>
      </c>
    </row>
    <row r="439" spans="4:9" x14ac:dyDescent="0.25">
      <c r="D439">
        <f t="shared" ca="1" si="11"/>
        <v>445</v>
      </c>
      <c r="E439" s="2" t="str">
        <f t="array" aca="1" ref="E439" ca="1">IFERROR(_xlfn.IFNA(INDEX(Breeding!$K$4:$K$499,D439, 0),""),"")</f>
        <v/>
      </c>
      <c r="F439" t="str">
        <f t="array" aca="1" ref="F439" ca="1">IFERROR(_xlfn.IFNA(INDEX(Breeding!$M$4:$M$499,D439, 0),""),"")</f>
        <v/>
      </c>
      <c r="G439" t="str">
        <f t="array" aca="1" ref="G439" ca="1">IFERROR(_xlfn.IFNA(INDEX(Breeding!$N$4:$N$499,D439, 0),""),"")</f>
        <v/>
      </c>
      <c r="H439" t="str">
        <f ca="1">_xlfn.IFNA(INDEX(Colony!$J$11:$J$20,MATCH(G439,Colony!$B$11:$B$20)),"")</f>
        <v/>
      </c>
      <c r="I439" s="12" t="str">
        <f t="shared" ca="1" si="12"/>
        <v/>
      </c>
    </row>
    <row r="440" spans="4:9" x14ac:dyDescent="0.25">
      <c r="D440">
        <f t="shared" ca="1" si="11"/>
        <v>446</v>
      </c>
      <c r="E440" s="2" t="str">
        <f t="array" aca="1" ref="E440" ca="1">IFERROR(_xlfn.IFNA(INDEX(Breeding!$K$4:$K$499,D440, 0),""),"")</f>
        <v/>
      </c>
      <c r="F440" t="str">
        <f t="array" aca="1" ref="F440" ca="1">IFERROR(_xlfn.IFNA(INDEX(Breeding!$M$4:$M$499,D440, 0),""),"")</f>
        <v/>
      </c>
      <c r="G440" t="str">
        <f t="array" aca="1" ref="G440" ca="1">IFERROR(_xlfn.IFNA(INDEX(Breeding!$N$4:$N$499,D440, 0),""),"")</f>
        <v/>
      </c>
      <c r="H440" t="str">
        <f ca="1">_xlfn.IFNA(INDEX(Colony!$J$11:$J$20,MATCH(G440,Colony!$B$11:$B$20)),"")</f>
        <v/>
      </c>
      <c r="I440" s="12" t="str">
        <f t="shared" ca="1" si="12"/>
        <v/>
      </c>
    </row>
    <row r="441" spans="4:9" x14ac:dyDescent="0.25">
      <c r="D441">
        <f t="shared" ca="1" si="11"/>
        <v>447</v>
      </c>
      <c r="E441" s="2" t="str">
        <f t="array" aca="1" ref="E441" ca="1">IFERROR(_xlfn.IFNA(INDEX(Breeding!$K$4:$K$499,D441, 0),""),"")</f>
        <v/>
      </c>
      <c r="F441" t="str">
        <f t="array" aca="1" ref="F441" ca="1">IFERROR(_xlfn.IFNA(INDEX(Breeding!$M$4:$M$499,D441, 0),""),"")</f>
        <v/>
      </c>
      <c r="G441" t="str">
        <f t="array" aca="1" ref="G441" ca="1">IFERROR(_xlfn.IFNA(INDEX(Breeding!$N$4:$N$499,D441, 0),""),"")</f>
        <v/>
      </c>
      <c r="H441" t="str">
        <f ca="1">_xlfn.IFNA(INDEX(Colony!$J$11:$J$20,MATCH(G441,Colony!$B$11:$B$20)),"")</f>
        <v/>
      </c>
      <c r="I441" s="12" t="str">
        <f t="shared" ca="1" si="12"/>
        <v/>
      </c>
    </row>
    <row r="442" spans="4:9" x14ac:dyDescent="0.25">
      <c r="D442">
        <f t="shared" ca="1" si="11"/>
        <v>448</v>
      </c>
      <c r="E442" s="2" t="str">
        <f t="array" aca="1" ref="E442" ca="1">IFERROR(_xlfn.IFNA(INDEX(Breeding!$K$4:$K$499,D442, 0),""),"")</f>
        <v/>
      </c>
      <c r="F442" t="str">
        <f t="array" aca="1" ref="F442" ca="1">IFERROR(_xlfn.IFNA(INDEX(Breeding!$M$4:$M$499,D442, 0),""),"")</f>
        <v/>
      </c>
      <c r="G442" t="str">
        <f t="array" aca="1" ref="G442" ca="1">IFERROR(_xlfn.IFNA(INDEX(Breeding!$N$4:$N$499,D442, 0),""),"")</f>
        <v/>
      </c>
      <c r="H442" t="str">
        <f ca="1">_xlfn.IFNA(INDEX(Colony!$J$11:$J$20,MATCH(G442,Colony!$B$11:$B$20)),"")</f>
        <v/>
      </c>
      <c r="I442" s="12" t="str">
        <f t="shared" ca="1" si="12"/>
        <v/>
      </c>
    </row>
    <row r="443" spans="4:9" x14ac:dyDescent="0.25">
      <c r="D443">
        <f t="shared" ca="1" si="11"/>
        <v>449</v>
      </c>
      <c r="E443" s="2" t="str">
        <f t="array" aca="1" ref="E443" ca="1">IFERROR(_xlfn.IFNA(INDEX(Breeding!$K$4:$K$499,D443, 0),""),"")</f>
        <v/>
      </c>
      <c r="F443" t="str">
        <f t="array" aca="1" ref="F443" ca="1">IFERROR(_xlfn.IFNA(INDEX(Breeding!$M$4:$M$499,D443, 0),""),"")</f>
        <v/>
      </c>
      <c r="G443" t="str">
        <f t="array" aca="1" ref="G443" ca="1">IFERROR(_xlfn.IFNA(INDEX(Breeding!$N$4:$N$499,D443, 0),""),"")</f>
        <v/>
      </c>
      <c r="H443" t="str">
        <f ca="1">_xlfn.IFNA(INDEX(Colony!$J$11:$J$20,MATCH(G443,Colony!$B$11:$B$20)),"")</f>
        <v/>
      </c>
      <c r="I443" s="12" t="str">
        <f t="shared" ca="1" si="12"/>
        <v/>
      </c>
    </row>
    <row r="444" spans="4:9" x14ac:dyDescent="0.25">
      <c r="D444">
        <f t="shared" ca="1" si="11"/>
        <v>450</v>
      </c>
      <c r="E444" s="2" t="str">
        <f t="array" aca="1" ref="E444" ca="1">IFERROR(_xlfn.IFNA(INDEX(Breeding!$K$4:$K$499,D444, 0),""),"")</f>
        <v/>
      </c>
      <c r="F444" t="str">
        <f t="array" aca="1" ref="F444" ca="1">IFERROR(_xlfn.IFNA(INDEX(Breeding!$M$4:$M$499,D444, 0),""),"")</f>
        <v/>
      </c>
      <c r="G444" t="str">
        <f t="array" aca="1" ref="G444" ca="1">IFERROR(_xlfn.IFNA(INDEX(Breeding!$N$4:$N$499,D444, 0),""),"")</f>
        <v/>
      </c>
      <c r="H444" t="str">
        <f ca="1">_xlfn.IFNA(INDEX(Colony!$J$11:$J$20,MATCH(G444,Colony!$B$11:$B$20)),"")</f>
        <v/>
      </c>
      <c r="I444" s="12" t="str">
        <f t="shared" ca="1" si="12"/>
        <v/>
      </c>
    </row>
    <row r="445" spans="4:9" x14ac:dyDescent="0.25">
      <c r="D445">
        <f t="shared" ca="1" si="11"/>
        <v>451</v>
      </c>
      <c r="E445" s="2" t="str">
        <f t="array" aca="1" ref="E445" ca="1">IFERROR(_xlfn.IFNA(INDEX(Breeding!$K$4:$K$499,D445, 0),""),"")</f>
        <v/>
      </c>
      <c r="F445" t="str">
        <f t="array" aca="1" ref="F445" ca="1">IFERROR(_xlfn.IFNA(INDEX(Breeding!$M$4:$M$499,D445, 0),""),"")</f>
        <v/>
      </c>
      <c r="G445" t="str">
        <f t="array" aca="1" ref="G445" ca="1">IFERROR(_xlfn.IFNA(INDEX(Breeding!$N$4:$N$499,D445, 0),""),"")</f>
        <v/>
      </c>
      <c r="H445" t="str">
        <f ca="1">_xlfn.IFNA(INDEX(Colony!$J$11:$J$20,MATCH(G445,Colony!$B$11:$B$20)),"")</f>
        <v/>
      </c>
      <c r="I445" s="12" t="str">
        <f t="shared" ca="1" si="12"/>
        <v/>
      </c>
    </row>
    <row r="446" spans="4:9" x14ac:dyDescent="0.25">
      <c r="D446">
        <f t="shared" ca="1" si="11"/>
        <v>452</v>
      </c>
      <c r="E446" s="2" t="str">
        <f t="array" aca="1" ref="E446" ca="1">IFERROR(_xlfn.IFNA(INDEX(Breeding!$K$4:$K$499,D446, 0),""),"")</f>
        <v/>
      </c>
      <c r="F446" t="str">
        <f t="array" aca="1" ref="F446" ca="1">IFERROR(_xlfn.IFNA(INDEX(Breeding!$M$4:$M$499,D446, 0),""),"")</f>
        <v/>
      </c>
      <c r="G446" t="str">
        <f t="array" aca="1" ref="G446" ca="1">IFERROR(_xlfn.IFNA(INDEX(Breeding!$N$4:$N$499,D446, 0),""),"")</f>
        <v/>
      </c>
      <c r="H446" t="str">
        <f ca="1">_xlfn.IFNA(INDEX(Colony!$J$11:$J$20,MATCH(G446,Colony!$B$11:$B$20)),"")</f>
        <v/>
      </c>
      <c r="I446" s="12" t="str">
        <f t="shared" ca="1" si="12"/>
        <v/>
      </c>
    </row>
    <row r="447" spans="4:9" x14ac:dyDescent="0.25">
      <c r="D447">
        <f t="shared" ca="1" si="11"/>
        <v>453</v>
      </c>
      <c r="E447" s="2" t="str">
        <f t="array" aca="1" ref="E447" ca="1">IFERROR(_xlfn.IFNA(INDEX(Breeding!$K$4:$K$499,D447, 0),""),"")</f>
        <v/>
      </c>
      <c r="F447" t="str">
        <f t="array" aca="1" ref="F447" ca="1">IFERROR(_xlfn.IFNA(INDEX(Breeding!$M$4:$M$499,D447, 0),""),"")</f>
        <v/>
      </c>
      <c r="G447" t="str">
        <f t="array" aca="1" ref="G447" ca="1">IFERROR(_xlfn.IFNA(INDEX(Breeding!$N$4:$N$499,D447, 0),""),"")</f>
        <v/>
      </c>
      <c r="H447" t="str">
        <f ca="1">_xlfn.IFNA(INDEX(Colony!$J$11:$J$20,MATCH(G447,Colony!$B$11:$B$20)),"")</f>
        <v/>
      </c>
      <c r="I447" s="12" t="str">
        <f t="shared" ca="1" si="12"/>
        <v/>
      </c>
    </row>
    <row r="448" spans="4:9" x14ac:dyDescent="0.25">
      <c r="D448">
        <f t="shared" ca="1" si="11"/>
        <v>454</v>
      </c>
      <c r="E448" s="2" t="str">
        <f t="array" aca="1" ref="E448" ca="1">IFERROR(_xlfn.IFNA(INDEX(Breeding!$K$4:$K$499,D448, 0),""),"")</f>
        <v/>
      </c>
      <c r="F448" t="str">
        <f t="array" aca="1" ref="F448" ca="1">IFERROR(_xlfn.IFNA(INDEX(Breeding!$M$4:$M$499,D448, 0),""),"")</f>
        <v/>
      </c>
      <c r="G448" t="str">
        <f t="array" aca="1" ref="G448" ca="1">IFERROR(_xlfn.IFNA(INDEX(Breeding!$N$4:$N$499,D448, 0),""),"")</f>
        <v/>
      </c>
      <c r="H448" t="str">
        <f ca="1">_xlfn.IFNA(INDEX(Colony!$J$11:$J$20,MATCH(G448,Colony!$B$11:$B$20)),"")</f>
        <v/>
      </c>
      <c r="I448" s="12" t="str">
        <f t="shared" ca="1" si="12"/>
        <v/>
      </c>
    </row>
    <row r="449" spans="4:9" x14ac:dyDescent="0.25">
      <c r="D449">
        <f t="shared" ca="1" si="11"/>
        <v>455</v>
      </c>
      <c r="E449" s="2" t="str">
        <f t="array" aca="1" ref="E449" ca="1">IFERROR(_xlfn.IFNA(INDEX(Breeding!$K$4:$K$499,D449, 0),""),"")</f>
        <v/>
      </c>
      <c r="F449" t="str">
        <f t="array" aca="1" ref="F449" ca="1">IFERROR(_xlfn.IFNA(INDEX(Breeding!$M$4:$M$499,D449, 0),""),"")</f>
        <v/>
      </c>
      <c r="G449" t="str">
        <f t="array" aca="1" ref="G449" ca="1">IFERROR(_xlfn.IFNA(INDEX(Breeding!$N$4:$N$499,D449, 0),""),"")</f>
        <v/>
      </c>
      <c r="H449" t="str">
        <f ca="1">_xlfn.IFNA(INDEX(Colony!$J$11:$J$20,MATCH(G449,Colony!$B$11:$B$20)),"")</f>
        <v/>
      </c>
      <c r="I449" s="12" t="str">
        <f t="shared" ca="1" si="12"/>
        <v/>
      </c>
    </row>
    <row r="450" spans="4:9" x14ac:dyDescent="0.25">
      <c r="D450">
        <f t="shared" ca="1" si="11"/>
        <v>456</v>
      </c>
      <c r="E450" s="2" t="str">
        <f t="array" aca="1" ref="E450" ca="1">IFERROR(_xlfn.IFNA(INDEX(Breeding!$K$4:$K$499,D450, 0),""),"")</f>
        <v/>
      </c>
      <c r="F450" t="str">
        <f t="array" aca="1" ref="F450" ca="1">IFERROR(_xlfn.IFNA(INDEX(Breeding!$M$4:$M$499,D450, 0),""),"")</f>
        <v/>
      </c>
      <c r="G450" t="str">
        <f t="array" aca="1" ref="G450" ca="1">IFERROR(_xlfn.IFNA(INDEX(Breeding!$N$4:$N$499,D450, 0),""),"")</f>
        <v/>
      </c>
      <c r="H450" t="str">
        <f ca="1">_xlfn.IFNA(INDEX(Colony!$J$11:$J$20,MATCH(G450,Colony!$B$11:$B$20)),"")</f>
        <v/>
      </c>
      <c r="I450" s="12" t="str">
        <f t="shared" ca="1" si="12"/>
        <v/>
      </c>
    </row>
    <row r="451" spans="4:9" x14ac:dyDescent="0.25">
      <c r="D451">
        <f t="shared" ca="1" si="11"/>
        <v>457</v>
      </c>
      <c r="E451" s="2" t="str">
        <f t="array" aca="1" ref="E451" ca="1">IFERROR(_xlfn.IFNA(INDEX(Breeding!$K$4:$K$499,D451, 0),""),"")</f>
        <v/>
      </c>
      <c r="F451" t="str">
        <f t="array" aca="1" ref="F451" ca="1">IFERROR(_xlfn.IFNA(INDEX(Breeding!$M$4:$M$499,D451, 0),""),"")</f>
        <v/>
      </c>
      <c r="G451" t="str">
        <f t="array" aca="1" ref="G451" ca="1">IFERROR(_xlfn.IFNA(INDEX(Breeding!$N$4:$N$499,D451, 0),""),"")</f>
        <v/>
      </c>
      <c r="H451" t="str">
        <f ca="1">_xlfn.IFNA(INDEX(Colony!$J$11:$J$20,MATCH(G451,Colony!$B$11:$B$20)),"")</f>
        <v/>
      </c>
      <c r="I451" s="12" t="str">
        <f t="shared" ca="1" si="12"/>
        <v/>
      </c>
    </row>
    <row r="452" spans="4:9" x14ac:dyDescent="0.25">
      <c r="D452">
        <f t="shared" ca="1" si="11"/>
        <v>458</v>
      </c>
      <c r="E452" s="2" t="str">
        <f t="array" aca="1" ref="E452" ca="1">IFERROR(_xlfn.IFNA(INDEX(Breeding!$K$4:$K$499,D452, 0),""),"")</f>
        <v/>
      </c>
      <c r="F452" t="str">
        <f t="array" aca="1" ref="F452" ca="1">IFERROR(_xlfn.IFNA(INDEX(Breeding!$M$4:$M$499,D452, 0),""),"")</f>
        <v/>
      </c>
      <c r="G452" t="str">
        <f t="array" aca="1" ref="G452" ca="1">IFERROR(_xlfn.IFNA(INDEX(Breeding!$N$4:$N$499,D452, 0),""),"")</f>
        <v/>
      </c>
      <c r="H452" t="str">
        <f ca="1">_xlfn.IFNA(INDEX(Colony!$J$11:$J$20,MATCH(G452,Colony!$B$11:$B$20)),"")</f>
        <v/>
      </c>
      <c r="I452" s="12" t="str">
        <f t="shared" ca="1" si="12"/>
        <v/>
      </c>
    </row>
    <row r="453" spans="4:9" x14ac:dyDescent="0.25">
      <c r="D453">
        <f t="shared" ca="1" si="11"/>
        <v>459</v>
      </c>
      <c r="E453" s="2" t="str">
        <f t="array" aca="1" ref="E453" ca="1">IFERROR(_xlfn.IFNA(INDEX(Breeding!$K$4:$K$499,D453, 0),""),"")</f>
        <v/>
      </c>
      <c r="F453" t="str">
        <f t="array" aca="1" ref="F453" ca="1">IFERROR(_xlfn.IFNA(INDEX(Breeding!$M$4:$M$499,D453, 0),""),"")</f>
        <v/>
      </c>
      <c r="G453" t="str">
        <f t="array" aca="1" ref="G453" ca="1">IFERROR(_xlfn.IFNA(INDEX(Breeding!$N$4:$N$499,D453, 0),""),"")</f>
        <v/>
      </c>
      <c r="H453" t="str">
        <f ca="1">_xlfn.IFNA(INDEX(Colony!$J$11:$J$20,MATCH(G453,Colony!$B$11:$B$20)),"")</f>
        <v/>
      </c>
      <c r="I453" s="12" t="str">
        <f t="shared" ca="1" si="12"/>
        <v/>
      </c>
    </row>
    <row r="454" spans="4:9" x14ac:dyDescent="0.25">
      <c r="D454">
        <f t="shared" ca="1" si="11"/>
        <v>460</v>
      </c>
      <c r="E454" s="2" t="str">
        <f t="array" aca="1" ref="E454" ca="1">IFERROR(_xlfn.IFNA(INDEX(Breeding!$K$4:$K$499,D454, 0),""),"")</f>
        <v/>
      </c>
      <c r="F454" t="str">
        <f t="array" aca="1" ref="F454" ca="1">IFERROR(_xlfn.IFNA(INDEX(Breeding!$M$4:$M$499,D454, 0),""),"")</f>
        <v/>
      </c>
      <c r="G454" t="str">
        <f t="array" aca="1" ref="G454" ca="1">IFERROR(_xlfn.IFNA(INDEX(Breeding!$N$4:$N$499,D454, 0),""),"")</f>
        <v/>
      </c>
      <c r="H454" t="str">
        <f ca="1">_xlfn.IFNA(INDEX(Colony!$J$11:$J$20,MATCH(G454,Colony!$B$11:$B$20)),"")</f>
        <v/>
      </c>
      <c r="I454" s="12" t="str">
        <f t="shared" ca="1" si="12"/>
        <v/>
      </c>
    </row>
    <row r="455" spans="4:9" x14ac:dyDescent="0.25">
      <c r="D455">
        <f t="shared" ca="1" si="11"/>
        <v>461</v>
      </c>
      <c r="E455" s="2" t="str">
        <f t="array" aca="1" ref="E455" ca="1">IFERROR(_xlfn.IFNA(INDEX(Breeding!$K$4:$K$499,D455, 0),""),"")</f>
        <v/>
      </c>
      <c r="F455" t="str">
        <f t="array" aca="1" ref="F455" ca="1">IFERROR(_xlfn.IFNA(INDEX(Breeding!$M$4:$M$499,D455, 0),""),"")</f>
        <v/>
      </c>
      <c r="G455" t="str">
        <f t="array" aca="1" ref="G455" ca="1">IFERROR(_xlfn.IFNA(INDEX(Breeding!$N$4:$N$499,D455, 0),""),"")</f>
        <v/>
      </c>
      <c r="H455" t="str">
        <f ca="1">_xlfn.IFNA(INDEX(Colony!$J$11:$J$20,MATCH(G455,Colony!$B$11:$B$20)),"")</f>
        <v/>
      </c>
      <c r="I455" s="12" t="str">
        <f t="shared" ca="1" si="12"/>
        <v/>
      </c>
    </row>
    <row r="456" spans="4:9" x14ac:dyDescent="0.25">
      <c r="D456">
        <f t="shared" ref="D456:D519" ca="1" si="13">D455+1</f>
        <v>462</v>
      </c>
      <c r="E456" s="2" t="str">
        <f t="array" aca="1" ref="E456" ca="1">IFERROR(_xlfn.IFNA(INDEX(Breeding!$K$4:$K$499,D456, 0),""),"")</f>
        <v/>
      </c>
      <c r="F456" t="str">
        <f t="array" aca="1" ref="F456" ca="1">IFERROR(_xlfn.IFNA(INDEX(Breeding!$M$4:$M$499,D456, 0),""),"")</f>
        <v/>
      </c>
      <c r="G456" t="str">
        <f t="array" aca="1" ref="G456" ca="1">IFERROR(_xlfn.IFNA(INDEX(Breeding!$N$4:$N$499,D456, 0),""),"")</f>
        <v/>
      </c>
      <c r="H456" t="str">
        <f ca="1">_xlfn.IFNA(INDEX(Colony!$J$11:$J$20,MATCH(G456,Colony!$B$11:$B$20)),"")</f>
        <v/>
      </c>
      <c r="I456" s="12" t="str">
        <f t="shared" ca="1" si="12"/>
        <v/>
      </c>
    </row>
    <row r="457" spans="4:9" x14ac:dyDescent="0.25">
      <c r="D457">
        <f t="shared" ca="1" si="13"/>
        <v>463</v>
      </c>
      <c r="E457" s="2" t="str">
        <f t="array" aca="1" ref="E457" ca="1">IFERROR(_xlfn.IFNA(INDEX(Breeding!$K$4:$K$499,D457, 0),""),"")</f>
        <v/>
      </c>
      <c r="F457" t="str">
        <f t="array" aca="1" ref="F457" ca="1">IFERROR(_xlfn.IFNA(INDEX(Breeding!$M$4:$M$499,D457, 0),""),"")</f>
        <v/>
      </c>
      <c r="G457" t="str">
        <f t="array" aca="1" ref="G457" ca="1">IFERROR(_xlfn.IFNA(INDEX(Breeding!$N$4:$N$499,D457, 0),""),"")</f>
        <v/>
      </c>
      <c r="H457" t="str">
        <f ca="1">_xlfn.IFNA(INDEX(Colony!$J$11:$J$20,MATCH(G457,Colony!$B$11:$B$20)),"")</f>
        <v/>
      </c>
      <c r="I457" s="12" t="str">
        <f t="shared" ca="1" si="12"/>
        <v/>
      </c>
    </row>
    <row r="458" spans="4:9" x14ac:dyDescent="0.25">
      <c r="D458">
        <f t="shared" ca="1" si="13"/>
        <v>464</v>
      </c>
      <c r="E458" s="2" t="str">
        <f t="array" aca="1" ref="E458" ca="1">IFERROR(_xlfn.IFNA(INDEX(Breeding!$K$4:$K$499,D458, 0),""),"")</f>
        <v/>
      </c>
      <c r="F458" t="str">
        <f t="array" aca="1" ref="F458" ca="1">IFERROR(_xlfn.IFNA(INDEX(Breeding!$M$4:$M$499,D458, 0),""),"")</f>
        <v/>
      </c>
      <c r="G458" t="str">
        <f t="array" aca="1" ref="G458" ca="1">IFERROR(_xlfn.IFNA(INDEX(Breeding!$N$4:$N$499,D458, 0),""),"")</f>
        <v/>
      </c>
      <c r="H458" t="str">
        <f ca="1">_xlfn.IFNA(INDEX(Colony!$J$11:$J$20,MATCH(G458,Colony!$B$11:$B$20)),"")</f>
        <v/>
      </c>
      <c r="I458" s="12" t="str">
        <f t="shared" ca="1" si="12"/>
        <v/>
      </c>
    </row>
    <row r="459" spans="4:9" x14ac:dyDescent="0.25">
      <c r="D459">
        <f t="shared" ca="1" si="13"/>
        <v>465</v>
      </c>
      <c r="E459" s="2" t="str">
        <f t="array" aca="1" ref="E459" ca="1">IFERROR(_xlfn.IFNA(INDEX(Breeding!$K$4:$K$499,D459, 0),""),"")</f>
        <v/>
      </c>
      <c r="F459" t="str">
        <f t="array" aca="1" ref="F459" ca="1">IFERROR(_xlfn.IFNA(INDEX(Breeding!$M$4:$M$499,D459, 0),""),"")</f>
        <v/>
      </c>
      <c r="G459" t="str">
        <f t="array" aca="1" ref="G459" ca="1">IFERROR(_xlfn.IFNA(INDEX(Breeding!$N$4:$N$499,D459, 0),""),"")</f>
        <v/>
      </c>
      <c r="H459" t="str">
        <f ca="1">_xlfn.IFNA(INDEX(Colony!$J$11:$J$20,MATCH(G459,Colony!$B$11:$B$20)),"")</f>
        <v/>
      </c>
      <c r="I459" s="12" t="str">
        <f t="shared" ca="1" si="12"/>
        <v/>
      </c>
    </row>
    <row r="460" spans="4:9" x14ac:dyDescent="0.25">
      <c r="D460">
        <f t="shared" ca="1" si="13"/>
        <v>466</v>
      </c>
      <c r="E460" s="2" t="str">
        <f t="array" aca="1" ref="E460" ca="1">IFERROR(_xlfn.IFNA(INDEX(Breeding!$K$4:$K$499,D460, 0),""),"")</f>
        <v/>
      </c>
      <c r="F460" t="str">
        <f t="array" aca="1" ref="F460" ca="1">IFERROR(_xlfn.IFNA(INDEX(Breeding!$M$4:$M$499,D460, 0),""),"")</f>
        <v/>
      </c>
      <c r="G460" t="str">
        <f t="array" aca="1" ref="G460" ca="1">IFERROR(_xlfn.IFNA(INDEX(Breeding!$N$4:$N$499,D460, 0),""),"")</f>
        <v/>
      </c>
      <c r="H460" t="str">
        <f ca="1">_xlfn.IFNA(INDEX(Colony!$J$11:$J$20,MATCH(G460,Colony!$B$11:$B$20)),"")</f>
        <v/>
      </c>
      <c r="I460" s="12" t="str">
        <f t="shared" ca="1" si="12"/>
        <v/>
      </c>
    </row>
    <row r="461" spans="4:9" x14ac:dyDescent="0.25">
      <c r="D461">
        <f t="shared" ca="1" si="13"/>
        <v>467</v>
      </c>
      <c r="E461" s="2" t="str">
        <f t="array" aca="1" ref="E461" ca="1">IFERROR(_xlfn.IFNA(INDEX(Breeding!$K$4:$K$499,D461, 0),""),"")</f>
        <v/>
      </c>
      <c r="F461" t="str">
        <f t="array" aca="1" ref="F461" ca="1">IFERROR(_xlfn.IFNA(INDEX(Breeding!$M$4:$M$499,D461, 0),""),"")</f>
        <v/>
      </c>
      <c r="G461" t="str">
        <f t="array" aca="1" ref="G461" ca="1">IFERROR(_xlfn.IFNA(INDEX(Breeding!$N$4:$N$499,D461, 0),""),"")</f>
        <v/>
      </c>
      <c r="H461" t="str">
        <f ca="1">_xlfn.IFNA(INDEX(Colony!$J$11:$J$20,MATCH(G461,Colony!$B$11:$B$20)),"")</f>
        <v/>
      </c>
      <c r="I461" s="12" t="str">
        <f t="shared" ca="1" si="12"/>
        <v/>
      </c>
    </row>
    <row r="462" spans="4:9" x14ac:dyDescent="0.25">
      <c r="D462">
        <f t="shared" ca="1" si="13"/>
        <v>468</v>
      </c>
      <c r="E462" s="2" t="str">
        <f t="array" aca="1" ref="E462" ca="1">IFERROR(_xlfn.IFNA(INDEX(Breeding!$K$4:$K$499,D462, 0),""),"")</f>
        <v/>
      </c>
      <c r="F462" t="str">
        <f t="array" aca="1" ref="F462" ca="1">IFERROR(_xlfn.IFNA(INDEX(Breeding!$M$4:$M$499,D462, 0),""),"")</f>
        <v/>
      </c>
      <c r="G462" t="str">
        <f t="array" aca="1" ref="G462" ca="1">IFERROR(_xlfn.IFNA(INDEX(Breeding!$N$4:$N$499,D462, 0),""),"")</f>
        <v/>
      </c>
      <c r="H462" t="str">
        <f ca="1">_xlfn.IFNA(INDEX(Colony!$J$11:$J$20,MATCH(G462,Colony!$B$11:$B$20)),"")</f>
        <v/>
      </c>
      <c r="I462" s="12" t="str">
        <f t="shared" ca="1" si="12"/>
        <v/>
      </c>
    </row>
    <row r="463" spans="4:9" x14ac:dyDescent="0.25">
      <c r="D463">
        <f t="shared" ca="1" si="13"/>
        <v>469</v>
      </c>
      <c r="E463" s="2" t="str">
        <f t="array" aca="1" ref="E463" ca="1">IFERROR(_xlfn.IFNA(INDEX(Breeding!$K$4:$K$499,D463, 0),""),"")</f>
        <v/>
      </c>
      <c r="F463" t="str">
        <f t="array" aca="1" ref="F463" ca="1">IFERROR(_xlfn.IFNA(INDEX(Breeding!$M$4:$M$499,D463, 0),""),"")</f>
        <v/>
      </c>
      <c r="G463" t="str">
        <f t="array" aca="1" ref="G463" ca="1">IFERROR(_xlfn.IFNA(INDEX(Breeding!$N$4:$N$499,D463, 0),""),"")</f>
        <v/>
      </c>
      <c r="H463" t="str">
        <f ca="1">_xlfn.IFNA(INDEX(Colony!$J$11:$J$20,MATCH(G463,Colony!$B$11:$B$20)),"")</f>
        <v/>
      </c>
      <c r="I463" s="12" t="str">
        <f t="shared" ca="1" si="12"/>
        <v/>
      </c>
    </row>
    <row r="464" spans="4:9" x14ac:dyDescent="0.25">
      <c r="D464">
        <f t="shared" ca="1" si="13"/>
        <v>470</v>
      </c>
      <c r="E464" s="2" t="str">
        <f t="array" aca="1" ref="E464" ca="1">IFERROR(_xlfn.IFNA(INDEX(Breeding!$K$4:$K$499,D464, 0),""),"")</f>
        <v/>
      </c>
      <c r="F464" t="str">
        <f t="array" aca="1" ref="F464" ca="1">IFERROR(_xlfn.IFNA(INDEX(Breeding!$M$4:$M$499,D464, 0),""),"")</f>
        <v/>
      </c>
      <c r="G464" t="str">
        <f t="array" aca="1" ref="G464" ca="1">IFERROR(_xlfn.IFNA(INDEX(Breeding!$N$4:$N$499,D464, 0),""),"")</f>
        <v/>
      </c>
      <c r="H464" t="str">
        <f ca="1">_xlfn.IFNA(INDEX(Colony!$J$11:$J$20,MATCH(G464,Colony!$B$11:$B$20)),"")</f>
        <v/>
      </c>
      <c r="I464" s="12" t="str">
        <f t="shared" ca="1" si="12"/>
        <v/>
      </c>
    </row>
    <row r="465" spans="4:9" x14ac:dyDescent="0.25">
      <c r="D465">
        <f t="shared" ca="1" si="13"/>
        <v>471</v>
      </c>
      <c r="E465" s="2" t="str">
        <f t="array" aca="1" ref="E465" ca="1">IFERROR(_xlfn.IFNA(INDEX(Breeding!$K$4:$K$499,D465, 0),""),"")</f>
        <v/>
      </c>
      <c r="F465" t="str">
        <f t="array" aca="1" ref="F465" ca="1">IFERROR(_xlfn.IFNA(INDEX(Breeding!$M$4:$M$499,D465, 0),""),"")</f>
        <v/>
      </c>
      <c r="G465" t="str">
        <f t="array" aca="1" ref="G465" ca="1">IFERROR(_xlfn.IFNA(INDEX(Breeding!$N$4:$N$499,D465, 0),""),"")</f>
        <v/>
      </c>
      <c r="H465" t="str">
        <f ca="1">_xlfn.IFNA(INDEX(Colony!$J$11:$J$20,MATCH(G465,Colony!$B$11:$B$20)),"")</f>
        <v/>
      </c>
      <c r="I465" s="12" t="str">
        <f t="shared" ca="1" si="12"/>
        <v/>
      </c>
    </row>
    <row r="466" spans="4:9" x14ac:dyDescent="0.25">
      <c r="D466">
        <f t="shared" ca="1" si="13"/>
        <v>472</v>
      </c>
      <c r="E466" s="2" t="str">
        <f t="array" aca="1" ref="E466" ca="1">IFERROR(_xlfn.IFNA(INDEX(Breeding!$K$4:$K$499,D466, 0),""),"")</f>
        <v/>
      </c>
      <c r="F466" t="str">
        <f t="array" aca="1" ref="F466" ca="1">IFERROR(_xlfn.IFNA(INDEX(Breeding!$M$4:$M$499,D466, 0),""),"")</f>
        <v/>
      </c>
      <c r="G466" t="str">
        <f t="array" aca="1" ref="G466" ca="1">IFERROR(_xlfn.IFNA(INDEX(Breeding!$N$4:$N$499,D466, 0),""),"")</f>
        <v/>
      </c>
      <c r="H466" t="str">
        <f ca="1">_xlfn.IFNA(INDEX(Colony!$J$11:$J$20,MATCH(G466,Colony!$B$11:$B$20)),"")</f>
        <v/>
      </c>
      <c r="I466" s="12" t="str">
        <f t="shared" ca="1" si="12"/>
        <v/>
      </c>
    </row>
    <row r="467" spans="4:9" x14ac:dyDescent="0.25">
      <c r="D467">
        <f t="shared" ca="1" si="13"/>
        <v>473</v>
      </c>
      <c r="E467" s="2" t="str">
        <f t="array" aca="1" ref="E467" ca="1">IFERROR(_xlfn.IFNA(INDEX(Breeding!$K$4:$K$499,D467, 0),""),"")</f>
        <v/>
      </c>
      <c r="F467" t="str">
        <f t="array" aca="1" ref="F467" ca="1">IFERROR(_xlfn.IFNA(INDEX(Breeding!$M$4:$M$499,D467, 0),""),"")</f>
        <v/>
      </c>
      <c r="G467" t="str">
        <f t="array" aca="1" ref="G467" ca="1">IFERROR(_xlfn.IFNA(INDEX(Breeding!$N$4:$N$499,D467, 0),""),"")</f>
        <v/>
      </c>
      <c r="H467" t="str">
        <f ca="1">_xlfn.IFNA(INDEX(Colony!$J$11:$J$20,MATCH(G467,Colony!$B$11:$B$20)),"")</f>
        <v/>
      </c>
      <c r="I467" s="12" t="str">
        <f t="shared" ca="1" si="12"/>
        <v/>
      </c>
    </row>
    <row r="468" spans="4:9" x14ac:dyDescent="0.25">
      <c r="D468">
        <f t="shared" ca="1" si="13"/>
        <v>474</v>
      </c>
      <c r="E468" s="2" t="str">
        <f t="array" aca="1" ref="E468" ca="1">IFERROR(_xlfn.IFNA(INDEX(Breeding!$K$4:$K$499,D468, 0),""),"")</f>
        <v/>
      </c>
      <c r="F468" t="str">
        <f t="array" aca="1" ref="F468" ca="1">IFERROR(_xlfn.IFNA(INDEX(Breeding!$M$4:$M$499,D468, 0),""),"")</f>
        <v/>
      </c>
      <c r="G468" t="str">
        <f t="array" aca="1" ref="G468" ca="1">IFERROR(_xlfn.IFNA(INDEX(Breeding!$N$4:$N$499,D468, 0),""),"")</f>
        <v/>
      </c>
      <c r="H468" t="str">
        <f ca="1">_xlfn.IFNA(INDEX(Colony!$J$11:$J$20,MATCH(G468,Colony!$B$11:$B$20)),"")</f>
        <v/>
      </c>
      <c r="I468" s="12" t="str">
        <f t="shared" ca="1" si="12"/>
        <v/>
      </c>
    </row>
    <row r="469" spans="4:9" x14ac:dyDescent="0.25">
      <c r="D469">
        <f t="shared" ca="1" si="13"/>
        <v>475</v>
      </c>
      <c r="E469" s="2" t="str">
        <f t="array" aca="1" ref="E469" ca="1">IFERROR(_xlfn.IFNA(INDEX(Breeding!$K$4:$K$499,D469, 0),""),"")</f>
        <v/>
      </c>
      <c r="F469" t="str">
        <f t="array" aca="1" ref="F469" ca="1">IFERROR(_xlfn.IFNA(INDEX(Breeding!$M$4:$M$499,D469, 0),""),"")</f>
        <v/>
      </c>
      <c r="G469" t="str">
        <f t="array" aca="1" ref="G469" ca="1">IFERROR(_xlfn.IFNA(INDEX(Breeding!$N$4:$N$499,D469, 0),""),"")</f>
        <v/>
      </c>
      <c r="H469" t="str">
        <f ca="1">_xlfn.IFNA(INDEX(Colony!$J$11:$J$20,MATCH(G469,Colony!$B$11:$B$20)),"")</f>
        <v/>
      </c>
      <c r="I469" s="12" t="str">
        <f t="shared" ca="1" si="12"/>
        <v/>
      </c>
    </row>
    <row r="470" spans="4:9" x14ac:dyDescent="0.25">
      <c r="D470">
        <f t="shared" ca="1" si="13"/>
        <v>476</v>
      </c>
      <c r="E470" s="2" t="str">
        <f t="array" aca="1" ref="E470" ca="1">IFERROR(_xlfn.IFNA(INDEX(Breeding!$K$4:$K$499,D470, 0),""),"")</f>
        <v/>
      </c>
      <c r="F470" t="str">
        <f t="array" aca="1" ref="F470" ca="1">IFERROR(_xlfn.IFNA(INDEX(Breeding!$M$4:$M$499,D470, 0),""),"")</f>
        <v/>
      </c>
      <c r="G470" t="str">
        <f t="array" aca="1" ref="G470" ca="1">IFERROR(_xlfn.IFNA(INDEX(Breeding!$N$4:$N$499,D470, 0),""),"")</f>
        <v/>
      </c>
      <c r="H470" t="str">
        <f ca="1">_xlfn.IFNA(INDEX(Colony!$J$11:$J$20,MATCH(G470,Colony!$B$11:$B$20)),"")</f>
        <v/>
      </c>
      <c r="I470" s="12" t="str">
        <f t="shared" ca="1" si="12"/>
        <v/>
      </c>
    </row>
    <row r="471" spans="4:9" x14ac:dyDescent="0.25">
      <c r="D471">
        <f t="shared" ca="1" si="13"/>
        <v>477</v>
      </c>
      <c r="E471" s="2" t="str">
        <f t="array" aca="1" ref="E471" ca="1">IFERROR(_xlfn.IFNA(INDEX(Breeding!$K$4:$K$499,D471, 0),""),"")</f>
        <v/>
      </c>
      <c r="F471" t="str">
        <f t="array" aca="1" ref="F471" ca="1">IFERROR(_xlfn.IFNA(INDEX(Breeding!$M$4:$M$499,D471, 0),""),"")</f>
        <v/>
      </c>
      <c r="G471" t="str">
        <f t="array" aca="1" ref="G471" ca="1">IFERROR(_xlfn.IFNA(INDEX(Breeding!$N$4:$N$499,D471, 0),""),"")</f>
        <v/>
      </c>
      <c r="H471" t="str">
        <f ca="1">_xlfn.IFNA(INDEX(Colony!$J$11:$J$20,MATCH(G471,Colony!$B$11:$B$20)),"")</f>
        <v/>
      </c>
      <c r="I471" s="12" t="str">
        <f t="shared" ca="1" si="12"/>
        <v/>
      </c>
    </row>
    <row r="472" spans="4:9" x14ac:dyDescent="0.25">
      <c r="D472">
        <f t="shared" ca="1" si="13"/>
        <v>478</v>
      </c>
      <c r="E472" s="2" t="str">
        <f t="array" aca="1" ref="E472" ca="1">IFERROR(_xlfn.IFNA(INDEX(Breeding!$K$4:$K$499,D472, 0),""),"")</f>
        <v/>
      </c>
      <c r="F472" t="str">
        <f t="array" aca="1" ref="F472" ca="1">IFERROR(_xlfn.IFNA(INDEX(Breeding!$M$4:$M$499,D472, 0),""),"")</f>
        <v/>
      </c>
      <c r="G472" t="str">
        <f t="array" aca="1" ref="G472" ca="1">IFERROR(_xlfn.IFNA(INDEX(Breeding!$N$4:$N$499,D472, 0),""),"")</f>
        <v/>
      </c>
      <c r="H472" t="str">
        <f ca="1">_xlfn.IFNA(INDEX(Colony!$J$11:$J$20,MATCH(G472,Colony!$B$11:$B$20)),"")</f>
        <v/>
      </c>
      <c r="I472" s="12" t="str">
        <f t="shared" ca="1" si="12"/>
        <v/>
      </c>
    </row>
    <row r="473" spans="4:9" x14ac:dyDescent="0.25">
      <c r="D473">
        <f t="shared" ca="1" si="13"/>
        <v>479</v>
      </c>
      <c r="E473" s="2" t="str">
        <f t="array" aca="1" ref="E473" ca="1">IFERROR(_xlfn.IFNA(INDEX(Breeding!$K$4:$K$499,D473, 0),""),"")</f>
        <v/>
      </c>
      <c r="F473" t="str">
        <f t="array" aca="1" ref="F473" ca="1">IFERROR(_xlfn.IFNA(INDEX(Breeding!$M$4:$M$499,D473, 0),""),"")</f>
        <v/>
      </c>
      <c r="G473" t="str">
        <f t="array" aca="1" ref="G473" ca="1">IFERROR(_xlfn.IFNA(INDEX(Breeding!$N$4:$N$499,D473, 0),""),"")</f>
        <v/>
      </c>
      <c r="H473" t="str">
        <f ca="1">_xlfn.IFNA(INDEX(Colony!$J$11:$J$20,MATCH(G473,Colony!$B$11:$B$20)),"")</f>
        <v/>
      </c>
      <c r="I473" s="12" t="str">
        <f t="shared" ca="1" si="12"/>
        <v/>
      </c>
    </row>
    <row r="474" spans="4:9" x14ac:dyDescent="0.25">
      <c r="D474">
        <f t="shared" ca="1" si="13"/>
        <v>480</v>
      </c>
      <c r="E474" s="2" t="str">
        <f t="array" aca="1" ref="E474" ca="1">IFERROR(_xlfn.IFNA(INDEX(Breeding!$K$4:$K$499,D474, 0),""),"")</f>
        <v/>
      </c>
      <c r="F474" t="str">
        <f t="array" aca="1" ref="F474" ca="1">IFERROR(_xlfn.IFNA(INDEX(Breeding!$M$4:$M$499,D474, 0),""),"")</f>
        <v/>
      </c>
      <c r="G474" t="str">
        <f t="array" aca="1" ref="G474" ca="1">IFERROR(_xlfn.IFNA(INDEX(Breeding!$N$4:$N$499,D474, 0),""),"")</f>
        <v/>
      </c>
      <c r="H474" t="str">
        <f ca="1">_xlfn.IFNA(INDEX(Colony!$J$11:$J$20,MATCH(G474,Colony!$B$11:$B$20)),"")</f>
        <v/>
      </c>
      <c r="I474" s="12" t="str">
        <f t="shared" ca="1" si="12"/>
        <v/>
      </c>
    </row>
    <row r="475" spans="4:9" x14ac:dyDescent="0.25">
      <c r="D475">
        <f t="shared" ca="1" si="13"/>
        <v>481</v>
      </c>
      <c r="E475" s="2" t="str">
        <f t="array" aca="1" ref="E475" ca="1">IFERROR(_xlfn.IFNA(INDEX(Breeding!$K$4:$K$499,D475, 0),""),"")</f>
        <v/>
      </c>
      <c r="F475" t="str">
        <f t="array" aca="1" ref="F475" ca="1">IFERROR(_xlfn.IFNA(INDEX(Breeding!$M$4:$M$499,D475, 0),""),"")</f>
        <v/>
      </c>
      <c r="G475" t="str">
        <f t="array" aca="1" ref="G475" ca="1">IFERROR(_xlfn.IFNA(INDEX(Breeding!$N$4:$N$499,D475, 0),""),"")</f>
        <v/>
      </c>
      <c r="H475" t="str">
        <f ca="1">_xlfn.IFNA(INDEX(Colony!$J$11:$J$20,MATCH(G475,Colony!$B$11:$B$20)),"")</f>
        <v/>
      </c>
      <c r="I475" s="12" t="str">
        <f t="shared" ca="1" si="12"/>
        <v/>
      </c>
    </row>
    <row r="476" spans="4:9" x14ac:dyDescent="0.25">
      <c r="D476">
        <f t="shared" ca="1" si="13"/>
        <v>482</v>
      </c>
      <c r="E476" s="2" t="str">
        <f t="array" aca="1" ref="E476" ca="1">IFERROR(_xlfn.IFNA(INDEX(Breeding!$K$4:$K$499,D476, 0),""),"")</f>
        <v/>
      </c>
      <c r="F476" t="str">
        <f t="array" aca="1" ref="F476" ca="1">IFERROR(_xlfn.IFNA(INDEX(Breeding!$M$4:$M$499,D476, 0),""),"")</f>
        <v/>
      </c>
      <c r="G476" t="str">
        <f t="array" aca="1" ref="G476" ca="1">IFERROR(_xlfn.IFNA(INDEX(Breeding!$N$4:$N$499,D476, 0),""),"")</f>
        <v/>
      </c>
      <c r="H476" t="str">
        <f ca="1">_xlfn.IFNA(INDEX(Colony!$J$11:$J$20,MATCH(G476,Colony!$B$11:$B$20)),"")</f>
        <v/>
      </c>
      <c r="I476" s="12" t="str">
        <f t="shared" ca="1" si="12"/>
        <v/>
      </c>
    </row>
    <row r="477" spans="4:9" x14ac:dyDescent="0.25">
      <c r="D477">
        <f t="shared" ca="1" si="13"/>
        <v>483</v>
      </c>
      <c r="E477" s="2" t="str">
        <f t="array" aca="1" ref="E477" ca="1">IFERROR(_xlfn.IFNA(INDEX(Breeding!$K$4:$K$499,D477, 0),""),"")</f>
        <v/>
      </c>
      <c r="F477" t="str">
        <f t="array" aca="1" ref="F477" ca="1">IFERROR(_xlfn.IFNA(INDEX(Breeding!$M$4:$M$499,D477, 0),""),"")</f>
        <v/>
      </c>
      <c r="G477" t="str">
        <f t="array" aca="1" ref="G477" ca="1">IFERROR(_xlfn.IFNA(INDEX(Breeding!$N$4:$N$499,D477, 0),""),"")</f>
        <v/>
      </c>
      <c r="H477" t="str">
        <f ca="1">_xlfn.IFNA(INDEX(Colony!$J$11:$J$20,MATCH(G477,Colony!$B$11:$B$20)),"")</f>
        <v/>
      </c>
      <c r="I477" s="12" t="str">
        <f t="shared" ca="1" si="12"/>
        <v/>
      </c>
    </row>
    <row r="478" spans="4:9" x14ac:dyDescent="0.25">
      <c r="D478">
        <f t="shared" ca="1" si="13"/>
        <v>484</v>
      </c>
      <c r="E478" s="2" t="str">
        <f t="array" aca="1" ref="E478" ca="1">IFERROR(_xlfn.IFNA(INDEX(Breeding!$K$4:$K$499,D478, 0),""),"")</f>
        <v/>
      </c>
      <c r="F478" t="str">
        <f t="array" aca="1" ref="F478" ca="1">IFERROR(_xlfn.IFNA(INDEX(Breeding!$M$4:$M$499,D478, 0),""),"")</f>
        <v/>
      </c>
      <c r="G478" t="str">
        <f t="array" aca="1" ref="G478" ca="1">IFERROR(_xlfn.IFNA(INDEX(Breeding!$N$4:$N$499,D478, 0),""),"")</f>
        <v/>
      </c>
      <c r="H478" t="str">
        <f ca="1">_xlfn.IFNA(INDEX(Colony!$J$11:$J$20,MATCH(G478,Colony!$B$11:$B$20)),"")</f>
        <v/>
      </c>
      <c r="I478" s="12" t="str">
        <f t="shared" ca="1" si="12"/>
        <v/>
      </c>
    </row>
    <row r="479" spans="4:9" x14ac:dyDescent="0.25">
      <c r="D479">
        <f t="shared" ca="1" si="13"/>
        <v>485</v>
      </c>
      <c r="E479" s="2" t="str">
        <f t="array" aca="1" ref="E479" ca="1">IFERROR(_xlfn.IFNA(INDEX(Breeding!$K$4:$K$499,D479, 0),""),"")</f>
        <v/>
      </c>
      <c r="F479" t="str">
        <f t="array" aca="1" ref="F479" ca="1">IFERROR(_xlfn.IFNA(INDEX(Breeding!$M$4:$M$499,D479, 0),""),"")</f>
        <v/>
      </c>
      <c r="G479" t="str">
        <f t="array" aca="1" ref="G479" ca="1">IFERROR(_xlfn.IFNA(INDEX(Breeding!$N$4:$N$499,D479, 0),""),"")</f>
        <v/>
      </c>
      <c r="H479" t="str">
        <f ca="1">_xlfn.IFNA(INDEX(Colony!$J$11:$J$20,MATCH(G479,Colony!$B$11:$B$20)),"")</f>
        <v/>
      </c>
      <c r="I479" s="12" t="str">
        <f t="shared" ca="1" si="12"/>
        <v/>
      </c>
    </row>
    <row r="480" spans="4:9" x14ac:dyDescent="0.25">
      <c r="D480">
        <f t="shared" ca="1" si="13"/>
        <v>486</v>
      </c>
      <c r="E480" s="2" t="str">
        <f t="array" aca="1" ref="E480" ca="1">IFERROR(_xlfn.IFNA(INDEX(Breeding!$K$4:$K$499,D480, 0),""),"")</f>
        <v/>
      </c>
      <c r="F480" t="str">
        <f t="array" aca="1" ref="F480" ca="1">IFERROR(_xlfn.IFNA(INDEX(Breeding!$M$4:$M$499,D480, 0),""),"")</f>
        <v/>
      </c>
      <c r="G480" t="str">
        <f t="array" aca="1" ref="G480" ca="1">IFERROR(_xlfn.IFNA(INDEX(Breeding!$N$4:$N$499,D480, 0),""),"")</f>
        <v/>
      </c>
      <c r="H480" t="str">
        <f ca="1">_xlfn.IFNA(INDEX(Colony!$J$11:$J$20,MATCH(G480,Colony!$B$11:$B$20)),"")</f>
        <v/>
      </c>
      <c r="I480" s="12" t="str">
        <f t="shared" ca="1" si="12"/>
        <v/>
      </c>
    </row>
    <row r="481" spans="4:9" x14ac:dyDescent="0.25">
      <c r="D481">
        <f t="shared" ca="1" si="13"/>
        <v>487</v>
      </c>
      <c r="E481" s="2" t="str">
        <f t="array" aca="1" ref="E481" ca="1">IFERROR(_xlfn.IFNA(INDEX(Breeding!$K$4:$K$499,D481, 0),""),"")</f>
        <v/>
      </c>
      <c r="F481" t="str">
        <f t="array" aca="1" ref="F481" ca="1">IFERROR(_xlfn.IFNA(INDEX(Breeding!$M$4:$M$499,D481, 0),""),"")</f>
        <v/>
      </c>
      <c r="G481" t="str">
        <f t="array" aca="1" ref="G481" ca="1">IFERROR(_xlfn.IFNA(INDEX(Breeding!$N$4:$N$499,D481, 0),""),"")</f>
        <v/>
      </c>
      <c r="H481" t="str">
        <f ca="1">_xlfn.IFNA(INDEX(Colony!$J$11:$J$20,MATCH(G481,Colony!$B$11:$B$20)),"")</f>
        <v/>
      </c>
      <c r="I481" s="12" t="str">
        <f t="shared" ca="1" si="12"/>
        <v/>
      </c>
    </row>
    <row r="482" spans="4:9" x14ac:dyDescent="0.25">
      <c r="D482">
        <f t="shared" ca="1" si="13"/>
        <v>488</v>
      </c>
      <c r="E482" s="2" t="str">
        <f t="array" aca="1" ref="E482" ca="1">IFERROR(_xlfn.IFNA(INDEX(Breeding!$K$4:$K$499,D482, 0),""),"")</f>
        <v/>
      </c>
      <c r="F482" t="str">
        <f t="array" aca="1" ref="F482" ca="1">IFERROR(_xlfn.IFNA(INDEX(Breeding!$M$4:$M$499,D482, 0),""),"")</f>
        <v/>
      </c>
      <c r="G482" t="str">
        <f t="array" aca="1" ref="G482" ca="1">IFERROR(_xlfn.IFNA(INDEX(Breeding!$N$4:$N$499,D482, 0),""),"")</f>
        <v/>
      </c>
      <c r="H482" t="str">
        <f ca="1">_xlfn.IFNA(INDEX(Colony!$J$11:$J$20,MATCH(G482,Colony!$B$11:$B$20)),"")</f>
        <v/>
      </c>
      <c r="I482" s="12" t="str">
        <f t="shared" ca="1" si="12"/>
        <v/>
      </c>
    </row>
    <row r="483" spans="4:9" x14ac:dyDescent="0.25">
      <c r="D483">
        <f t="shared" ca="1" si="13"/>
        <v>489</v>
      </c>
      <c r="E483" s="2" t="str">
        <f t="array" aca="1" ref="E483" ca="1">IFERROR(_xlfn.IFNA(INDEX(Breeding!$K$4:$K$499,D483, 0),""),"")</f>
        <v/>
      </c>
      <c r="F483" t="str">
        <f t="array" aca="1" ref="F483" ca="1">IFERROR(_xlfn.IFNA(INDEX(Breeding!$M$4:$M$499,D483, 0),""),"")</f>
        <v/>
      </c>
      <c r="G483" t="str">
        <f t="array" aca="1" ref="G483" ca="1">IFERROR(_xlfn.IFNA(INDEX(Breeding!$N$4:$N$499,D483, 0),""),"")</f>
        <v/>
      </c>
      <c r="H483" t="str">
        <f ca="1">_xlfn.IFNA(INDEX(Colony!$J$11:$J$20,MATCH(G483,Colony!$B$11:$B$20)),"")</f>
        <v/>
      </c>
      <c r="I483" s="12" t="str">
        <f t="shared" ca="1" si="12"/>
        <v/>
      </c>
    </row>
    <row r="484" spans="4:9" x14ac:dyDescent="0.25">
      <c r="D484">
        <f t="shared" ca="1" si="13"/>
        <v>490</v>
      </c>
      <c r="E484" s="2" t="str">
        <f t="array" aca="1" ref="E484" ca="1">IFERROR(_xlfn.IFNA(INDEX(Breeding!$K$4:$K$499,D484, 0),""),"")</f>
        <v/>
      </c>
      <c r="F484" t="str">
        <f t="array" aca="1" ref="F484" ca="1">IFERROR(_xlfn.IFNA(INDEX(Breeding!$M$4:$M$499,D484, 0),""),"")</f>
        <v/>
      </c>
      <c r="G484" t="str">
        <f t="array" aca="1" ref="G484" ca="1">IFERROR(_xlfn.IFNA(INDEX(Breeding!$N$4:$N$499,D484, 0),""),"")</f>
        <v/>
      </c>
      <c r="H484" t="str">
        <f ca="1">_xlfn.IFNA(INDEX(Colony!$J$11:$J$20,MATCH(G484,Colony!$B$11:$B$20)),"")</f>
        <v/>
      </c>
      <c r="I484" s="12" t="str">
        <f t="shared" ca="1" si="12"/>
        <v/>
      </c>
    </row>
    <row r="485" spans="4:9" x14ac:dyDescent="0.25">
      <c r="D485">
        <f t="shared" ca="1" si="13"/>
        <v>491</v>
      </c>
      <c r="E485" s="2" t="str">
        <f t="array" aca="1" ref="E485" ca="1">IFERROR(_xlfn.IFNA(INDEX(Breeding!$K$4:$K$499,D485, 0),""),"")</f>
        <v/>
      </c>
      <c r="F485" t="str">
        <f t="array" aca="1" ref="F485" ca="1">IFERROR(_xlfn.IFNA(INDEX(Breeding!$M$4:$M$499,D485, 0),""),"")</f>
        <v/>
      </c>
      <c r="G485" t="str">
        <f t="array" aca="1" ref="G485" ca="1">IFERROR(_xlfn.IFNA(INDEX(Breeding!$N$4:$N$499,D485, 0),""),"")</f>
        <v/>
      </c>
      <c r="H485" t="str">
        <f ca="1">_xlfn.IFNA(INDEX(Colony!$J$11:$J$20,MATCH(G485,Colony!$B$11:$B$20)),"")</f>
        <v/>
      </c>
      <c r="I485" s="12" t="str">
        <f t="shared" ref="I485:I548" ca="1" si="14">IFERROR(E485+21,"")</f>
        <v/>
      </c>
    </row>
    <row r="486" spans="4:9" x14ac:dyDescent="0.25">
      <c r="D486">
        <f t="shared" ca="1" si="13"/>
        <v>492</v>
      </c>
      <c r="E486" s="2" t="str">
        <f t="array" aca="1" ref="E486" ca="1">IFERROR(_xlfn.IFNA(INDEX(Breeding!$K$4:$K$499,D486, 0),""),"")</f>
        <v/>
      </c>
      <c r="F486" t="str">
        <f t="array" aca="1" ref="F486" ca="1">IFERROR(_xlfn.IFNA(INDEX(Breeding!$M$4:$M$499,D486, 0),""),"")</f>
        <v/>
      </c>
      <c r="G486" t="str">
        <f t="array" aca="1" ref="G486" ca="1">IFERROR(_xlfn.IFNA(INDEX(Breeding!$N$4:$N$499,D486, 0),""),"")</f>
        <v/>
      </c>
      <c r="H486" t="str">
        <f ca="1">_xlfn.IFNA(INDEX(Colony!$J$11:$J$20,MATCH(G486,Colony!$B$11:$B$20)),"")</f>
        <v/>
      </c>
      <c r="I486" s="12" t="str">
        <f t="shared" ca="1" si="14"/>
        <v/>
      </c>
    </row>
    <row r="487" spans="4:9" x14ac:dyDescent="0.25">
      <c r="D487">
        <f t="shared" ca="1" si="13"/>
        <v>493</v>
      </c>
      <c r="E487" s="2" t="str">
        <f t="array" aca="1" ref="E487" ca="1">IFERROR(_xlfn.IFNA(INDEX(Breeding!$K$4:$K$499,D487, 0),""),"")</f>
        <v/>
      </c>
      <c r="F487" t="str">
        <f t="array" aca="1" ref="F487" ca="1">IFERROR(_xlfn.IFNA(INDEX(Breeding!$M$4:$M$499,D487, 0),""),"")</f>
        <v/>
      </c>
      <c r="G487" t="str">
        <f t="array" aca="1" ref="G487" ca="1">IFERROR(_xlfn.IFNA(INDEX(Breeding!$N$4:$N$499,D487, 0),""),"")</f>
        <v/>
      </c>
      <c r="H487" t="str">
        <f ca="1">_xlfn.IFNA(INDEX(Colony!$J$11:$J$20,MATCH(G487,Colony!$B$11:$B$20)),"")</f>
        <v/>
      </c>
      <c r="I487" s="12" t="str">
        <f t="shared" ca="1" si="14"/>
        <v/>
      </c>
    </row>
    <row r="488" spans="4:9" x14ac:dyDescent="0.25">
      <c r="D488">
        <f t="shared" ca="1" si="13"/>
        <v>494</v>
      </c>
      <c r="E488" s="2" t="str">
        <f t="array" aca="1" ref="E488" ca="1">IFERROR(_xlfn.IFNA(INDEX(Breeding!$K$4:$K$499,D488, 0),""),"")</f>
        <v/>
      </c>
      <c r="F488" t="str">
        <f t="array" aca="1" ref="F488" ca="1">IFERROR(_xlfn.IFNA(INDEX(Breeding!$M$4:$M$499,D488, 0),""),"")</f>
        <v/>
      </c>
      <c r="G488" t="str">
        <f t="array" aca="1" ref="G488" ca="1">IFERROR(_xlfn.IFNA(INDEX(Breeding!$N$4:$N$499,D488, 0),""),"")</f>
        <v/>
      </c>
      <c r="H488" t="str">
        <f ca="1">_xlfn.IFNA(INDEX(Colony!$J$11:$J$20,MATCH(G488,Colony!$B$11:$B$20)),"")</f>
        <v/>
      </c>
      <c r="I488" s="12" t="str">
        <f t="shared" ca="1" si="14"/>
        <v/>
      </c>
    </row>
    <row r="489" spans="4:9" x14ac:dyDescent="0.25">
      <c r="D489">
        <f t="shared" ca="1" si="13"/>
        <v>495</v>
      </c>
      <c r="E489" s="2" t="str">
        <f t="array" aca="1" ref="E489" ca="1">IFERROR(_xlfn.IFNA(INDEX(Breeding!$K$4:$K$499,D489, 0),""),"")</f>
        <v/>
      </c>
      <c r="F489" t="str">
        <f t="array" aca="1" ref="F489" ca="1">IFERROR(_xlfn.IFNA(INDEX(Breeding!$M$4:$M$499,D489, 0),""),"")</f>
        <v/>
      </c>
      <c r="G489" t="str">
        <f t="array" aca="1" ref="G489" ca="1">IFERROR(_xlfn.IFNA(INDEX(Breeding!$N$4:$N$499,D489, 0),""),"")</f>
        <v/>
      </c>
      <c r="H489" t="str">
        <f ca="1">_xlfn.IFNA(INDEX(Colony!$J$11:$J$20,MATCH(G489,Colony!$B$11:$B$20)),"")</f>
        <v/>
      </c>
      <c r="I489" s="12" t="str">
        <f t="shared" ca="1" si="14"/>
        <v/>
      </c>
    </row>
    <row r="490" spans="4:9" x14ac:dyDescent="0.25">
      <c r="D490">
        <f t="shared" ca="1" si="13"/>
        <v>496</v>
      </c>
      <c r="E490" s="2" t="str">
        <f t="array" aca="1" ref="E490" ca="1">IFERROR(_xlfn.IFNA(INDEX(Breeding!$K$4:$K$499,D490, 0),""),"")</f>
        <v/>
      </c>
      <c r="F490" t="str">
        <f t="array" aca="1" ref="F490" ca="1">IFERROR(_xlfn.IFNA(INDEX(Breeding!$M$4:$M$499,D490, 0),""),"")</f>
        <v/>
      </c>
      <c r="G490" t="str">
        <f t="array" aca="1" ref="G490" ca="1">IFERROR(_xlfn.IFNA(INDEX(Breeding!$N$4:$N$499,D490, 0),""),"")</f>
        <v/>
      </c>
      <c r="H490" t="str">
        <f ca="1">_xlfn.IFNA(INDEX(Colony!$J$11:$J$20,MATCH(G490,Colony!$B$11:$B$20)),"")</f>
        <v/>
      </c>
      <c r="I490" s="12" t="str">
        <f t="shared" ca="1" si="14"/>
        <v/>
      </c>
    </row>
    <row r="491" spans="4:9" x14ac:dyDescent="0.25">
      <c r="D491">
        <f t="shared" ca="1" si="13"/>
        <v>497</v>
      </c>
      <c r="E491" s="2" t="str">
        <f t="array" aca="1" ref="E491" ca="1">IFERROR(_xlfn.IFNA(INDEX(Breeding!$K$4:$K$499,D491, 0),""),"")</f>
        <v/>
      </c>
      <c r="F491" t="str">
        <f t="array" aca="1" ref="F491" ca="1">IFERROR(_xlfn.IFNA(INDEX(Breeding!$M$4:$M$499,D491, 0),""),"")</f>
        <v/>
      </c>
      <c r="G491" t="str">
        <f t="array" aca="1" ref="G491" ca="1">IFERROR(_xlfn.IFNA(INDEX(Breeding!$N$4:$N$499,D491, 0),""),"")</f>
        <v/>
      </c>
      <c r="H491" t="str">
        <f ca="1">_xlfn.IFNA(INDEX(Colony!$J$11:$J$20,MATCH(G491,Colony!$B$11:$B$20)),"")</f>
        <v/>
      </c>
      <c r="I491" s="12" t="str">
        <f t="shared" ca="1" si="14"/>
        <v/>
      </c>
    </row>
    <row r="492" spans="4:9" x14ac:dyDescent="0.25">
      <c r="D492">
        <f t="shared" ca="1" si="13"/>
        <v>498</v>
      </c>
      <c r="E492" s="2" t="str">
        <f t="array" aca="1" ref="E492" ca="1">IFERROR(_xlfn.IFNA(INDEX(Breeding!$K$4:$K$499,D492, 0),""),"")</f>
        <v/>
      </c>
      <c r="F492" t="str">
        <f t="array" aca="1" ref="F492" ca="1">IFERROR(_xlfn.IFNA(INDEX(Breeding!$M$4:$M$499,D492, 0),""),"")</f>
        <v/>
      </c>
      <c r="G492" t="str">
        <f t="array" aca="1" ref="G492" ca="1">IFERROR(_xlfn.IFNA(INDEX(Breeding!$N$4:$N$499,D492, 0),""),"")</f>
        <v/>
      </c>
      <c r="H492" t="str">
        <f ca="1">_xlfn.IFNA(INDEX(Colony!$J$11:$J$20,MATCH(G492,Colony!$B$11:$B$20)),"")</f>
        <v/>
      </c>
      <c r="I492" s="12" t="str">
        <f t="shared" ca="1" si="14"/>
        <v/>
      </c>
    </row>
    <row r="493" spans="4:9" x14ac:dyDescent="0.25">
      <c r="D493">
        <f t="shared" ca="1" si="13"/>
        <v>499</v>
      </c>
      <c r="E493" s="2" t="str">
        <f t="array" aca="1" ref="E493" ca="1">IFERROR(_xlfn.IFNA(INDEX(Breeding!$K$4:$K$499,D493, 0),""),"")</f>
        <v/>
      </c>
      <c r="F493" t="str">
        <f t="array" aca="1" ref="F493" ca="1">IFERROR(_xlfn.IFNA(INDEX(Breeding!$M$4:$M$499,D493, 0),""),"")</f>
        <v/>
      </c>
      <c r="G493" t="str">
        <f t="array" aca="1" ref="G493" ca="1">IFERROR(_xlfn.IFNA(INDEX(Breeding!$N$4:$N$499,D493, 0),""),"")</f>
        <v/>
      </c>
      <c r="H493" t="str">
        <f ca="1">_xlfn.IFNA(INDEX(Colony!$J$11:$J$20,MATCH(G493,Colony!$B$11:$B$20)),"")</f>
        <v/>
      </c>
      <c r="I493" s="12" t="str">
        <f t="shared" ca="1" si="14"/>
        <v/>
      </c>
    </row>
    <row r="494" spans="4:9" x14ac:dyDescent="0.25">
      <c r="D494">
        <f t="shared" ca="1" si="13"/>
        <v>500</v>
      </c>
      <c r="E494" s="2" t="str">
        <f t="array" aca="1" ref="E494" ca="1">IFERROR(_xlfn.IFNA(INDEX(Breeding!$K$4:$K$499,D494, 0),""),"")</f>
        <v/>
      </c>
      <c r="F494" t="str">
        <f t="array" aca="1" ref="F494" ca="1">IFERROR(_xlfn.IFNA(INDEX(Breeding!$M$4:$M$499,D494, 0),""),"")</f>
        <v/>
      </c>
      <c r="G494" t="str">
        <f t="array" aca="1" ref="G494" ca="1">IFERROR(_xlfn.IFNA(INDEX(Breeding!$N$4:$N$499,D494, 0),""),"")</f>
        <v/>
      </c>
      <c r="H494" t="str">
        <f ca="1">_xlfn.IFNA(INDEX(Colony!$J$11:$J$20,MATCH(G494,Colony!$B$11:$B$20)),"")</f>
        <v/>
      </c>
      <c r="I494" s="12" t="str">
        <f t="shared" ca="1" si="14"/>
        <v/>
      </c>
    </row>
    <row r="495" spans="4:9" x14ac:dyDescent="0.25">
      <c r="D495">
        <f t="shared" ca="1" si="13"/>
        <v>501</v>
      </c>
      <c r="E495" s="2" t="str">
        <f t="array" aca="1" ref="E495" ca="1">IFERROR(_xlfn.IFNA(INDEX(Breeding!$K$4:$K$499,D495, 0),""),"")</f>
        <v/>
      </c>
      <c r="F495" t="str">
        <f t="array" aca="1" ref="F495" ca="1">IFERROR(_xlfn.IFNA(INDEX(Breeding!$M$4:$M$499,D495, 0),""),"")</f>
        <v/>
      </c>
      <c r="G495" t="str">
        <f t="array" aca="1" ref="G495" ca="1">IFERROR(_xlfn.IFNA(INDEX(Breeding!$N$4:$N$499,D495, 0),""),"")</f>
        <v/>
      </c>
      <c r="H495" t="str">
        <f ca="1">_xlfn.IFNA(INDEX(Colony!$J$11:$J$20,MATCH(G495,Colony!$B$11:$B$20)),"")</f>
        <v/>
      </c>
      <c r="I495" s="12" t="str">
        <f t="shared" ca="1" si="14"/>
        <v/>
      </c>
    </row>
    <row r="496" spans="4:9" x14ac:dyDescent="0.25">
      <c r="D496">
        <f t="shared" ca="1" si="13"/>
        <v>502</v>
      </c>
      <c r="E496" s="2" t="str">
        <f t="array" aca="1" ref="E496" ca="1">IFERROR(_xlfn.IFNA(INDEX(Breeding!$K$4:$K$499,D496, 0),""),"")</f>
        <v/>
      </c>
      <c r="F496" t="str">
        <f t="array" aca="1" ref="F496" ca="1">IFERROR(_xlfn.IFNA(INDEX(Breeding!$M$4:$M$499,D496, 0),""),"")</f>
        <v/>
      </c>
      <c r="G496" t="str">
        <f t="array" aca="1" ref="G496" ca="1">IFERROR(_xlfn.IFNA(INDEX(Breeding!$N$4:$N$499,D496, 0),""),"")</f>
        <v/>
      </c>
      <c r="H496" t="str">
        <f ca="1">_xlfn.IFNA(INDEX(Colony!$J$11:$J$20,MATCH(G496,Colony!$B$11:$B$20)),"")</f>
        <v/>
      </c>
      <c r="I496" s="12" t="str">
        <f t="shared" ca="1" si="14"/>
        <v/>
      </c>
    </row>
    <row r="497" spans="4:9" x14ac:dyDescent="0.25">
      <c r="D497">
        <f t="shared" ca="1" si="13"/>
        <v>503</v>
      </c>
      <c r="E497" s="2" t="str">
        <f t="array" aca="1" ref="E497" ca="1">IFERROR(_xlfn.IFNA(INDEX(Breeding!$K$4:$K$499,D497, 0),""),"")</f>
        <v/>
      </c>
      <c r="F497" t="str">
        <f t="array" aca="1" ref="F497" ca="1">IFERROR(_xlfn.IFNA(INDEX(Breeding!$M$4:$M$499,D497, 0),""),"")</f>
        <v/>
      </c>
      <c r="G497" t="str">
        <f t="array" aca="1" ref="G497" ca="1">IFERROR(_xlfn.IFNA(INDEX(Breeding!$N$4:$N$499,D497, 0),""),"")</f>
        <v/>
      </c>
      <c r="H497" t="str">
        <f ca="1">_xlfn.IFNA(INDEX(Colony!$J$11:$J$20,MATCH(G497,Colony!$B$11:$B$20)),"")</f>
        <v/>
      </c>
      <c r="I497" s="12" t="str">
        <f t="shared" ca="1" si="14"/>
        <v/>
      </c>
    </row>
    <row r="498" spans="4:9" x14ac:dyDescent="0.25">
      <c r="D498">
        <f t="shared" ca="1" si="13"/>
        <v>504</v>
      </c>
      <c r="E498" s="2" t="str">
        <f t="array" aca="1" ref="E498" ca="1">IFERROR(_xlfn.IFNA(INDEX(Breeding!$K$4:$K$499,D498, 0),""),"")</f>
        <v/>
      </c>
      <c r="F498" t="str">
        <f t="array" aca="1" ref="F498" ca="1">IFERROR(_xlfn.IFNA(INDEX(Breeding!$M$4:$M$499,D498, 0),""),"")</f>
        <v/>
      </c>
      <c r="G498" t="str">
        <f t="array" aca="1" ref="G498" ca="1">IFERROR(_xlfn.IFNA(INDEX(Breeding!$N$4:$N$499,D498, 0),""),"")</f>
        <v/>
      </c>
      <c r="H498" t="str">
        <f ca="1">_xlfn.IFNA(INDEX(Colony!$J$11:$J$20,MATCH(G498,Colony!$B$11:$B$20)),"")</f>
        <v/>
      </c>
      <c r="I498" s="12" t="str">
        <f t="shared" ca="1" si="14"/>
        <v/>
      </c>
    </row>
    <row r="499" spans="4:9" x14ac:dyDescent="0.25">
      <c r="D499">
        <f t="shared" ca="1" si="13"/>
        <v>505</v>
      </c>
      <c r="E499" s="2" t="str">
        <f t="array" aca="1" ref="E499" ca="1">IFERROR(_xlfn.IFNA(INDEX(Breeding!$K$4:$K$499,D499, 0),""),"")</f>
        <v/>
      </c>
      <c r="F499" t="str">
        <f t="array" aca="1" ref="F499" ca="1">IFERROR(_xlfn.IFNA(INDEX(Breeding!$M$4:$M$499,D499, 0),""),"")</f>
        <v/>
      </c>
      <c r="G499" t="str">
        <f t="array" aca="1" ref="G499" ca="1">IFERROR(_xlfn.IFNA(INDEX(Breeding!$N$4:$N$499,D499, 0),""),"")</f>
        <v/>
      </c>
      <c r="H499" t="str">
        <f ca="1">_xlfn.IFNA(INDEX(Colony!$J$11:$J$20,MATCH(G499,Colony!$B$11:$B$20)),"")</f>
        <v/>
      </c>
      <c r="I499" s="12" t="str">
        <f t="shared" ca="1" si="14"/>
        <v/>
      </c>
    </row>
    <row r="500" spans="4:9" x14ac:dyDescent="0.25">
      <c r="D500">
        <f t="shared" ca="1" si="13"/>
        <v>506</v>
      </c>
      <c r="E500" s="2" t="str">
        <f t="array" aca="1" ref="E500" ca="1">IFERROR(_xlfn.IFNA(INDEX(Breeding!$K$4:$K$499,D500, 0),""),"")</f>
        <v/>
      </c>
      <c r="F500" t="str">
        <f t="array" aca="1" ref="F500" ca="1">IFERROR(_xlfn.IFNA(INDEX(Breeding!$M$4:$M$499,D500, 0),""),"")</f>
        <v/>
      </c>
      <c r="G500" t="str">
        <f t="array" aca="1" ref="G500" ca="1">IFERROR(_xlfn.IFNA(INDEX(Breeding!$N$4:$N$499,D500, 0),""),"")</f>
        <v/>
      </c>
      <c r="H500" t="str">
        <f ca="1">_xlfn.IFNA(INDEX(Colony!$J$11:$J$20,MATCH(G500,Colony!$B$11:$B$20)),"")</f>
        <v/>
      </c>
      <c r="I500" s="12" t="str">
        <f t="shared" ca="1" si="14"/>
        <v/>
      </c>
    </row>
    <row r="501" spans="4:9" x14ac:dyDescent="0.25">
      <c r="D501">
        <f t="shared" ca="1" si="13"/>
        <v>507</v>
      </c>
      <c r="E501" s="2" t="str">
        <f t="array" aca="1" ref="E501" ca="1">IFERROR(_xlfn.IFNA(INDEX(Breeding!$K$4:$K$499,D501, 0),""),"")</f>
        <v/>
      </c>
      <c r="F501" t="str">
        <f t="array" aca="1" ref="F501" ca="1">IFERROR(_xlfn.IFNA(INDEX(Breeding!$M$4:$M$499,D501, 0),""),"")</f>
        <v/>
      </c>
      <c r="G501" t="str">
        <f t="array" aca="1" ref="G501" ca="1">IFERROR(_xlfn.IFNA(INDEX(Breeding!$N$4:$N$499,D501, 0),""),"")</f>
        <v/>
      </c>
      <c r="H501" t="str">
        <f ca="1">_xlfn.IFNA(INDEX(Colony!$J$11:$J$20,MATCH(G501,Colony!$B$11:$B$20)),"")</f>
        <v/>
      </c>
      <c r="I501" s="12" t="str">
        <f t="shared" ca="1" si="14"/>
        <v/>
      </c>
    </row>
    <row r="502" spans="4:9" x14ac:dyDescent="0.25">
      <c r="D502">
        <f t="shared" ca="1" si="13"/>
        <v>508</v>
      </c>
      <c r="E502" s="2" t="str">
        <f t="array" aca="1" ref="E502" ca="1">IFERROR(_xlfn.IFNA(INDEX(Breeding!$K$4:$K$499,D502, 0),""),"")</f>
        <v/>
      </c>
      <c r="F502" t="str">
        <f t="array" aca="1" ref="F502" ca="1">IFERROR(_xlfn.IFNA(INDEX(Breeding!$M$4:$M$499,D502, 0),""),"")</f>
        <v/>
      </c>
      <c r="G502" t="str">
        <f t="array" aca="1" ref="G502" ca="1">IFERROR(_xlfn.IFNA(INDEX(Breeding!$N$4:$N$499,D502, 0),""),"")</f>
        <v/>
      </c>
      <c r="H502" t="str">
        <f ca="1">_xlfn.IFNA(INDEX(Colony!$J$11:$J$20,MATCH(G502,Colony!$B$11:$B$20)),"")</f>
        <v/>
      </c>
      <c r="I502" s="12" t="str">
        <f t="shared" ca="1" si="14"/>
        <v/>
      </c>
    </row>
    <row r="503" spans="4:9" x14ac:dyDescent="0.25">
      <c r="D503">
        <f t="shared" ca="1" si="13"/>
        <v>509</v>
      </c>
      <c r="E503" s="2" t="str">
        <f t="array" aca="1" ref="E503" ca="1">IFERROR(_xlfn.IFNA(INDEX(Breeding!$K$4:$K$499,D503, 0),""),"")</f>
        <v/>
      </c>
      <c r="F503" t="str">
        <f t="array" aca="1" ref="F503" ca="1">IFERROR(_xlfn.IFNA(INDEX(Breeding!$M$4:$M$499,D503, 0),""),"")</f>
        <v/>
      </c>
      <c r="G503" t="str">
        <f t="array" aca="1" ref="G503" ca="1">IFERROR(_xlfn.IFNA(INDEX(Breeding!$N$4:$N$499,D503, 0),""),"")</f>
        <v/>
      </c>
      <c r="H503" t="str">
        <f ca="1">_xlfn.IFNA(INDEX(Colony!$J$11:$J$20,MATCH(G503,Colony!$B$11:$B$20)),"")</f>
        <v/>
      </c>
      <c r="I503" s="12" t="str">
        <f t="shared" ca="1" si="14"/>
        <v/>
      </c>
    </row>
    <row r="504" spans="4:9" x14ac:dyDescent="0.25">
      <c r="D504">
        <f t="shared" ca="1" si="13"/>
        <v>510</v>
      </c>
      <c r="E504" s="2" t="str">
        <f t="array" aca="1" ref="E504" ca="1">IFERROR(_xlfn.IFNA(INDEX(Breeding!$K$4:$K$499,D504, 0),""),"")</f>
        <v/>
      </c>
      <c r="F504" t="str">
        <f t="array" aca="1" ref="F504" ca="1">IFERROR(_xlfn.IFNA(INDEX(Breeding!$M$4:$M$499,D504, 0),""),"")</f>
        <v/>
      </c>
      <c r="G504" t="str">
        <f t="array" aca="1" ref="G504" ca="1">IFERROR(_xlfn.IFNA(INDEX(Breeding!$N$4:$N$499,D504, 0),""),"")</f>
        <v/>
      </c>
      <c r="H504" t="str">
        <f ca="1">_xlfn.IFNA(INDEX(Colony!$J$11:$J$20,MATCH(G504,Colony!$B$11:$B$20)),"")</f>
        <v/>
      </c>
      <c r="I504" s="12" t="str">
        <f t="shared" ca="1" si="14"/>
        <v/>
      </c>
    </row>
    <row r="505" spans="4:9" x14ac:dyDescent="0.25">
      <c r="D505">
        <f t="shared" ca="1" si="13"/>
        <v>511</v>
      </c>
      <c r="E505" s="2" t="str">
        <f t="array" aca="1" ref="E505" ca="1">IFERROR(_xlfn.IFNA(INDEX(Breeding!$K$4:$K$499,D505, 0),""),"")</f>
        <v/>
      </c>
      <c r="F505" t="str">
        <f t="array" aca="1" ref="F505" ca="1">IFERROR(_xlfn.IFNA(INDEX(Breeding!$M$4:$M$499,D505, 0),""),"")</f>
        <v/>
      </c>
      <c r="G505" t="str">
        <f t="array" aca="1" ref="G505" ca="1">IFERROR(_xlfn.IFNA(INDEX(Breeding!$N$4:$N$499,D505, 0),""),"")</f>
        <v/>
      </c>
      <c r="H505" t="str">
        <f ca="1">_xlfn.IFNA(INDEX(Colony!$J$11:$J$20,MATCH(G505,Colony!$B$11:$B$20)),"")</f>
        <v/>
      </c>
      <c r="I505" s="12" t="str">
        <f t="shared" ca="1" si="14"/>
        <v/>
      </c>
    </row>
    <row r="506" spans="4:9" x14ac:dyDescent="0.25">
      <c r="D506">
        <f t="shared" ca="1" si="13"/>
        <v>512</v>
      </c>
      <c r="E506" s="2" t="str">
        <f t="array" aca="1" ref="E506" ca="1">IFERROR(_xlfn.IFNA(INDEX(Breeding!$K$4:$K$499,D506, 0),""),"")</f>
        <v/>
      </c>
      <c r="F506" t="str">
        <f t="array" aca="1" ref="F506" ca="1">IFERROR(_xlfn.IFNA(INDEX(Breeding!$M$4:$M$499,D506, 0),""),"")</f>
        <v/>
      </c>
      <c r="G506" t="str">
        <f t="array" aca="1" ref="G506" ca="1">IFERROR(_xlfn.IFNA(INDEX(Breeding!$N$4:$N$499,D506, 0),""),"")</f>
        <v/>
      </c>
      <c r="H506" t="str">
        <f ca="1">_xlfn.IFNA(INDEX(Colony!$J$11:$J$20,MATCH(G506,Colony!$B$11:$B$20)),"")</f>
        <v/>
      </c>
      <c r="I506" s="12" t="str">
        <f t="shared" ca="1" si="14"/>
        <v/>
      </c>
    </row>
    <row r="507" spans="4:9" x14ac:dyDescent="0.25">
      <c r="D507">
        <f t="shared" ca="1" si="13"/>
        <v>513</v>
      </c>
      <c r="E507" s="2" t="str">
        <f t="array" aca="1" ref="E507" ca="1">IFERROR(_xlfn.IFNA(INDEX(Breeding!$K$4:$K$499,D507, 0),""),"")</f>
        <v/>
      </c>
      <c r="F507" t="str">
        <f t="array" aca="1" ref="F507" ca="1">IFERROR(_xlfn.IFNA(INDEX(Breeding!$M$4:$M$499,D507, 0),""),"")</f>
        <v/>
      </c>
      <c r="G507" t="str">
        <f t="array" aca="1" ref="G507" ca="1">IFERROR(_xlfn.IFNA(INDEX(Breeding!$N$4:$N$499,D507, 0),""),"")</f>
        <v/>
      </c>
      <c r="H507" t="str">
        <f ca="1">_xlfn.IFNA(INDEX(Colony!$J$11:$J$20,MATCH(G507,Colony!$B$11:$B$20)),"")</f>
        <v/>
      </c>
      <c r="I507" s="12" t="str">
        <f t="shared" ca="1" si="14"/>
        <v/>
      </c>
    </row>
    <row r="508" spans="4:9" x14ac:dyDescent="0.25">
      <c r="D508">
        <f t="shared" ca="1" si="13"/>
        <v>514</v>
      </c>
      <c r="E508" s="2" t="str">
        <f t="array" aca="1" ref="E508" ca="1">IFERROR(_xlfn.IFNA(INDEX(Breeding!$K$4:$K$499,D508, 0),""),"")</f>
        <v/>
      </c>
      <c r="F508" t="str">
        <f t="array" aca="1" ref="F508" ca="1">IFERROR(_xlfn.IFNA(INDEX(Breeding!$M$4:$M$499,D508, 0),""),"")</f>
        <v/>
      </c>
      <c r="G508" t="str">
        <f t="array" aca="1" ref="G508" ca="1">IFERROR(_xlfn.IFNA(INDEX(Breeding!$N$4:$N$499,D508, 0),""),"")</f>
        <v/>
      </c>
      <c r="H508" t="str">
        <f ca="1">_xlfn.IFNA(INDEX(Colony!$J$11:$J$20,MATCH(G508,Colony!$B$11:$B$20)),"")</f>
        <v/>
      </c>
      <c r="I508" s="12" t="str">
        <f t="shared" ca="1" si="14"/>
        <v/>
      </c>
    </row>
    <row r="509" spans="4:9" x14ac:dyDescent="0.25">
      <c r="D509">
        <f t="shared" ca="1" si="13"/>
        <v>515</v>
      </c>
      <c r="E509" s="2" t="str">
        <f t="array" aca="1" ref="E509" ca="1">IFERROR(_xlfn.IFNA(INDEX(Breeding!$K$4:$K$499,D509, 0),""),"")</f>
        <v/>
      </c>
      <c r="F509" t="str">
        <f t="array" aca="1" ref="F509" ca="1">IFERROR(_xlfn.IFNA(INDEX(Breeding!$M$4:$M$499,D509, 0),""),"")</f>
        <v/>
      </c>
      <c r="G509" t="str">
        <f t="array" aca="1" ref="G509" ca="1">IFERROR(_xlfn.IFNA(INDEX(Breeding!$N$4:$N$499,D509, 0),""),"")</f>
        <v/>
      </c>
      <c r="H509" t="str">
        <f ca="1">_xlfn.IFNA(INDEX(Colony!$J$11:$J$20,MATCH(G509,Colony!$B$11:$B$20)),"")</f>
        <v/>
      </c>
      <c r="I509" s="12" t="str">
        <f t="shared" ca="1" si="14"/>
        <v/>
      </c>
    </row>
    <row r="510" spans="4:9" x14ac:dyDescent="0.25">
      <c r="D510">
        <f t="shared" ca="1" si="13"/>
        <v>516</v>
      </c>
      <c r="E510" s="2" t="str">
        <f t="array" aca="1" ref="E510" ca="1">IFERROR(_xlfn.IFNA(INDEX(Breeding!$K$4:$K$499,D510, 0),""),"")</f>
        <v/>
      </c>
      <c r="F510" t="str">
        <f t="array" aca="1" ref="F510" ca="1">IFERROR(_xlfn.IFNA(INDEX(Breeding!$M$4:$M$499,D510, 0),""),"")</f>
        <v/>
      </c>
      <c r="G510" t="str">
        <f t="array" aca="1" ref="G510" ca="1">IFERROR(_xlfn.IFNA(INDEX(Breeding!$N$4:$N$499,D510, 0),""),"")</f>
        <v/>
      </c>
      <c r="H510" t="str">
        <f ca="1">_xlfn.IFNA(INDEX(Colony!$J$11:$J$20,MATCH(G510,Colony!$B$11:$B$20)),"")</f>
        <v/>
      </c>
      <c r="I510" s="12" t="str">
        <f t="shared" ca="1" si="14"/>
        <v/>
      </c>
    </row>
    <row r="511" spans="4:9" x14ac:dyDescent="0.25">
      <c r="D511">
        <f t="shared" ca="1" si="13"/>
        <v>517</v>
      </c>
      <c r="E511" s="2" t="str">
        <f t="array" aca="1" ref="E511" ca="1">IFERROR(_xlfn.IFNA(INDEX(Breeding!$K$4:$K$499,D511, 0),""),"")</f>
        <v/>
      </c>
      <c r="F511" t="str">
        <f t="array" aca="1" ref="F511" ca="1">IFERROR(_xlfn.IFNA(INDEX(Breeding!$M$4:$M$499,D511, 0),""),"")</f>
        <v/>
      </c>
      <c r="G511" t="str">
        <f t="array" aca="1" ref="G511" ca="1">IFERROR(_xlfn.IFNA(INDEX(Breeding!$N$4:$N$499,D511, 0),""),"")</f>
        <v/>
      </c>
      <c r="H511" t="str">
        <f ca="1">_xlfn.IFNA(INDEX(Colony!$J$11:$J$20,MATCH(G511,Colony!$B$11:$B$20)),"")</f>
        <v/>
      </c>
      <c r="I511" s="12" t="str">
        <f t="shared" ca="1" si="14"/>
        <v/>
      </c>
    </row>
    <row r="512" spans="4:9" x14ac:dyDescent="0.25">
      <c r="D512">
        <f t="shared" ca="1" si="13"/>
        <v>518</v>
      </c>
      <c r="E512" s="2" t="str">
        <f t="array" aca="1" ref="E512" ca="1">IFERROR(_xlfn.IFNA(INDEX(Breeding!$K$4:$K$499,D512, 0),""),"")</f>
        <v/>
      </c>
      <c r="F512" t="str">
        <f t="array" aca="1" ref="F512" ca="1">IFERROR(_xlfn.IFNA(INDEX(Breeding!$M$4:$M$499,D512, 0),""),"")</f>
        <v/>
      </c>
      <c r="G512" t="str">
        <f t="array" aca="1" ref="G512" ca="1">IFERROR(_xlfn.IFNA(INDEX(Breeding!$N$4:$N$499,D512, 0),""),"")</f>
        <v/>
      </c>
      <c r="H512" t="str">
        <f ca="1">_xlfn.IFNA(INDEX(Colony!$J$11:$J$20,MATCH(G512,Colony!$B$11:$B$20)),"")</f>
        <v/>
      </c>
      <c r="I512" s="12" t="str">
        <f t="shared" ca="1" si="14"/>
        <v/>
      </c>
    </row>
    <row r="513" spans="4:9" x14ac:dyDescent="0.25">
      <c r="D513">
        <f t="shared" ca="1" si="13"/>
        <v>519</v>
      </c>
      <c r="E513" s="2" t="str">
        <f t="array" aca="1" ref="E513" ca="1">IFERROR(_xlfn.IFNA(INDEX(Breeding!$K$4:$K$499,D513, 0),""),"")</f>
        <v/>
      </c>
      <c r="F513" t="str">
        <f t="array" aca="1" ref="F513" ca="1">IFERROR(_xlfn.IFNA(INDEX(Breeding!$M$4:$M$499,D513, 0),""),"")</f>
        <v/>
      </c>
      <c r="G513" t="str">
        <f t="array" aca="1" ref="G513" ca="1">IFERROR(_xlfn.IFNA(INDEX(Breeding!$N$4:$N$499,D513, 0),""),"")</f>
        <v/>
      </c>
      <c r="H513" t="str">
        <f ca="1">_xlfn.IFNA(INDEX(Colony!$J$11:$J$20,MATCH(G513,Colony!$B$11:$B$20)),"")</f>
        <v/>
      </c>
      <c r="I513" s="12" t="str">
        <f t="shared" ca="1" si="14"/>
        <v/>
      </c>
    </row>
    <row r="514" spans="4:9" x14ac:dyDescent="0.25">
      <c r="D514">
        <f t="shared" ca="1" si="13"/>
        <v>520</v>
      </c>
      <c r="E514" s="2" t="str">
        <f t="array" aca="1" ref="E514" ca="1">IFERROR(_xlfn.IFNA(INDEX(Breeding!$K$4:$K$499,D514, 0),""),"")</f>
        <v/>
      </c>
      <c r="F514" t="str">
        <f t="array" aca="1" ref="F514" ca="1">IFERROR(_xlfn.IFNA(INDEX(Breeding!$M$4:$M$499,D514, 0),""),"")</f>
        <v/>
      </c>
      <c r="G514" t="str">
        <f t="array" aca="1" ref="G514" ca="1">IFERROR(_xlfn.IFNA(INDEX(Breeding!$N$4:$N$499,D514, 0),""),"")</f>
        <v/>
      </c>
      <c r="H514" t="str">
        <f ca="1">_xlfn.IFNA(INDEX(Colony!$J$11:$J$20,MATCH(G514,Colony!$B$11:$B$20)),"")</f>
        <v/>
      </c>
      <c r="I514" s="12" t="str">
        <f t="shared" ca="1" si="14"/>
        <v/>
      </c>
    </row>
    <row r="515" spans="4:9" x14ac:dyDescent="0.25">
      <c r="D515">
        <f t="shared" ca="1" si="13"/>
        <v>521</v>
      </c>
      <c r="E515" s="2" t="str">
        <f t="array" aca="1" ref="E515" ca="1">IFERROR(_xlfn.IFNA(INDEX(Breeding!$K$4:$K$499,D515, 0),""),"")</f>
        <v/>
      </c>
      <c r="F515" t="str">
        <f t="array" aca="1" ref="F515" ca="1">IFERROR(_xlfn.IFNA(INDEX(Breeding!$M$4:$M$499,D515, 0),""),"")</f>
        <v/>
      </c>
      <c r="G515" t="str">
        <f t="array" aca="1" ref="G515" ca="1">IFERROR(_xlfn.IFNA(INDEX(Breeding!$N$4:$N$499,D515, 0),""),"")</f>
        <v/>
      </c>
      <c r="H515" t="str">
        <f ca="1">_xlfn.IFNA(INDEX(Colony!$J$11:$J$20,MATCH(G515,Colony!$B$11:$B$20)),"")</f>
        <v/>
      </c>
      <c r="I515" s="12" t="str">
        <f t="shared" ca="1" si="14"/>
        <v/>
      </c>
    </row>
    <row r="516" spans="4:9" x14ac:dyDescent="0.25">
      <c r="D516">
        <f t="shared" ca="1" si="13"/>
        <v>522</v>
      </c>
      <c r="E516" s="2" t="str">
        <f t="array" aca="1" ref="E516" ca="1">IFERROR(_xlfn.IFNA(INDEX(Breeding!$K$4:$K$499,D516, 0),""),"")</f>
        <v/>
      </c>
      <c r="F516" t="str">
        <f t="array" aca="1" ref="F516" ca="1">IFERROR(_xlfn.IFNA(INDEX(Breeding!$M$4:$M$499,D516, 0),""),"")</f>
        <v/>
      </c>
      <c r="G516" t="str">
        <f t="array" aca="1" ref="G516" ca="1">IFERROR(_xlfn.IFNA(INDEX(Breeding!$N$4:$N$499,D516, 0),""),"")</f>
        <v/>
      </c>
      <c r="H516" t="str">
        <f ca="1">_xlfn.IFNA(INDEX(Colony!$J$11:$J$20,MATCH(G516,Colony!$B$11:$B$20)),"")</f>
        <v/>
      </c>
      <c r="I516" s="12" t="str">
        <f t="shared" ca="1" si="14"/>
        <v/>
      </c>
    </row>
    <row r="517" spans="4:9" x14ac:dyDescent="0.25">
      <c r="D517">
        <f t="shared" ca="1" si="13"/>
        <v>523</v>
      </c>
      <c r="E517" s="2" t="str">
        <f t="array" aca="1" ref="E517" ca="1">IFERROR(_xlfn.IFNA(INDEX(Breeding!$K$4:$K$499,D517, 0),""),"")</f>
        <v/>
      </c>
      <c r="F517" t="str">
        <f t="array" aca="1" ref="F517" ca="1">IFERROR(_xlfn.IFNA(INDEX(Breeding!$M$4:$M$499,D517, 0),""),"")</f>
        <v/>
      </c>
      <c r="G517" t="str">
        <f t="array" aca="1" ref="G517" ca="1">IFERROR(_xlfn.IFNA(INDEX(Breeding!$N$4:$N$499,D517, 0),""),"")</f>
        <v/>
      </c>
      <c r="H517" t="str">
        <f ca="1">_xlfn.IFNA(INDEX(Colony!$J$11:$J$20,MATCH(G517,Colony!$B$11:$B$20)),"")</f>
        <v/>
      </c>
      <c r="I517" s="12" t="str">
        <f t="shared" ca="1" si="14"/>
        <v/>
      </c>
    </row>
    <row r="518" spans="4:9" x14ac:dyDescent="0.25">
      <c r="D518">
        <f t="shared" ca="1" si="13"/>
        <v>524</v>
      </c>
      <c r="E518" s="2" t="str">
        <f t="array" aca="1" ref="E518" ca="1">IFERROR(_xlfn.IFNA(INDEX(Breeding!$K$4:$K$499,D518, 0),""),"")</f>
        <v/>
      </c>
      <c r="F518" t="str">
        <f t="array" aca="1" ref="F518" ca="1">IFERROR(_xlfn.IFNA(INDEX(Breeding!$M$4:$M$499,D518, 0),""),"")</f>
        <v/>
      </c>
      <c r="G518" t="str">
        <f t="array" aca="1" ref="G518" ca="1">IFERROR(_xlfn.IFNA(INDEX(Breeding!$N$4:$N$499,D518, 0),""),"")</f>
        <v/>
      </c>
      <c r="H518" t="str">
        <f ca="1">_xlfn.IFNA(INDEX(Colony!$J$11:$J$20,MATCH(G518,Colony!$B$11:$B$20)),"")</f>
        <v/>
      </c>
      <c r="I518" s="12" t="str">
        <f t="shared" ca="1" si="14"/>
        <v/>
      </c>
    </row>
    <row r="519" spans="4:9" x14ac:dyDescent="0.25">
      <c r="D519">
        <f t="shared" ca="1" si="13"/>
        <v>525</v>
      </c>
      <c r="E519" s="2" t="str">
        <f t="array" aca="1" ref="E519" ca="1">IFERROR(_xlfn.IFNA(INDEX(Breeding!$K$4:$K$499,D519, 0),""),"")</f>
        <v/>
      </c>
      <c r="F519" t="str">
        <f t="array" aca="1" ref="F519" ca="1">IFERROR(_xlfn.IFNA(INDEX(Breeding!$M$4:$M$499,D519, 0),""),"")</f>
        <v/>
      </c>
      <c r="G519" t="str">
        <f t="array" aca="1" ref="G519" ca="1">IFERROR(_xlfn.IFNA(INDEX(Breeding!$N$4:$N$499,D519, 0),""),"")</f>
        <v/>
      </c>
      <c r="H519" t="str">
        <f ca="1">_xlfn.IFNA(INDEX(Colony!$J$11:$J$20,MATCH(G519,Colony!$B$11:$B$20)),"")</f>
        <v/>
      </c>
      <c r="I519" s="12" t="str">
        <f t="shared" ca="1" si="14"/>
        <v/>
      </c>
    </row>
    <row r="520" spans="4:9" x14ac:dyDescent="0.25">
      <c r="D520">
        <f t="shared" ref="D520:D583" ca="1" si="15">D519+1</f>
        <v>526</v>
      </c>
      <c r="E520" s="2" t="str">
        <f t="array" aca="1" ref="E520" ca="1">IFERROR(_xlfn.IFNA(INDEX(Breeding!$K$4:$K$499,D520, 0),""),"")</f>
        <v/>
      </c>
      <c r="F520" t="str">
        <f t="array" aca="1" ref="F520" ca="1">IFERROR(_xlfn.IFNA(INDEX(Breeding!$M$4:$M$499,D520, 0),""),"")</f>
        <v/>
      </c>
      <c r="G520" t="str">
        <f t="array" aca="1" ref="G520" ca="1">IFERROR(_xlfn.IFNA(INDEX(Breeding!$N$4:$N$499,D520, 0),""),"")</f>
        <v/>
      </c>
      <c r="H520" t="str">
        <f ca="1">_xlfn.IFNA(INDEX(Colony!$J$11:$J$20,MATCH(G520,Colony!$B$11:$B$20)),"")</f>
        <v/>
      </c>
      <c r="I520" s="12" t="str">
        <f t="shared" ca="1" si="14"/>
        <v/>
      </c>
    </row>
    <row r="521" spans="4:9" x14ac:dyDescent="0.25">
      <c r="D521">
        <f t="shared" ca="1" si="15"/>
        <v>527</v>
      </c>
      <c r="E521" s="2" t="str">
        <f t="array" aca="1" ref="E521" ca="1">IFERROR(_xlfn.IFNA(INDEX(Breeding!$K$4:$K$499,D521, 0),""),"")</f>
        <v/>
      </c>
      <c r="F521" t="str">
        <f t="array" aca="1" ref="F521" ca="1">IFERROR(_xlfn.IFNA(INDEX(Breeding!$M$4:$M$499,D521, 0),""),"")</f>
        <v/>
      </c>
      <c r="G521" t="str">
        <f t="array" aca="1" ref="G521" ca="1">IFERROR(_xlfn.IFNA(INDEX(Breeding!$N$4:$N$499,D521, 0),""),"")</f>
        <v/>
      </c>
      <c r="H521" t="str">
        <f ca="1">_xlfn.IFNA(INDEX(Colony!$J$11:$J$20,MATCH(G521,Colony!$B$11:$B$20)),"")</f>
        <v/>
      </c>
      <c r="I521" s="12" t="str">
        <f t="shared" ca="1" si="14"/>
        <v/>
      </c>
    </row>
    <row r="522" spans="4:9" x14ac:dyDescent="0.25">
      <c r="D522">
        <f t="shared" ca="1" si="15"/>
        <v>528</v>
      </c>
      <c r="E522" s="2" t="str">
        <f t="array" aca="1" ref="E522" ca="1">IFERROR(_xlfn.IFNA(INDEX(Breeding!$K$4:$K$499,D522, 0),""),"")</f>
        <v/>
      </c>
      <c r="F522" t="str">
        <f t="array" aca="1" ref="F522" ca="1">IFERROR(_xlfn.IFNA(INDEX(Breeding!$M$4:$M$499,D522, 0),""),"")</f>
        <v/>
      </c>
      <c r="G522" t="str">
        <f t="array" aca="1" ref="G522" ca="1">IFERROR(_xlfn.IFNA(INDEX(Breeding!$N$4:$N$499,D522, 0),""),"")</f>
        <v/>
      </c>
      <c r="H522" t="str">
        <f ca="1">_xlfn.IFNA(INDEX(Colony!$J$11:$J$20,MATCH(G522,Colony!$B$11:$B$20)),"")</f>
        <v/>
      </c>
      <c r="I522" s="12" t="str">
        <f t="shared" ca="1" si="14"/>
        <v/>
      </c>
    </row>
    <row r="523" spans="4:9" x14ac:dyDescent="0.25">
      <c r="D523">
        <f t="shared" ca="1" si="15"/>
        <v>529</v>
      </c>
      <c r="E523" s="2" t="str">
        <f t="array" aca="1" ref="E523" ca="1">IFERROR(_xlfn.IFNA(INDEX(Breeding!$K$4:$K$499,D523, 0),""),"")</f>
        <v/>
      </c>
      <c r="F523" t="str">
        <f t="array" aca="1" ref="F523" ca="1">IFERROR(_xlfn.IFNA(INDEX(Breeding!$M$4:$M$499,D523, 0),""),"")</f>
        <v/>
      </c>
      <c r="G523" t="str">
        <f t="array" aca="1" ref="G523" ca="1">IFERROR(_xlfn.IFNA(INDEX(Breeding!$N$4:$N$499,D523, 0),""),"")</f>
        <v/>
      </c>
      <c r="H523" t="str">
        <f ca="1">_xlfn.IFNA(INDEX(Colony!$J$11:$J$20,MATCH(G523,Colony!$B$11:$B$20)),"")</f>
        <v/>
      </c>
      <c r="I523" s="12" t="str">
        <f t="shared" ca="1" si="14"/>
        <v/>
      </c>
    </row>
    <row r="524" spans="4:9" x14ac:dyDescent="0.25">
      <c r="D524">
        <f t="shared" ca="1" si="15"/>
        <v>530</v>
      </c>
      <c r="E524" s="2" t="str">
        <f t="array" aca="1" ref="E524" ca="1">IFERROR(_xlfn.IFNA(INDEX(Breeding!$K$4:$K$499,D524, 0),""),"")</f>
        <v/>
      </c>
      <c r="F524" t="str">
        <f t="array" aca="1" ref="F524" ca="1">IFERROR(_xlfn.IFNA(INDEX(Breeding!$M$4:$M$499,D524, 0),""),"")</f>
        <v/>
      </c>
      <c r="G524" t="str">
        <f t="array" aca="1" ref="G524" ca="1">IFERROR(_xlfn.IFNA(INDEX(Breeding!$N$4:$N$499,D524, 0),""),"")</f>
        <v/>
      </c>
      <c r="H524" t="str">
        <f ca="1">_xlfn.IFNA(INDEX(Colony!$J$11:$J$20,MATCH(G524,Colony!$B$11:$B$20)),"")</f>
        <v/>
      </c>
      <c r="I524" s="12" t="str">
        <f t="shared" ca="1" si="14"/>
        <v/>
      </c>
    </row>
    <row r="525" spans="4:9" x14ac:dyDescent="0.25">
      <c r="D525">
        <f t="shared" ca="1" si="15"/>
        <v>531</v>
      </c>
      <c r="E525" s="2" t="str">
        <f t="array" aca="1" ref="E525" ca="1">IFERROR(_xlfn.IFNA(INDEX(Breeding!$K$4:$K$499,D525, 0),""),"")</f>
        <v/>
      </c>
      <c r="F525" t="str">
        <f t="array" aca="1" ref="F525" ca="1">IFERROR(_xlfn.IFNA(INDEX(Breeding!$M$4:$M$499,D525, 0),""),"")</f>
        <v/>
      </c>
      <c r="G525" t="str">
        <f t="array" aca="1" ref="G525" ca="1">IFERROR(_xlfn.IFNA(INDEX(Breeding!$N$4:$N$499,D525, 0),""),"")</f>
        <v/>
      </c>
      <c r="H525" t="str">
        <f ca="1">_xlfn.IFNA(INDEX(Colony!$J$11:$J$20,MATCH(G525,Colony!$B$11:$B$20)),"")</f>
        <v/>
      </c>
      <c r="I525" s="12" t="str">
        <f t="shared" ca="1" si="14"/>
        <v/>
      </c>
    </row>
    <row r="526" spans="4:9" x14ac:dyDescent="0.25">
      <c r="D526">
        <f t="shared" ca="1" si="15"/>
        <v>532</v>
      </c>
      <c r="E526" s="2" t="str">
        <f t="array" aca="1" ref="E526" ca="1">IFERROR(_xlfn.IFNA(INDEX(Breeding!$K$4:$K$499,D526, 0),""),"")</f>
        <v/>
      </c>
      <c r="F526" t="str">
        <f t="array" aca="1" ref="F526" ca="1">IFERROR(_xlfn.IFNA(INDEX(Breeding!$M$4:$M$499,D526, 0),""),"")</f>
        <v/>
      </c>
      <c r="G526" t="str">
        <f t="array" aca="1" ref="G526" ca="1">IFERROR(_xlfn.IFNA(INDEX(Breeding!$N$4:$N$499,D526, 0),""),"")</f>
        <v/>
      </c>
      <c r="H526" t="str">
        <f ca="1">_xlfn.IFNA(INDEX(Colony!$J$11:$J$20,MATCH(G526,Colony!$B$11:$B$20)),"")</f>
        <v/>
      </c>
      <c r="I526" s="12" t="str">
        <f t="shared" ca="1" si="14"/>
        <v/>
      </c>
    </row>
    <row r="527" spans="4:9" x14ac:dyDescent="0.25">
      <c r="D527">
        <f t="shared" ca="1" si="15"/>
        <v>533</v>
      </c>
      <c r="E527" s="2" t="str">
        <f t="array" aca="1" ref="E527" ca="1">IFERROR(_xlfn.IFNA(INDEX(Breeding!$K$4:$K$499,D527, 0),""),"")</f>
        <v/>
      </c>
      <c r="F527" t="str">
        <f t="array" aca="1" ref="F527" ca="1">IFERROR(_xlfn.IFNA(INDEX(Breeding!$M$4:$M$499,D527, 0),""),"")</f>
        <v/>
      </c>
      <c r="G527" t="str">
        <f t="array" aca="1" ref="G527" ca="1">IFERROR(_xlfn.IFNA(INDEX(Breeding!$N$4:$N$499,D527, 0),""),"")</f>
        <v/>
      </c>
      <c r="H527" t="str">
        <f ca="1">_xlfn.IFNA(INDEX(Colony!$J$11:$J$20,MATCH(G527,Colony!$B$11:$B$20)),"")</f>
        <v/>
      </c>
      <c r="I527" s="12" t="str">
        <f t="shared" ca="1" si="14"/>
        <v/>
      </c>
    </row>
    <row r="528" spans="4:9" x14ac:dyDescent="0.25">
      <c r="D528">
        <f t="shared" ca="1" si="15"/>
        <v>534</v>
      </c>
      <c r="E528" s="2" t="str">
        <f t="array" aca="1" ref="E528" ca="1">IFERROR(_xlfn.IFNA(INDEX(Breeding!$K$4:$K$499,D528, 0),""),"")</f>
        <v/>
      </c>
      <c r="F528" t="str">
        <f t="array" aca="1" ref="F528" ca="1">IFERROR(_xlfn.IFNA(INDEX(Breeding!$M$4:$M$499,D528, 0),""),"")</f>
        <v/>
      </c>
      <c r="G528" t="str">
        <f t="array" aca="1" ref="G528" ca="1">IFERROR(_xlfn.IFNA(INDEX(Breeding!$N$4:$N$499,D528, 0),""),"")</f>
        <v/>
      </c>
      <c r="H528" t="str">
        <f ca="1">_xlfn.IFNA(INDEX(Colony!$J$11:$J$20,MATCH(G528,Colony!$B$11:$B$20)),"")</f>
        <v/>
      </c>
      <c r="I528" s="12" t="str">
        <f t="shared" ca="1" si="14"/>
        <v/>
      </c>
    </row>
    <row r="529" spans="4:9" x14ac:dyDescent="0.25">
      <c r="D529">
        <f t="shared" ca="1" si="15"/>
        <v>535</v>
      </c>
      <c r="E529" s="2" t="str">
        <f t="array" aca="1" ref="E529" ca="1">IFERROR(_xlfn.IFNA(INDEX(Breeding!$K$4:$K$499,D529, 0),""),"")</f>
        <v/>
      </c>
      <c r="F529" t="str">
        <f t="array" aca="1" ref="F529" ca="1">IFERROR(_xlfn.IFNA(INDEX(Breeding!$M$4:$M$499,D529, 0),""),"")</f>
        <v/>
      </c>
      <c r="G529" t="str">
        <f t="array" aca="1" ref="G529" ca="1">IFERROR(_xlfn.IFNA(INDEX(Breeding!$N$4:$N$499,D529, 0),""),"")</f>
        <v/>
      </c>
      <c r="H529" t="str">
        <f ca="1">_xlfn.IFNA(INDEX(Colony!$J$11:$J$20,MATCH(G529,Colony!$B$11:$B$20)),"")</f>
        <v/>
      </c>
      <c r="I529" s="12" t="str">
        <f t="shared" ca="1" si="14"/>
        <v/>
      </c>
    </row>
    <row r="530" spans="4:9" x14ac:dyDescent="0.25">
      <c r="D530">
        <f t="shared" ca="1" si="15"/>
        <v>536</v>
      </c>
      <c r="E530" s="2" t="str">
        <f t="array" aca="1" ref="E530" ca="1">IFERROR(_xlfn.IFNA(INDEX(Breeding!$K$4:$K$499,D530, 0),""),"")</f>
        <v/>
      </c>
      <c r="F530" t="str">
        <f t="array" aca="1" ref="F530" ca="1">IFERROR(_xlfn.IFNA(INDEX(Breeding!$M$4:$M$499,D530, 0),""),"")</f>
        <v/>
      </c>
      <c r="G530" t="str">
        <f t="array" aca="1" ref="G530" ca="1">IFERROR(_xlfn.IFNA(INDEX(Breeding!$N$4:$N$499,D530, 0),""),"")</f>
        <v/>
      </c>
      <c r="H530" t="str">
        <f ca="1">_xlfn.IFNA(INDEX(Colony!$J$11:$J$20,MATCH(G530,Colony!$B$11:$B$20)),"")</f>
        <v/>
      </c>
      <c r="I530" s="12" t="str">
        <f t="shared" ca="1" si="14"/>
        <v/>
      </c>
    </row>
    <row r="531" spans="4:9" x14ac:dyDescent="0.25">
      <c r="D531">
        <f t="shared" ca="1" si="15"/>
        <v>537</v>
      </c>
      <c r="E531" s="2" t="str">
        <f t="array" aca="1" ref="E531" ca="1">IFERROR(_xlfn.IFNA(INDEX(Breeding!$K$4:$K$499,D531, 0),""),"")</f>
        <v/>
      </c>
      <c r="F531" t="str">
        <f t="array" aca="1" ref="F531" ca="1">IFERROR(_xlfn.IFNA(INDEX(Breeding!$M$4:$M$499,D531, 0),""),"")</f>
        <v/>
      </c>
      <c r="G531" t="str">
        <f t="array" aca="1" ref="G531" ca="1">IFERROR(_xlfn.IFNA(INDEX(Breeding!$N$4:$N$499,D531, 0),""),"")</f>
        <v/>
      </c>
      <c r="H531" t="str">
        <f ca="1">_xlfn.IFNA(INDEX(Colony!$J$11:$J$20,MATCH(G531,Colony!$B$11:$B$20)),"")</f>
        <v/>
      </c>
      <c r="I531" s="12" t="str">
        <f t="shared" ca="1" si="14"/>
        <v/>
      </c>
    </row>
    <row r="532" spans="4:9" x14ac:dyDescent="0.25">
      <c r="D532">
        <f t="shared" ca="1" si="15"/>
        <v>538</v>
      </c>
      <c r="E532" s="2" t="str">
        <f t="array" aca="1" ref="E532" ca="1">IFERROR(_xlfn.IFNA(INDEX(Breeding!$K$4:$K$499,D532, 0),""),"")</f>
        <v/>
      </c>
      <c r="F532" t="str">
        <f t="array" aca="1" ref="F532" ca="1">IFERROR(_xlfn.IFNA(INDEX(Breeding!$M$4:$M$499,D532, 0),""),"")</f>
        <v/>
      </c>
      <c r="G532" t="str">
        <f t="array" aca="1" ref="G532" ca="1">IFERROR(_xlfn.IFNA(INDEX(Breeding!$N$4:$N$499,D532, 0),""),"")</f>
        <v/>
      </c>
      <c r="H532" t="str">
        <f ca="1">_xlfn.IFNA(INDEX(Colony!$J$11:$J$20,MATCH(G532,Colony!$B$11:$B$20)),"")</f>
        <v/>
      </c>
      <c r="I532" s="12" t="str">
        <f t="shared" ca="1" si="14"/>
        <v/>
      </c>
    </row>
    <row r="533" spans="4:9" x14ac:dyDescent="0.25">
      <c r="D533">
        <f t="shared" ca="1" si="15"/>
        <v>539</v>
      </c>
      <c r="E533" s="2" t="str">
        <f t="array" aca="1" ref="E533" ca="1">IFERROR(_xlfn.IFNA(INDEX(Breeding!$K$4:$K$499,D533, 0),""),"")</f>
        <v/>
      </c>
      <c r="F533" t="str">
        <f t="array" aca="1" ref="F533" ca="1">IFERROR(_xlfn.IFNA(INDEX(Breeding!$M$4:$M$499,D533, 0),""),"")</f>
        <v/>
      </c>
      <c r="G533" t="str">
        <f t="array" aca="1" ref="G533" ca="1">IFERROR(_xlfn.IFNA(INDEX(Breeding!$N$4:$N$499,D533, 0),""),"")</f>
        <v/>
      </c>
      <c r="H533" t="str">
        <f ca="1">_xlfn.IFNA(INDEX(Colony!$J$11:$J$20,MATCH(G533,Colony!$B$11:$B$20)),"")</f>
        <v/>
      </c>
      <c r="I533" s="12" t="str">
        <f t="shared" ca="1" si="14"/>
        <v/>
      </c>
    </row>
    <row r="534" spans="4:9" x14ac:dyDescent="0.25">
      <c r="D534">
        <f t="shared" ca="1" si="15"/>
        <v>540</v>
      </c>
      <c r="E534" s="2" t="str">
        <f t="array" aca="1" ref="E534" ca="1">IFERROR(_xlfn.IFNA(INDEX(Breeding!$K$4:$K$499,D534, 0),""),"")</f>
        <v/>
      </c>
      <c r="F534" t="str">
        <f t="array" aca="1" ref="F534" ca="1">IFERROR(_xlfn.IFNA(INDEX(Breeding!$M$4:$M$499,D534, 0),""),"")</f>
        <v/>
      </c>
      <c r="G534" t="str">
        <f t="array" aca="1" ref="G534" ca="1">IFERROR(_xlfn.IFNA(INDEX(Breeding!$N$4:$N$499,D534, 0),""),"")</f>
        <v/>
      </c>
      <c r="H534" t="str">
        <f ca="1">_xlfn.IFNA(INDEX(Colony!$J$11:$J$20,MATCH(G534,Colony!$B$11:$B$20)),"")</f>
        <v/>
      </c>
      <c r="I534" s="12" t="str">
        <f t="shared" ca="1" si="14"/>
        <v/>
      </c>
    </row>
    <row r="535" spans="4:9" x14ac:dyDescent="0.25">
      <c r="D535">
        <f t="shared" ca="1" si="15"/>
        <v>541</v>
      </c>
      <c r="E535" s="2" t="str">
        <f t="array" aca="1" ref="E535" ca="1">IFERROR(_xlfn.IFNA(INDEX(Breeding!$K$4:$K$499,D535, 0),""),"")</f>
        <v/>
      </c>
      <c r="F535" t="str">
        <f t="array" aca="1" ref="F535" ca="1">IFERROR(_xlfn.IFNA(INDEX(Breeding!$M$4:$M$499,D535, 0),""),"")</f>
        <v/>
      </c>
      <c r="G535" t="str">
        <f t="array" aca="1" ref="G535" ca="1">IFERROR(_xlfn.IFNA(INDEX(Breeding!$N$4:$N$499,D535, 0),""),"")</f>
        <v/>
      </c>
      <c r="H535" t="str">
        <f ca="1">_xlfn.IFNA(INDEX(Colony!$J$11:$J$20,MATCH(G535,Colony!$B$11:$B$20)),"")</f>
        <v/>
      </c>
      <c r="I535" s="12" t="str">
        <f t="shared" ca="1" si="14"/>
        <v/>
      </c>
    </row>
    <row r="536" spans="4:9" x14ac:dyDescent="0.25">
      <c r="D536">
        <f t="shared" ca="1" si="15"/>
        <v>542</v>
      </c>
      <c r="E536" s="2" t="str">
        <f t="array" aca="1" ref="E536" ca="1">IFERROR(_xlfn.IFNA(INDEX(Breeding!$K$4:$K$499,D536, 0),""),"")</f>
        <v/>
      </c>
      <c r="F536" t="str">
        <f t="array" aca="1" ref="F536" ca="1">IFERROR(_xlfn.IFNA(INDEX(Breeding!$M$4:$M$499,D536, 0),""),"")</f>
        <v/>
      </c>
      <c r="G536" t="str">
        <f t="array" aca="1" ref="G536" ca="1">IFERROR(_xlfn.IFNA(INDEX(Breeding!$N$4:$N$499,D536, 0),""),"")</f>
        <v/>
      </c>
      <c r="H536" t="str">
        <f ca="1">_xlfn.IFNA(INDEX(Colony!$J$11:$J$20,MATCH(G536,Colony!$B$11:$B$20)),"")</f>
        <v/>
      </c>
      <c r="I536" s="12" t="str">
        <f t="shared" ca="1" si="14"/>
        <v/>
      </c>
    </row>
    <row r="537" spans="4:9" x14ac:dyDescent="0.25">
      <c r="D537">
        <f t="shared" ca="1" si="15"/>
        <v>543</v>
      </c>
      <c r="E537" s="2" t="str">
        <f t="array" aca="1" ref="E537" ca="1">IFERROR(_xlfn.IFNA(INDEX(Breeding!$K$4:$K$499,D537, 0),""),"")</f>
        <v/>
      </c>
      <c r="F537" t="str">
        <f t="array" aca="1" ref="F537" ca="1">IFERROR(_xlfn.IFNA(INDEX(Breeding!$M$4:$M$499,D537, 0),""),"")</f>
        <v/>
      </c>
      <c r="G537" t="str">
        <f t="array" aca="1" ref="G537" ca="1">IFERROR(_xlfn.IFNA(INDEX(Breeding!$N$4:$N$499,D537, 0),""),"")</f>
        <v/>
      </c>
      <c r="H537" t="str">
        <f ca="1">_xlfn.IFNA(INDEX(Colony!$J$11:$J$20,MATCH(G537,Colony!$B$11:$B$20)),"")</f>
        <v/>
      </c>
      <c r="I537" s="12" t="str">
        <f t="shared" ca="1" si="14"/>
        <v/>
      </c>
    </row>
    <row r="538" spans="4:9" x14ac:dyDescent="0.25">
      <c r="D538">
        <f t="shared" ca="1" si="15"/>
        <v>544</v>
      </c>
      <c r="E538" s="2" t="str">
        <f t="array" aca="1" ref="E538" ca="1">IFERROR(_xlfn.IFNA(INDEX(Breeding!$K$4:$K$499,D538, 0),""),"")</f>
        <v/>
      </c>
      <c r="F538" t="str">
        <f t="array" aca="1" ref="F538" ca="1">IFERROR(_xlfn.IFNA(INDEX(Breeding!$M$4:$M$499,D538, 0),""),"")</f>
        <v/>
      </c>
      <c r="G538" t="str">
        <f t="array" aca="1" ref="G538" ca="1">IFERROR(_xlfn.IFNA(INDEX(Breeding!$N$4:$N$499,D538, 0),""),"")</f>
        <v/>
      </c>
      <c r="H538" t="str">
        <f ca="1">_xlfn.IFNA(INDEX(Colony!$J$11:$J$20,MATCH(G538,Colony!$B$11:$B$20)),"")</f>
        <v/>
      </c>
      <c r="I538" s="12" t="str">
        <f t="shared" ca="1" si="14"/>
        <v/>
      </c>
    </row>
    <row r="539" spans="4:9" x14ac:dyDescent="0.25">
      <c r="D539">
        <f t="shared" ca="1" si="15"/>
        <v>545</v>
      </c>
      <c r="E539" s="2" t="str">
        <f t="array" aca="1" ref="E539" ca="1">IFERROR(_xlfn.IFNA(INDEX(Breeding!$K$4:$K$499,D539, 0),""),"")</f>
        <v/>
      </c>
      <c r="F539" t="str">
        <f t="array" aca="1" ref="F539" ca="1">IFERROR(_xlfn.IFNA(INDEX(Breeding!$M$4:$M$499,D539, 0),""),"")</f>
        <v/>
      </c>
      <c r="G539" t="str">
        <f t="array" aca="1" ref="G539" ca="1">IFERROR(_xlfn.IFNA(INDEX(Breeding!$N$4:$N$499,D539, 0),""),"")</f>
        <v/>
      </c>
      <c r="H539" t="str">
        <f ca="1">_xlfn.IFNA(INDEX(Colony!$J$11:$J$20,MATCH(G539,Colony!$B$11:$B$20)),"")</f>
        <v/>
      </c>
      <c r="I539" s="12" t="str">
        <f t="shared" ca="1" si="14"/>
        <v/>
      </c>
    </row>
    <row r="540" spans="4:9" x14ac:dyDescent="0.25">
      <c r="D540">
        <f t="shared" ca="1" si="15"/>
        <v>546</v>
      </c>
      <c r="E540" s="2" t="str">
        <f t="array" aca="1" ref="E540" ca="1">IFERROR(_xlfn.IFNA(INDEX(Breeding!$K$4:$K$499,D540, 0),""),"")</f>
        <v/>
      </c>
      <c r="F540" t="str">
        <f t="array" aca="1" ref="F540" ca="1">IFERROR(_xlfn.IFNA(INDEX(Breeding!$M$4:$M$499,D540, 0),""),"")</f>
        <v/>
      </c>
      <c r="G540" t="str">
        <f t="array" aca="1" ref="G540" ca="1">IFERROR(_xlfn.IFNA(INDEX(Breeding!$N$4:$N$499,D540, 0),""),"")</f>
        <v/>
      </c>
      <c r="H540" t="str">
        <f ca="1">_xlfn.IFNA(INDEX(Colony!$J$11:$J$20,MATCH(G540,Colony!$B$11:$B$20)),"")</f>
        <v/>
      </c>
      <c r="I540" s="12" t="str">
        <f t="shared" ca="1" si="14"/>
        <v/>
      </c>
    </row>
    <row r="541" spans="4:9" x14ac:dyDescent="0.25">
      <c r="D541">
        <f t="shared" ca="1" si="15"/>
        <v>547</v>
      </c>
      <c r="E541" s="2" t="str">
        <f t="array" aca="1" ref="E541" ca="1">IFERROR(_xlfn.IFNA(INDEX(Breeding!$K$4:$K$499,D541, 0),""),"")</f>
        <v/>
      </c>
      <c r="F541" t="str">
        <f t="array" aca="1" ref="F541" ca="1">IFERROR(_xlfn.IFNA(INDEX(Breeding!$M$4:$M$499,D541, 0),""),"")</f>
        <v/>
      </c>
      <c r="G541" t="str">
        <f t="array" aca="1" ref="G541" ca="1">IFERROR(_xlfn.IFNA(INDEX(Breeding!$N$4:$N$499,D541, 0),""),"")</f>
        <v/>
      </c>
      <c r="H541" t="str">
        <f ca="1">_xlfn.IFNA(INDEX(Colony!$J$11:$J$20,MATCH(G541,Colony!$B$11:$B$20)),"")</f>
        <v/>
      </c>
      <c r="I541" s="12" t="str">
        <f t="shared" ca="1" si="14"/>
        <v/>
      </c>
    </row>
    <row r="542" spans="4:9" x14ac:dyDescent="0.25">
      <c r="D542">
        <f t="shared" ca="1" si="15"/>
        <v>548</v>
      </c>
      <c r="E542" s="2" t="str">
        <f t="array" aca="1" ref="E542" ca="1">IFERROR(_xlfn.IFNA(INDEX(Breeding!$K$4:$K$499,D542, 0),""),"")</f>
        <v/>
      </c>
      <c r="F542" t="str">
        <f t="array" aca="1" ref="F542" ca="1">IFERROR(_xlfn.IFNA(INDEX(Breeding!$M$4:$M$499,D542, 0),""),"")</f>
        <v/>
      </c>
      <c r="G542" t="str">
        <f t="array" aca="1" ref="G542" ca="1">IFERROR(_xlfn.IFNA(INDEX(Breeding!$N$4:$N$499,D542, 0),""),"")</f>
        <v/>
      </c>
      <c r="H542" t="str">
        <f ca="1">_xlfn.IFNA(INDEX(Colony!$J$11:$J$20,MATCH(G542,Colony!$B$11:$B$20)),"")</f>
        <v/>
      </c>
      <c r="I542" s="12" t="str">
        <f t="shared" ca="1" si="14"/>
        <v/>
      </c>
    </row>
    <row r="543" spans="4:9" x14ac:dyDescent="0.25">
      <c r="D543">
        <f t="shared" ca="1" si="15"/>
        <v>549</v>
      </c>
      <c r="E543" s="2" t="str">
        <f t="array" aca="1" ref="E543" ca="1">IFERROR(_xlfn.IFNA(INDEX(Breeding!$K$4:$K$499,D543, 0),""),"")</f>
        <v/>
      </c>
      <c r="F543" t="str">
        <f t="array" aca="1" ref="F543" ca="1">IFERROR(_xlfn.IFNA(INDEX(Breeding!$M$4:$M$499,D543, 0),""),"")</f>
        <v/>
      </c>
      <c r="G543" t="str">
        <f t="array" aca="1" ref="G543" ca="1">IFERROR(_xlfn.IFNA(INDEX(Breeding!$N$4:$N$499,D543, 0),""),"")</f>
        <v/>
      </c>
      <c r="H543" t="str">
        <f ca="1">_xlfn.IFNA(INDEX(Colony!$J$11:$J$20,MATCH(G543,Colony!$B$11:$B$20)),"")</f>
        <v/>
      </c>
      <c r="I543" s="12" t="str">
        <f t="shared" ca="1" si="14"/>
        <v/>
      </c>
    </row>
    <row r="544" spans="4:9" x14ac:dyDescent="0.25">
      <c r="D544">
        <f t="shared" ca="1" si="15"/>
        <v>550</v>
      </c>
      <c r="E544" s="2" t="str">
        <f t="array" aca="1" ref="E544" ca="1">IFERROR(_xlfn.IFNA(INDEX(Breeding!$K$4:$K$499,D544, 0),""),"")</f>
        <v/>
      </c>
      <c r="F544" t="str">
        <f t="array" aca="1" ref="F544" ca="1">IFERROR(_xlfn.IFNA(INDEX(Breeding!$M$4:$M$499,D544, 0),""),"")</f>
        <v/>
      </c>
      <c r="G544" t="str">
        <f t="array" aca="1" ref="G544" ca="1">IFERROR(_xlfn.IFNA(INDEX(Breeding!$N$4:$N$499,D544, 0),""),"")</f>
        <v/>
      </c>
      <c r="H544" t="str">
        <f ca="1">_xlfn.IFNA(INDEX(Colony!$J$11:$J$20,MATCH(G544,Colony!$B$11:$B$20)),"")</f>
        <v/>
      </c>
      <c r="I544" s="12" t="str">
        <f t="shared" ca="1" si="14"/>
        <v/>
      </c>
    </row>
    <row r="545" spans="4:9" x14ac:dyDescent="0.25">
      <c r="D545">
        <f t="shared" ca="1" si="15"/>
        <v>551</v>
      </c>
      <c r="E545" s="2" t="str">
        <f t="array" aca="1" ref="E545" ca="1">IFERROR(_xlfn.IFNA(INDEX(Breeding!$K$4:$K$499,D545, 0),""),"")</f>
        <v/>
      </c>
      <c r="F545" t="str">
        <f t="array" aca="1" ref="F545" ca="1">IFERROR(_xlfn.IFNA(INDEX(Breeding!$M$4:$M$499,D545, 0),""),"")</f>
        <v/>
      </c>
      <c r="G545" t="str">
        <f t="array" aca="1" ref="G545" ca="1">IFERROR(_xlfn.IFNA(INDEX(Breeding!$N$4:$N$499,D545, 0),""),"")</f>
        <v/>
      </c>
      <c r="H545" t="str">
        <f ca="1">_xlfn.IFNA(INDEX(Colony!$J$11:$J$20,MATCH(G545,Colony!$B$11:$B$20)),"")</f>
        <v/>
      </c>
      <c r="I545" s="12" t="str">
        <f t="shared" ca="1" si="14"/>
        <v/>
      </c>
    </row>
    <row r="546" spans="4:9" x14ac:dyDescent="0.25">
      <c r="D546">
        <f t="shared" ca="1" si="15"/>
        <v>552</v>
      </c>
      <c r="E546" s="2" t="str">
        <f t="array" aca="1" ref="E546" ca="1">IFERROR(_xlfn.IFNA(INDEX(Breeding!$K$4:$K$499,D546, 0),""),"")</f>
        <v/>
      </c>
      <c r="F546" t="str">
        <f t="array" aca="1" ref="F546" ca="1">IFERROR(_xlfn.IFNA(INDEX(Breeding!$M$4:$M$499,D546, 0),""),"")</f>
        <v/>
      </c>
      <c r="G546" t="str">
        <f t="array" aca="1" ref="G546" ca="1">IFERROR(_xlfn.IFNA(INDEX(Breeding!$N$4:$N$499,D546, 0),""),"")</f>
        <v/>
      </c>
      <c r="H546" t="str">
        <f ca="1">_xlfn.IFNA(INDEX(Colony!$J$11:$J$20,MATCH(G546,Colony!$B$11:$B$20)),"")</f>
        <v/>
      </c>
      <c r="I546" s="12" t="str">
        <f t="shared" ca="1" si="14"/>
        <v/>
      </c>
    </row>
    <row r="547" spans="4:9" x14ac:dyDescent="0.25">
      <c r="D547">
        <f t="shared" ca="1" si="15"/>
        <v>553</v>
      </c>
      <c r="E547" s="2" t="str">
        <f t="array" aca="1" ref="E547" ca="1">IFERROR(_xlfn.IFNA(INDEX(Breeding!$K$4:$K$499,D547, 0),""),"")</f>
        <v/>
      </c>
      <c r="F547" t="str">
        <f t="array" aca="1" ref="F547" ca="1">IFERROR(_xlfn.IFNA(INDEX(Breeding!$M$4:$M$499,D547, 0),""),"")</f>
        <v/>
      </c>
      <c r="G547" t="str">
        <f t="array" aca="1" ref="G547" ca="1">IFERROR(_xlfn.IFNA(INDEX(Breeding!$N$4:$N$499,D547, 0),""),"")</f>
        <v/>
      </c>
      <c r="H547" t="str">
        <f ca="1">_xlfn.IFNA(INDEX(Colony!$J$11:$J$20,MATCH(G547,Colony!$B$11:$B$20)),"")</f>
        <v/>
      </c>
      <c r="I547" s="12" t="str">
        <f t="shared" ca="1" si="14"/>
        <v/>
      </c>
    </row>
    <row r="548" spans="4:9" x14ac:dyDescent="0.25">
      <c r="D548">
        <f t="shared" ca="1" si="15"/>
        <v>554</v>
      </c>
      <c r="E548" s="2" t="str">
        <f t="array" aca="1" ref="E548" ca="1">IFERROR(_xlfn.IFNA(INDEX(Breeding!$K$4:$K$499,D548, 0),""),"")</f>
        <v/>
      </c>
      <c r="F548" t="str">
        <f t="array" aca="1" ref="F548" ca="1">IFERROR(_xlfn.IFNA(INDEX(Breeding!$M$4:$M$499,D548, 0),""),"")</f>
        <v/>
      </c>
      <c r="G548" t="str">
        <f t="array" aca="1" ref="G548" ca="1">IFERROR(_xlfn.IFNA(INDEX(Breeding!$N$4:$N$499,D548, 0),""),"")</f>
        <v/>
      </c>
      <c r="H548" t="str">
        <f ca="1">_xlfn.IFNA(INDEX(Colony!$J$11:$J$20,MATCH(G548,Colony!$B$11:$B$20)),"")</f>
        <v/>
      </c>
      <c r="I548" s="12" t="str">
        <f t="shared" ca="1" si="14"/>
        <v/>
      </c>
    </row>
    <row r="549" spans="4:9" x14ac:dyDescent="0.25">
      <c r="D549">
        <f t="shared" ca="1" si="15"/>
        <v>555</v>
      </c>
      <c r="E549" s="2" t="str">
        <f t="array" aca="1" ref="E549" ca="1">IFERROR(_xlfn.IFNA(INDEX(Breeding!$K$4:$K$499,D549, 0),""),"")</f>
        <v/>
      </c>
      <c r="F549" t="str">
        <f t="array" aca="1" ref="F549" ca="1">IFERROR(_xlfn.IFNA(INDEX(Breeding!$M$4:$M$499,D549, 0),""),"")</f>
        <v/>
      </c>
      <c r="G549" t="str">
        <f t="array" aca="1" ref="G549" ca="1">IFERROR(_xlfn.IFNA(INDEX(Breeding!$N$4:$N$499,D549, 0),""),"")</f>
        <v/>
      </c>
      <c r="H549" t="str">
        <f ca="1">_xlfn.IFNA(INDEX(Colony!$J$11:$J$20,MATCH(G549,Colony!$B$11:$B$20)),"")</f>
        <v/>
      </c>
      <c r="I549" s="12" t="str">
        <f t="shared" ref="I549:I612" ca="1" si="16">IFERROR(E549+21,"")</f>
        <v/>
      </c>
    </row>
    <row r="550" spans="4:9" x14ac:dyDescent="0.25">
      <c r="D550">
        <f t="shared" ca="1" si="15"/>
        <v>556</v>
      </c>
      <c r="E550" s="2" t="str">
        <f t="array" aca="1" ref="E550" ca="1">IFERROR(_xlfn.IFNA(INDEX(Breeding!$K$4:$K$499,D550, 0),""),"")</f>
        <v/>
      </c>
      <c r="F550" t="str">
        <f t="array" aca="1" ref="F550" ca="1">IFERROR(_xlfn.IFNA(INDEX(Breeding!$M$4:$M$499,D550, 0),""),"")</f>
        <v/>
      </c>
      <c r="G550" t="str">
        <f t="array" aca="1" ref="G550" ca="1">IFERROR(_xlfn.IFNA(INDEX(Breeding!$N$4:$N$499,D550, 0),""),"")</f>
        <v/>
      </c>
      <c r="H550" t="str">
        <f ca="1">_xlfn.IFNA(INDEX(Colony!$J$11:$J$20,MATCH(G550,Colony!$B$11:$B$20)),"")</f>
        <v/>
      </c>
      <c r="I550" s="12" t="str">
        <f t="shared" ca="1" si="16"/>
        <v/>
      </c>
    </row>
    <row r="551" spans="4:9" x14ac:dyDescent="0.25">
      <c r="D551">
        <f t="shared" ca="1" si="15"/>
        <v>557</v>
      </c>
      <c r="E551" s="2" t="str">
        <f t="array" aca="1" ref="E551" ca="1">IFERROR(_xlfn.IFNA(INDEX(Breeding!$K$4:$K$499,D551, 0),""),"")</f>
        <v/>
      </c>
      <c r="F551" t="str">
        <f t="array" aca="1" ref="F551" ca="1">IFERROR(_xlfn.IFNA(INDEX(Breeding!$M$4:$M$499,D551, 0),""),"")</f>
        <v/>
      </c>
      <c r="G551" t="str">
        <f t="array" aca="1" ref="G551" ca="1">IFERROR(_xlfn.IFNA(INDEX(Breeding!$N$4:$N$499,D551, 0),""),"")</f>
        <v/>
      </c>
      <c r="H551" t="str">
        <f ca="1">_xlfn.IFNA(INDEX(Colony!$J$11:$J$20,MATCH(G551,Colony!$B$11:$B$20)),"")</f>
        <v/>
      </c>
      <c r="I551" s="12" t="str">
        <f t="shared" ca="1" si="16"/>
        <v/>
      </c>
    </row>
    <row r="552" spans="4:9" x14ac:dyDescent="0.25">
      <c r="D552">
        <f t="shared" ca="1" si="15"/>
        <v>558</v>
      </c>
      <c r="E552" s="2" t="str">
        <f t="array" aca="1" ref="E552" ca="1">IFERROR(_xlfn.IFNA(INDEX(Breeding!$K$4:$K$499,D552, 0),""),"")</f>
        <v/>
      </c>
      <c r="F552" t="str">
        <f t="array" aca="1" ref="F552" ca="1">IFERROR(_xlfn.IFNA(INDEX(Breeding!$M$4:$M$499,D552, 0),""),"")</f>
        <v/>
      </c>
      <c r="G552" t="str">
        <f t="array" aca="1" ref="G552" ca="1">IFERROR(_xlfn.IFNA(INDEX(Breeding!$N$4:$N$499,D552, 0),""),"")</f>
        <v/>
      </c>
      <c r="H552" t="str">
        <f ca="1">_xlfn.IFNA(INDEX(Colony!$J$11:$J$20,MATCH(G552,Colony!$B$11:$B$20)),"")</f>
        <v/>
      </c>
      <c r="I552" s="12" t="str">
        <f t="shared" ca="1" si="16"/>
        <v/>
      </c>
    </row>
    <row r="553" spans="4:9" x14ac:dyDescent="0.25">
      <c r="D553">
        <f t="shared" ca="1" si="15"/>
        <v>559</v>
      </c>
      <c r="E553" s="2" t="str">
        <f t="array" aca="1" ref="E553" ca="1">IFERROR(_xlfn.IFNA(INDEX(Breeding!$K$4:$K$499,D553, 0),""),"")</f>
        <v/>
      </c>
      <c r="F553" t="str">
        <f t="array" aca="1" ref="F553" ca="1">IFERROR(_xlfn.IFNA(INDEX(Breeding!$M$4:$M$499,D553, 0),""),"")</f>
        <v/>
      </c>
      <c r="G553" t="str">
        <f t="array" aca="1" ref="G553" ca="1">IFERROR(_xlfn.IFNA(INDEX(Breeding!$N$4:$N$499,D553, 0),""),"")</f>
        <v/>
      </c>
      <c r="H553" t="str">
        <f ca="1">_xlfn.IFNA(INDEX(Colony!$J$11:$J$20,MATCH(G553,Colony!$B$11:$B$20)),"")</f>
        <v/>
      </c>
      <c r="I553" s="12" t="str">
        <f t="shared" ca="1" si="16"/>
        <v/>
      </c>
    </row>
    <row r="554" spans="4:9" x14ac:dyDescent="0.25">
      <c r="D554">
        <f t="shared" ca="1" si="15"/>
        <v>560</v>
      </c>
      <c r="E554" s="2" t="str">
        <f t="array" aca="1" ref="E554" ca="1">IFERROR(_xlfn.IFNA(INDEX(Breeding!$K$4:$K$499,D554, 0),""),"")</f>
        <v/>
      </c>
      <c r="F554" t="str">
        <f t="array" aca="1" ref="F554" ca="1">IFERROR(_xlfn.IFNA(INDEX(Breeding!$M$4:$M$499,D554, 0),""),"")</f>
        <v/>
      </c>
      <c r="G554" t="str">
        <f t="array" aca="1" ref="G554" ca="1">IFERROR(_xlfn.IFNA(INDEX(Breeding!$N$4:$N$499,D554, 0),""),"")</f>
        <v/>
      </c>
      <c r="H554" t="str">
        <f ca="1">_xlfn.IFNA(INDEX(Colony!$J$11:$J$20,MATCH(G554,Colony!$B$11:$B$20)),"")</f>
        <v/>
      </c>
      <c r="I554" s="12" t="str">
        <f t="shared" ca="1" si="16"/>
        <v/>
      </c>
    </row>
    <row r="555" spans="4:9" x14ac:dyDescent="0.25">
      <c r="D555">
        <f t="shared" ca="1" si="15"/>
        <v>561</v>
      </c>
      <c r="E555" s="2" t="str">
        <f t="array" aca="1" ref="E555" ca="1">IFERROR(_xlfn.IFNA(INDEX(Breeding!$K$4:$K$499,D555, 0),""),"")</f>
        <v/>
      </c>
      <c r="F555" t="str">
        <f t="array" aca="1" ref="F555" ca="1">IFERROR(_xlfn.IFNA(INDEX(Breeding!$M$4:$M$499,D555, 0),""),"")</f>
        <v/>
      </c>
      <c r="G555" t="str">
        <f t="array" aca="1" ref="G555" ca="1">IFERROR(_xlfn.IFNA(INDEX(Breeding!$N$4:$N$499,D555, 0),""),"")</f>
        <v/>
      </c>
      <c r="H555" t="str">
        <f ca="1">_xlfn.IFNA(INDEX(Colony!$J$11:$J$20,MATCH(G555,Colony!$B$11:$B$20)),"")</f>
        <v/>
      </c>
      <c r="I555" s="12" t="str">
        <f t="shared" ca="1" si="16"/>
        <v/>
      </c>
    </row>
    <row r="556" spans="4:9" x14ac:dyDescent="0.25">
      <c r="D556">
        <f t="shared" ca="1" si="15"/>
        <v>562</v>
      </c>
      <c r="E556" s="2" t="str">
        <f t="array" aca="1" ref="E556" ca="1">IFERROR(_xlfn.IFNA(INDEX(Breeding!$K$4:$K$499,D556, 0),""),"")</f>
        <v/>
      </c>
      <c r="F556" t="str">
        <f t="array" aca="1" ref="F556" ca="1">IFERROR(_xlfn.IFNA(INDEX(Breeding!$M$4:$M$499,D556, 0),""),"")</f>
        <v/>
      </c>
      <c r="G556" t="str">
        <f t="array" aca="1" ref="G556" ca="1">IFERROR(_xlfn.IFNA(INDEX(Breeding!$N$4:$N$499,D556, 0),""),"")</f>
        <v/>
      </c>
      <c r="H556" t="str">
        <f ca="1">_xlfn.IFNA(INDEX(Colony!$J$11:$J$20,MATCH(G556,Colony!$B$11:$B$20)),"")</f>
        <v/>
      </c>
      <c r="I556" s="12" t="str">
        <f t="shared" ca="1" si="16"/>
        <v/>
      </c>
    </row>
    <row r="557" spans="4:9" x14ac:dyDescent="0.25">
      <c r="D557">
        <f t="shared" ca="1" si="15"/>
        <v>563</v>
      </c>
      <c r="E557" s="2" t="str">
        <f t="array" aca="1" ref="E557" ca="1">IFERROR(_xlfn.IFNA(INDEX(Breeding!$K$4:$K$499,D557, 0),""),"")</f>
        <v/>
      </c>
      <c r="F557" t="str">
        <f t="array" aca="1" ref="F557" ca="1">IFERROR(_xlfn.IFNA(INDEX(Breeding!$M$4:$M$499,D557, 0),""),"")</f>
        <v/>
      </c>
      <c r="G557" t="str">
        <f t="array" aca="1" ref="G557" ca="1">IFERROR(_xlfn.IFNA(INDEX(Breeding!$N$4:$N$499,D557, 0),""),"")</f>
        <v/>
      </c>
      <c r="H557" t="str">
        <f ca="1">_xlfn.IFNA(INDEX(Colony!$J$11:$J$20,MATCH(G557,Colony!$B$11:$B$20)),"")</f>
        <v/>
      </c>
      <c r="I557" s="12" t="str">
        <f t="shared" ca="1" si="16"/>
        <v/>
      </c>
    </row>
    <row r="558" spans="4:9" x14ac:dyDescent="0.25">
      <c r="D558">
        <f t="shared" ca="1" si="15"/>
        <v>564</v>
      </c>
      <c r="E558" s="2" t="str">
        <f t="array" aca="1" ref="E558" ca="1">IFERROR(_xlfn.IFNA(INDEX(Breeding!$K$4:$K$499,D558, 0),""),"")</f>
        <v/>
      </c>
      <c r="F558" t="str">
        <f t="array" aca="1" ref="F558" ca="1">IFERROR(_xlfn.IFNA(INDEX(Breeding!$M$4:$M$499,D558, 0),""),"")</f>
        <v/>
      </c>
      <c r="G558" t="str">
        <f t="array" aca="1" ref="G558" ca="1">IFERROR(_xlfn.IFNA(INDEX(Breeding!$N$4:$N$499,D558, 0),""),"")</f>
        <v/>
      </c>
      <c r="H558" t="str">
        <f ca="1">_xlfn.IFNA(INDEX(Colony!$J$11:$J$20,MATCH(G558,Colony!$B$11:$B$20)),"")</f>
        <v/>
      </c>
      <c r="I558" s="12" t="str">
        <f t="shared" ca="1" si="16"/>
        <v/>
      </c>
    </row>
    <row r="559" spans="4:9" x14ac:dyDescent="0.25">
      <c r="D559">
        <f t="shared" ca="1" si="15"/>
        <v>565</v>
      </c>
      <c r="E559" s="2" t="str">
        <f t="array" aca="1" ref="E559" ca="1">IFERROR(_xlfn.IFNA(INDEX(Breeding!$K$4:$K$499,D559, 0),""),"")</f>
        <v/>
      </c>
      <c r="F559" t="str">
        <f t="array" aca="1" ref="F559" ca="1">IFERROR(_xlfn.IFNA(INDEX(Breeding!$M$4:$M$499,D559, 0),""),"")</f>
        <v/>
      </c>
      <c r="G559" t="str">
        <f t="array" aca="1" ref="G559" ca="1">IFERROR(_xlfn.IFNA(INDEX(Breeding!$N$4:$N$499,D559, 0),""),"")</f>
        <v/>
      </c>
      <c r="H559" t="str">
        <f ca="1">_xlfn.IFNA(INDEX(Colony!$J$11:$J$20,MATCH(G559,Colony!$B$11:$B$20)),"")</f>
        <v/>
      </c>
      <c r="I559" s="12" t="str">
        <f t="shared" ca="1" si="16"/>
        <v/>
      </c>
    </row>
    <row r="560" spans="4:9" x14ac:dyDescent="0.25">
      <c r="D560">
        <f t="shared" ca="1" si="15"/>
        <v>566</v>
      </c>
      <c r="E560" s="2" t="str">
        <f t="array" aca="1" ref="E560" ca="1">IFERROR(_xlfn.IFNA(INDEX(Breeding!$K$4:$K$499,D560, 0),""),"")</f>
        <v/>
      </c>
      <c r="F560" t="str">
        <f t="array" aca="1" ref="F560" ca="1">IFERROR(_xlfn.IFNA(INDEX(Breeding!$M$4:$M$499,D560, 0),""),"")</f>
        <v/>
      </c>
      <c r="G560" t="str">
        <f t="array" aca="1" ref="G560" ca="1">IFERROR(_xlfn.IFNA(INDEX(Breeding!$N$4:$N$499,D560, 0),""),"")</f>
        <v/>
      </c>
      <c r="H560" t="str">
        <f ca="1">_xlfn.IFNA(INDEX(Colony!$J$11:$J$20,MATCH(G560,Colony!$B$11:$B$20)),"")</f>
        <v/>
      </c>
      <c r="I560" s="12" t="str">
        <f t="shared" ca="1" si="16"/>
        <v/>
      </c>
    </row>
    <row r="561" spans="4:9" x14ac:dyDescent="0.25">
      <c r="D561">
        <f t="shared" ca="1" si="15"/>
        <v>567</v>
      </c>
      <c r="E561" s="2" t="str">
        <f t="array" aca="1" ref="E561" ca="1">IFERROR(_xlfn.IFNA(INDEX(Breeding!$K$4:$K$499,D561, 0),""),"")</f>
        <v/>
      </c>
      <c r="F561" t="str">
        <f t="array" aca="1" ref="F561" ca="1">IFERROR(_xlfn.IFNA(INDEX(Breeding!$M$4:$M$499,D561, 0),""),"")</f>
        <v/>
      </c>
      <c r="G561" t="str">
        <f t="array" aca="1" ref="G561" ca="1">IFERROR(_xlfn.IFNA(INDEX(Breeding!$N$4:$N$499,D561, 0),""),"")</f>
        <v/>
      </c>
      <c r="H561" t="str">
        <f ca="1">_xlfn.IFNA(INDEX(Colony!$J$11:$J$20,MATCH(G561,Colony!$B$11:$B$20)),"")</f>
        <v/>
      </c>
      <c r="I561" s="12" t="str">
        <f t="shared" ca="1" si="16"/>
        <v/>
      </c>
    </row>
    <row r="562" spans="4:9" x14ac:dyDescent="0.25">
      <c r="D562">
        <f t="shared" ca="1" si="15"/>
        <v>568</v>
      </c>
      <c r="E562" s="2" t="str">
        <f t="array" aca="1" ref="E562" ca="1">IFERROR(_xlfn.IFNA(INDEX(Breeding!$K$4:$K$499,D562, 0),""),"")</f>
        <v/>
      </c>
      <c r="F562" t="str">
        <f t="array" aca="1" ref="F562" ca="1">IFERROR(_xlfn.IFNA(INDEX(Breeding!$M$4:$M$499,D562, 0),""),"")</f>
        <v/>
      </c>
      <c r="G562" t="str">
        <f t="array" aca="1" ref="G562" ca="1">IFERROR(_xlfn.IFNA(INDEX(Breeding!$N$4:$N$499,D562, 0),""),"")</f>
        <v/>
      </c>
      <c r="H562" t="str">
        <f ca="1">_xlfn.IFNA(INDEX(Colony!$J$11:$J$20,MATCH(G562,Colony!$B$11:$B$20)),"")</f>
        <v/>
      </c>
      <c r="I562" s="12" t="str">
        <f t="shared" ca="1" si="16"/>
        <v/>
      </c>
    </row>
    <row r="563" spans="4:9" x14ac:dyDescent="0.25">
      <c r="D563">
        <f t="shared" ca="1" si="15"/>
        <v>569</v>
      </c>
      <c r="E563" s="2" t="str">
        <f t="array" aca="1" ref="E563" ca="1">IFERROR(_xlfn.IFNA(INDEX(Breeding!$K$4:$K$499,D563, 0),""),"")</f>
        <v/>
      </c>
      <c r="F563" t="str">
        <f t="array" aca="1" ref="F563" ca="1">IFERROR(_xlfn.IFNA(INDEX(Breeding!$M$4:$M$499,D563, 0),""),"")</f>
        <v/>
      </c>
      <c r="G563" t="str">
        <f t="array" aca="1" ref="G563" ca="1">IFERROR(_xlfn.IFNA(INDEX(Breeding!$N$4:$N$499,D563, 0),""),"")</f>
        <v/>
      </c>
      <c r="H563" t="str">
        <f ca="1">_xlfn.IFNA(INDEX(Colony!$J$11:$J$20,MATCH(G563,Colony!$B$11:$B$20)),"")</f>
        <v/>
      </c>
      <c r="I563" s="12" t="str">
        <f t="shared" ca="1" si="16"/>
        <v/>
      </c>
    </row>
    <row r="564" spans="4:9" x14ac:dyDescent="0.25">
      <c r="D564">
        <f t="shared" ca="1" si="15"/>
        <v>570</v>
      </c>
      <c r="E564" s="2" t="str">
        <f t="array" aca="1" ref="E564" ca="1">IFERROR(_xlfn.IFNA(INDEX(Breeding!$K$4:$K$499,D564, 0),""),"")</f>
        <v/>
      </c>
      <c r="F564" t="str">
        <f t="array" aca="1" ref="F564" ca="1">IFERROR(_xlfn.IFNA(INDEX(Breeding!$M$4:$M$499,D564, 0),""),"")</f>
        <v/>
      </c>
      <c r="G564" t="str">
        <f t="array" aca="1" ref="G564" ca="1">IFERROR(_xlfn.IFNA(INDEX(Breeding!$N$4:$N$499,D564, 0),""),"")</f>
        <v/>
      </c>
      <c r="H564" t="str">
        <f ca="1">_xlfn.IFNA(INDEX(Colony!$J$11:$J$20,MATCH(G564,Colony!$B$11:$B$20)),"")</f>
        <v/>
      </c>
      <c r="I564" s="12" t="str">
        <f t="shared" ca="1" si="16"/>
        <v/>
      </c>
    </row>
    <row r="565" spans="4:9" x14ac:dyDescent="0.25">
      <c r="D565">
        <f t="shared" ca="1" si="15"/>
        <v>571</v>
      </c>
      <c r="E565" s="2" t="str">
        <f t="array" aca="1" ref="E565" ca="1">IFERROR(_xlfn.IFNA(INDEX(Breeding!$K$4:$K$499,D565, 0),""),"")</f>
        <v/>
      </c>
      <c r="F565" t="str">
        <f t="array" aca="1" ref="F565" ca="1">IFERROR(_xlfn.IFNA(INDEX(Breeding!$M$4:$M$499,D565, 0),""),"")</f>
        <v/>
      </c>
      <c r="G565" t="str">
        <f t="array" aca="1" ref="G565" ca="1">IFERROR(_xlfn.IFNA(INDEX(Breeding!$N$4:$N$499,D565, 0),""),"")</f>
        <v/>
      </c>
      <c r="H565" t="str">
        <f ca="1">_xlfn.IFNA(INDEX(Colony!$J$11:$J$20,MATCH(G565,Colony!$B$11:$B$20)),"")</f>
        <v/>
      </c>
      <c r="I565" s="12" t="str">
        <f t="shared" ca="1" si="16"/>
        <v/>
      </c>
    </row>
    <row r="566" spans="4:9" x14ac:dyDescent="0.25">
      <c r="D566">
        <f t="shared" ca="1" si="15"/>
        <v>572</v>
      </c>
      <c r="E566" s="2" t="str">
        <f t="array" aca="1" ref="E566" ca="1">IFERROR(_xlfn.IFNA(INDEX(Breeding!$K$4:$K$499,D566, 0),""),"")</f>
        <v/>
      </c>
      <c r="F566" t="str">
        <f t="array" aca="1" ref="F566" ca="1">IFERROR(_xlfn.IFNA(INDEX(Breeding!$M$4:$M$499,D566, 0),""),"")</f>
        <v/>
      </c>
      <c r="G566" t="str">
        <f t="array" aca="1" ref="G566" ca="1">IFERROR(_xlfn.IFNA(INDEX(Breeding!$N$4:$N$499,D566, 0),""),"")</f>
        <v/>
      </c>
      <c r="H566" t="str">
        <f ca="1">_xlfn.IFNA(INDEX(Colony!$J$11:$J$20,MATCH(G566,Colony!$B$11:$B$20)),"")</f>
        <v/>
      </c>
      <c r="I566" s="12" t="str">
        <f t="shared" ca="1" si="16"/>
        <v/>
      </c>
    </row>
    <row r="567" spans="4:9" x14ac:dyDescent="0.25">
      <c r="D567">
        <f t="shared" ca="1" si="15"/>
        <v>573</v>
      </c>
      <c r="E567" s="2" t="str">
        <f t="array" aca="1" ref="E567" ca="1">IFERROR(_xlfn.IFNA(INDEX(Breeding!$K$4:$K$499,D567, 0),""),"")</f>
        <v/>
      </c>
      <c r="F567" t="str">
        <f t="array" aca="1" ref="F567" ca="1">IFERROR(_xlfn.IFNA(INDEX(Breeding!$M$4:$M$499,D567, 0),""),"")</f>
        <v/>
      </c>
      <c r="G567" t="str">
        <f t="array" aca="1" ref="G567" ca="1">IFERROR(_xlfn.IFNA(INDEX(Breeding!$N$4:$N$499,D567, 0),""),"")</f>
        <v/>
      </c>
      <c r="H567" t="str">
        <f ca="1">_xlfn.IFNA(INDEX(Colony!$J$11:$J$20,MATCH(G567,Colony!$B$11:$B$20)),"")</f>
        <v/>
      </c>
      <c r="I567" s="12" t="str">
        <f t="shared" ca="1" si="16"/>
        <v/>
      </c>
    </row>
    <row r="568" spans="4:9" x14ac:dyDescent="0.25">
      <c r="D568">
        <f t="shared" ca="1" si="15"/>
        <v>574</v>
      </c>
      <c r="E568" s="2" t="str">
        <f t="array" aca="1" ref="E568" ca="1">IFERROR(_xlfn.IFNA(INDEX(Breeding!$K$4:$K$499,D568, 0),""),"")</f>
        <v/>
      </c>
      <c r="F568" t="str">
        <f t="array" aca="1" ref="F568" ca="1">IFERROR(_xlfn.IFNA(INDEX(Breeding!$M$4:$M$499,D568, 0),""),"")</f>
        <v/>
      </c>
      <c r="G568" t="str">
        <f t="array" aca="1" ref="G568" ca="1">IFERROR(_xlfn.IFNA(INDEX(Breeding!$N$4:$N$499,D568, 0),""),"")</f>
        <v/>
      </c>
      <c r="H568" t="str">
        <f ca="1">_xlfn.IFNA(INDEX(Colony!$J$11:$J$20,MATCH(G568,Colony!$B$11:$B$20)),"")</f>
        <v/>
      </c>
      <c r="I568" s="12" t="str">
        <f t="shared" ca="1" si="16"/>
        <v/>
      </c>
    </row>
    <row r="569" spans="4:9" x14ac:dyDescent="0.25">
      <c r="D569">
        <f t="shared" ca="1" si="15"/>
        <v>575</v>
      </c>
      <c r="E569" s="2" t="str">
        <f t="array" aca="1" ref="E569" ca="1">IFERROR(_xlfn.IFNA(INDEX(Breeding!$K$4:$K$499,D569, 0),""),"")</f>
        <v/>
      </c>
      <c r="F569" t="str">
        <f t="array" aca="1" ref="F569" ca="1">IFERROR(_xlfn.IFNA(INDEX(Breeding!$M$4:$M$499,D569, 0),""),"")</f>
        <v/>
      </c>
      <c r="G569" t="str">
        <f t="array" aca="1" ref="G569" ca="1">IFERROR(_xlfn.IFNA(INDEX(Breeding!$N$4:$N$499,D569, 0),""),"")</f>
        <v/>
      </c>
      <c r="H569" t="str">
        <f ca="1">_xlfn.IFNA(INDEX(Colony!$J$11:$J$20,MATCH(G569,Colony!$B$11:$B$20)),"")</f>
        <v/>
      </c>
      <c r="I569" s="12" t="str">
        <f t="shared" ca="1" si="16"/>
        <v/>
      </c>
    </row>
    <row r="570" spans="4:9" x14ac:dyDescent="0.25">
      <c r="D570">
        <f t="shared" ca="1" si="15"/>
        <v>576</v>
      </c>
      <c r="E570" s="2" t="str">
        <f t="array" aca="1" ref="E570" ca="1">IFERROR(_xlfn.IFNA(INDEX(Breeding!$K$4:$K$499,D570, 0),""),"")</f>
        <v/>
      </c>
      <c r="F570" t="str">
        <f t="array" aca="1" ref="F570" ca="1">IFERROR(_xlfn.IFNA(INDEX(Breeding!$M$4:$M$499,D570, 0),""),"")</f>
        <v/>
      </c>
      <c r="G570" t="str">
        <f t="array" aca="1" ref="G570" ca="1">IFERROR(_xlfn.IFNA(INDEX(Breeding!$N$4:$N$499,D570, 0),""),"")</f>
        <v/>
      </c>
      <c r="H570" t="str">
        <f ca="1">_xlfn.IFNA(INDEX(Colony!$J$11:$J$20,MATCH(G570,Colony!$B$11:$B$20)),"")</f>
        <v/>
      </c>
      <c r="I570" s="12" t="str">
        <f t="shared" ca="1" si="16"/>
        <v/>
      </c>
    </row>
    <row r="571" spans="4:9" x14ac:dyDescent="0.25">
      <c r="D571">
        <f t="shared" ca="1" si="15"/>
        <v>577</v>
      </c>
      <c r="E571" s="2" t="str">
        <f t="array" aca="1" ref="E571" ca="1">IFERROR(_xlfn.IFNA(INDEX(Breeding!$K$4:$K$499,D571, 0),""),"")</f>
        <v/>
      </c>
      <c r="F571" t="str">
        <f t="array" aca="1" ref="F571" ca="1">IFERROR(_xlfn.IFNA(INDEX(Breeding!$M$4:$M$499,D571, 0),""),"")</f>
        <v/>
      </c>
      <c r="G571" t="str">
        <f t="array" aca="1" ref="G571" ca="1">IFERROR(_xlfn.IFNA(INDEX(Breeding!$N$4:$N$499,D571, 0),""),"")</f>
        <v/>
      </c>
      <c r="H571" t="str">
        <f ca="1">_xlfn.IFNA(INDEX(Colony!$J$11:$J$20,MATCH(G571,Colony!$B$11:$B$20)),"")</f>
        <v/>
      </c>
      <c r="I571" s="12" t="str">
        <f t="shared" ca="1" si="16"/>
        <v/>
      </c>
    </row>
    <row r="572" spans="4:9" x14ac:dyDescent="0.25">
      <c r="D572">
        <f t="shared" ca="1" si="15"/>
        <v>578</v>
      </c>
      <c r="E572" s="2" t="str">
        <f t="array" aca="1" ref="E572" ca="1">IFERROR(_xlfn.IFNA(INDEX(Breeding!$K$4:$K$499,D572, 0),""),"")</f>
        <v/>
      </c>
      <c r="F572" t="str">
        <f t="array" aca="1" ref="F572" ca="1">IFERROR(_xlfn.IFNA(INDEX(Breeding!$M$4:$M$499,D572, 0),""),"")</f>
        <v/>
      </c>
      <c r="G572" t="str">
        <f t="array" aca="1" ref="G572" ca="1">IFERROR(_xlfn.IFNA(INDEX(Breeding!$N$4:$N$499,D572, 0),""),"")</f>
        <v/>
      </c>
      <c r="H572" t="str">
        <f ca="1">_xlfn.IFNA(INDEX(Colony!$J$11:$J$20,MATCH(G572,Colony!$B$11:$B$20)),"")</f>
        <v/>
      </c>
      <c r="I572" s="12" t="str">
        <f t="shared" ca="1" si="16"/>
        <v/>
      </c>
    </row>
    <row r="573" spans="4:9" x14ac:dyDescent="0.25">
      <c r="D573">
        <f t="shared" ca="1" si="15"/>
        <v>579</v>
      </c>
      <c r="E573" s="2" t="str">
        <f t="array" aca="1" ref="E573" ca="1">IFERROR(_xlfn.IFNA(INDEX(Breeding!$K$4:$K$499,D573, 0),""),"")</f>
        <v/>
      </c>
      <c r="F573" t="str">
        <f t="array" aca="1" ref="F573" ca="1">IFERROR(_xlfn.IFNA(INDEX(Breeding!$M$4:$M$499,D573, 0),""),"")</f>
        <v/>
      </c>
      <c r="G573" t="str">
        <f t="array" aca="1" ref="G573" ca="1">IFERROR(_xlfn.IFNA(INDEX(Breeding!$N$4:$N$499,D573, 0),""),"")</f>
        <v/>
      </c>
      <c r="H573" t="str">
        <f ca="1">_xlfn.IFNA(INDEX(Colony!$J$11:$J$20,MATCH(G573,Colony!$B$11:$B$20)),"")</f>
        <v/>
      </c>
      <c r="I573" s="12" t="str">
        <f t="shared" ca="1" si="16"/>
        <v/>
      </c>
    </row>
    <row r="574" spans="4:9" x14ac:dyDescent="0.25">
      <c r="D574">
        <f t="shared" ca="1" si="15"/>
        <v>580</v>
      </c>
      <c r="E574" s="2" t="str">
        <f t="array" aca="1" ref="E574" ca="1">IFERROR(_xlfn.IFNA(INDEX(Breeding!$K$4:$K$499,D574, 0),""),"")</f>
        <v/>
      </c>
      <c r="F574" t="str">
        <f t="array" aca="1" ref="F574" ca="1">IFERROR(_xlfn.IFNA(INDEX(Breeding!$M$4:$M$499,D574, 0),""),"")</f>
        <v/>
      </c>
      <c r="G574" t="str">
        <f t="array" aca="1" ref="G574" ca="1">IFERROR(_xlfn.IFNA(INDEX(Breeding!$N$4:$N$499,D574, 0),""),"")</f>
        <v/>
      </c>
      <c r="H574" t="str">
        <f ca="1">_xlfn.IFNA(INDEX(Colony!$J$11:$J$20,MATCH(G574,Colony!$B$11:$B$20)),"")</f>
        <v/>
      </c>
      <c r="I574" s="12" t="str">
        <f t="shared" ca="1" si="16"/>
        <v/>
      </c>
    </row>
    <row r="575" spans="4:9" x14ac:dyDescent="0.25">
      <c r="D575">
        <f t="shared" ca="1" si="15"/>
        <v>581</v>
      </c>
      <c r="E575" s="2" t="str">
        <f t="array" aca="1" ref="E575" ca="1">IFERROR(_xlfn.IFNA(INDEX(Breeding!$K$4:$K$499,D575, 0),""),"")</f>
        <v/>
      </c>
      <c r="F575" t="str">
        <f t="array" aca="1" ref="F575" ca="1">IFERROR(_xlfn.IFNA(INDEX(Breeding!$M$4:$M$499,D575, 0),""),"")</f>
        <v/>
      </c>
      <c r="G575" t="str">
        <f t="array" aca="1" ref="G575" ca="1">IFERROR(_xlfn.IFNA(INDEX(Breeding!$N$4:$N$499,D575, 0),""),"")</f>
        <v/>
      </c>
      <c r="H575" t="str">
        <f ca="1">_xlfn.IFNA(INDEX(Colony!$J$11:$J$20,MATCH(G575,Colony!$B$11:$B$20)),"")</f>
        <v/>
      </c>
      <c r="I575" s="12" t="str">
        <f t="shared" ca="1" si="16"/>
        <v/>
      </c>
    </row>
    <row r="576" spans="4:9" x14ac:dyDescent="0.25">
      <c r="D576">
        <f t="shared" ca="1" si="15"/>
        <v>582</v>
      </c>
      <c r="E576" s="2" t="str">
        <f t="array" aca="1" ref="E576" ca="1">IFERROR(_xlfn.IFNA(INDEX(Breeding!$K$4:$K$499,D576, 0),""),"")</f>
        <v/>
      </c>
      <c r="F576" t="str">
        <f t="array" aca="1" ref="F576" ca="1">IFERROR(_xlfn.IFNA(INDEX(Breeding!$M$4:$M$499,D576, 0),""),"")</f>
        <v/>
      </c>
      <c r="G576" t="str">
        <f t="array" aca="1" ref="G576" ca="1">IFERROR(_xlfn.IFNA(INDEX(Breeding!$N$4:$N$499,D576, 0),""),"")</f>
        <v/>
      </c>
      <c r="H576" t="str">
        <f ca="1">_xlfn.IFNA(INDEX(Colony!$J$11:$J$20,MATCH(G576,Colony!$B$11:$B$20)),"")</f>
        <v/>
      </c>
      <c r="I576" s="12" t="str">
        <f t="shared" ca="1" si="16"/>
        <v/>
      </c>
    </row>
    <row r="577" spans="4:9" x14ac:dyDescent="0.25">
      <c r="D577">
        <f t="shared" ca="1" si="15"/>
        <v>583</v>
      </c>
      <c r="E577" s="2" t="str">
        <f t="array" aca="1" ref="E577" ca="1">IFERROR(_xlfn.IFNA(INDEX(Breeding!$K$4:$K$499,D577, 0),""),"")</f>
        <v/>
      </c>
      <c r="F577" t="str">
        <f t="array" aca="1" ref="F577" ca="1">IFERROR(_xlfn.IFNA(INDEX(Breeding!$M$4:$M$499,D577, 0),""),"")</f>
        <v/>
      </c>
      <c r="G577" t="str">
        <f t="array" aca="1" ref="G577" ca="1">IFERROR(_xlfn.IFNA(INDEX(Breeding!$N$4:$N$499,D577, 0),""),"")</f>
        <v/>
      </c>
      <c r="H577" t="str">
        <f ca="1">_xlfn.IFNA(INDEX(Colony!$J$11:$J$20,MATCH(G577,Colony!$B$11:$B$20)),"")</f>
        <v/>
      </c>
      <c r="I577" s="12" t="str">
        <f t="shared" ca="1" si="16"/>
        <v/>
      </c>
    </row>
    <row r="578" spans="4:9" x14ac:dyDescent="0.25">
      <c r="D578">
        <f t="shared" ca="1" si="15"/>
        <v>584</v>
      </c>
      <c r="E578" s="2" t="str">
        <f t="array" aca="1" ref="E578" ca="1">IFERROR(_xlfn.IFNA(INDEX(Breeding!$K$4:$K$499,D578, 0),""),"")</f>
        <v/>
      </c>
      <c r="F578" t="str">
        <f t="array" aca="1" ref="F578" ca="1">IFERROR(_xlfn.IFNA(INDEX(Breeding!$M$4:$M$499,D578, 0),""),"")</f>
        <v/>
      </c>
      <c r="G578" t="str">
        <f t="array" aca="1" ref="G578" ca="1">IFERROR(_xlfn.IFNA(INDEX(Breeding!$N$4:$N$499,D578, 0),""),"")</f>
        <v/>
      </c>
      <c r="H578" t="str">
        <f ca="1">_xlfn.IFNA(INDEX(Colony!$J$11:$J$20,MATCH(G578,Colony!$B$11:$B$20)),"")</f>
        <v/>
      </c>
      <c r="I578" s="12" t="str">
        <f t="shared" ca="1" si="16"/>
        <v/>
      </c>
    </row>
    <row r="579" spans="4:9" x14ac:dyDescent="0.25">
      <c r="D579">
        <f t="shared" ca="1" si="15"/>
        <v>585</v>
      </c>
      <c r="E579" s="2" t="str">
        <f t="array" aca="1" ref="E579" ca="1">IFERROR(_xlfn.IFNA(INDEX(Breeding!$K$4:$K$499,D579, 0),""),"")</f>
        <v/>
      </c>
      <c r="F579" t="str">
        <f t="array" aca="1" ref="F579" ca="1">IFERROR(_xlfn.IFNA(INDEX(Breeding!$M$4:$M$499,D579, 0),""),"")</f>
        <v/>
      </c>
      <c r="G579" t="str">
        <f t="array" aca="1" ref="G579" ca="1">IFERROR(_xlfn.IFNA(INDEX(Breeding!$N$4:$N$499,D579, 0),""),"")</f>
        <v/>
      </c>
      <c r="H579" t="str">
        <f ca="1">_xlfn.IFNA(INDEX(Colony!$J$11:$J$20,MATCH(G579,Colony!$B$11:$B$20)),"")</f>
        <v/>
      </c>
      <c r="I579" s="12" t="str">
        <f t="shared" ca="1" si="16"/>
        <v/>
      </c>
    </row>
    <row r="580" spans="4:9" x14ac:dyDescent="0.25">
      <c r="D580">
        <f t="shared" ca="1" si="15"/>
        <v>586</v>
      </c>
      <c r="E580" s="2" t="str">
        <f t="array" aca="1" ref="E580" ca="1">IFERROR(_xlfn.IFNA(INDEX(Breeding!$K$4:$K$499,D580, 0),""),"")</f>
        <v/>
      </c>
      <c r="F580" t="str">
        <f t="array" aca="1" ref="F580" ca="1">IFERROR(_xlfn.IFNA(INDEX(Breeding!$M$4:$M$499,D580, 0),""),"")</f>
        <v/>
      </c>
      <c r="G580" t="str">
        <f t="array" aca="1" ref="G580" ca="1">IFERROR(_xlfn.IFNA(INDEX(Breeding!$N$4:$N$499,D580, 0),""),"")</f>
        <v/>
      </c>
      <c r="H580" t="str">
        <f ca="1">_xlfn.IFNA(INDEX(Colony!$J$11:$J$20,MATCH(G580,Colony!$B$11:$B$20)),"")</f>
        <v/>
      </c>
      <c r="I580" s="12" t="str">
        <f t="shared" ca="1" si="16"/>
        <v/>
      </c>
    </row>
    <row r="581" spans="4:9" x14ac:dyDescent="0.25">
      <c r="D581">
        <f t="shared" ca="1" si="15"/>
        <v>587</v>
      </c>
      <c r="E581" s="2" t="str">
        <f t="array" aca="1" ref="E581" ca="1">IFERROR(_xlfn.IFNA(INDEX(Breeding!$K$4:$K$499,D581, 0),""),"")</f>
        <v/>
      </c>
      <c r="F581" t="str">
        <f t="array" aca="1" ref="F581" ca="1">IFERROR(_xlfn.IFNA(INDEX(Breeding!$M$4:$M$499,D581, 0),""),"")</f>
        <v/>
      </c>
      <c r="G581" t="str">
        <f t="array" aca="1" ref="G581" ca="1">IFERROR(_xlfn.IFNA(INDEX(Breeding!$N$4:$N$499,D581, 0),""),"")</f>
        <v/>
      </c>
      <c r="H581" t="str">
        <f ca="1">_xlfn.IFNA(INDEX(Colony!$J$11:$J$20,MATCH(G581,Colony!$B$11:$B$20)),"")</f>
        <v/>
      </c>
      <c r="I581" s="12" t="str">
        <f t="shared" ca="1" si="16"/>
        <v/>
      </c>
    </row>
    <row r="582" spans="4:9" x14ac:dyDescent="0.25">
      <c r="D582">
        <f t="shared" ca="1" si="15"/>
        <v>588</v>
      </c>
      <c r="E582" s="2" t="str">
        <f t="array" aca="1" ref="E582" ca="1">IFERROR(_xlfn.IFNA(INDEX(Breeding!$K$4:$K$499,D582, 0),""),"")</f>
        <v/>
      </c>
      <c r="F582" t="str">
        <f t="array" aca="1" ref="F582" ca="1">IFERROR(_xlfn.IFNA(INDEX(Breeding!$M$4:$M$499,D582, 0),""),"")</f>
        <v/>
      </c>
      <c r="G582" t="str">
        <f t="array" aca="1" ref="G582" ca="1">IFERROR(_xlfn.IFNA(INDEX(Breeding!$N$4:$N$499,D582, 0),""),"")</f>
        <v/>
      </c>
      <c r="H582" t="str">
        <f ca="1">_xlfn.IFNA(INDEX(Colony!$J$11:$J$20,MATCH(G582,Colony!$B$11:$B$20)),"")</f>
        <v/>
      </c>
      <c r="I582" s="12" t="str">
        <f t="shared" ca="1" si="16"/>
        <v/>
      </c>
    </row>
    <row r="583" spans="4:9" x14ac:dyDescent="0.25">
      <c r="D583">
        <f t="shared" ca="1" si="15"/>
        <v>589</v>
      </c>
      <c r="E583" s="2" t="str">
        <f t="array" aca="1" ref="E583" ca="1">IFERROR(_xlfn.IFNA(INDEX(Breeding!$K$4:$K$499,D583, 0),""),"")</f>
        <v/>
      </c>
      <c r="F583" t="str">
        <f t="array" aca="1" ref="F583" ca="1">IFERROR(_xlfn.IFNA(INDEX(Breeding!$M$4:$M$499,D583, 0),""),"")</f>
        <v/>
      </c>
      <c r="G583" t="str">
        <f t="array" aca="1" ref="G583" ca="1">IFERROR(_xlfn.IFNA(INDEX(Breeding!$N$4:$N$499,D583, 0),""),"")</f>
        <v/>
      </c>
      <c r="H583" t="str">
        <f ca="1">_xlfn.IFNA(INDEX(Colony!$J$11:$J$20,MATCH(G583,Colony!$B$11:$B$20)),"")</f>
        <v/>
      </c>
      <c r="I583" s="12" t="str">
        <f t="shared" ca="1" si="16"/>
        <v/>
      </c>
    </row>
    <row r="584" spans="4:9" x14ac:dyDescent="0.25">
      <c r="D584">
        <f t="shared" ref="D584:D647" ca="1" si="17">D583+1</f>
        <v>590</v>
      </c>
      <c r="E584" s="2" t="str">
        <f t="array" aca="1" ref="E584" ca="1">IFERROR(_xlfn.IFNA(INDEX(Breeding!$K$4:$K$499,D584, 0),""),"")</f>
        <v/>
      </c>
      <c r="F584" t="str">
        <f t="array" aca="1" ref="F584" ca="1">IFERROR(_xlfn.IFNA(INDEX(Breeding!$M$4:$M$499,D584, 0),""),"")</f>
        <v/>
      </c>
      <c r="G584" t="str">
        <f t="array" aca="1" ref="G584" ca="1">IFERROR(_xlfn.IFNA(INDEX(Breeding!$N$4:$N$499,D584, 0),""),"")</f>
        <v/>
      </c>
      <c r="H584" t="str">
        <f ca="1">_xlfn.IFNA(INDEX(Colony!$J$11:$J$20,MATCH(G584,Colony!$B$11:$B$20)),"")</f>
        <v/>
      </c>
      <c r="I584" s="12" t="str">
        <f t="shared" ca="1" si="16"/>
        <v/>
      </c>
    </row>
    <row r="585" spans="4:9" x14ac:dyDescent="0.25">
      <c r="D585">
        <f t="shared" ca="1" si="17"/>
        <v>591</v>
      </c>
      <c r="E585" s="2" t="str">
        <f t="array" aca="1" ref="E585" ca="1">IFERROR(_xlfn.IFNA(INDEX(Breeding!$K$4:$K$499,D585, 0),""),"")</f>
        <v/>
      </c>
      <c r="F585" t="str">
        <f t="array" aca="1" ref="F585" ca="1">IFERROR(_xlfn.IFNA(INDEX(Breeding!$M$4:$M$499,D585, 0),""),"")</f>
        <v/>
      </c>
      <c r="G585" t="str">
        <f t="array" aca="1" ref="G585" ca="1">IFERROR(_xlfn.IFNA(INDEX(Breeding!$N$4:$N$499,D585, 0),""),"")</f>
        <v/>
      </c>
      <c r="H585" t="str">
        <f ca="1">_xlfn.IFNA(INDEX(Colony!$J$11:$J$20,MATCH(G585,Colony!$B$11:$B$20)),"")</f>
        <v/>
      </c>
      <c r="I585" s="12" t="str">
        <f t="shared" ca="1" si="16"/>
        <v/>
      </c>
    </row>
    <row r="586" spans="4:9" x14ac:dyDescent="0.25">
      <c r="D586">
        <f t="shared" ca="1" si="17"/>
        <v>592</v>
      </c>
      <c r="E586" s="2" t="str">
        <f t="array" aca="1" ref="E586" ca="1">IFERROR(_xlfn.IFNA(INDEX(Breeding!$K$4:$K$499,D586, 0),""),"")</f>
        <v/>
      </c>
      <c r="F586" t="str">
        <f t="array" aca="1" ref="F586" ca="1">IFERROR(_xlfn.IFNA(INDEX(Breeding!$M$4:$M$499,D586, 0),""),"")</f>
        <v/>
      </c>
      <c r="G586" t="str">
        <f t="array" aca="1" ref="G586" ca="1">IFERROR(_xlfn.IFNA(INDEX(Breeding!$N$4:$N$499,D586, 0),""),"")</f>
        <v/>
      </c>
      <c r="H586" t="str">
        <f ca="1">_xlfn.IFNA(INDEX(Colony!$J$11:$J$20,MATCH(G586,Colony!$B$11:$B$20)),"")</f>
        <v/>
      </c>
      <c r="I586" s="12" t="str">
        <f t="shared" ca="1" si="16"/>
        <v/>
      </c>
    </row>
    <row r="587" spans="4:9" x14ac:dyDescent="0.25">
      <c r="D587">
        <f t="shared" ca="1" si="17"/>
        <v>593</v>
      </c>
      <c r="E587" s="2" t="str">
        <f t="array" aca="1" ref="E587" ca="1">IFERROR(_xlfn.IFNA(INDEX(Breeding!$K$4:$K$499,D587, 0),""),"")</f>
        <v/>
      </c>
      <c r="F587" t="str">
        <f t="array" aca="1" ref="F587" ca="1">IFERROR(_xlfn.IFNA(INDEX(Breeding!$M$4:$M$499,D587, 0),""),"")</f>
        <v/>
      </c>
      <c r="G587" t="str">
        <f t="array" aca="1" ref="G587" ca="1">IFERROR(_xlfn.IFNA(INDEX(Breeding!$N$4:$N$499,D587, 0),""),"")</f>
        <v/>
      </c>
      <c r="H587" t="str">
        <f ca="1">_xlfn.IFNA(INDEX(Colony!$J$11:$J$20,MATCH(G587,Colony!$B$11:$B$20)),"")</f>
        <v/>
      </c>
      <c r="I587" s="12" t="str">
        <f t="shared" ca="1" si="16"/>
        <v/>
      </c>
    </row>
    <row r="588" spans="4:9" x14ac:dyDescent="0.25">
      <c r="D588">
        <f t="shared" ca="1" si="17"/>
        <v>594</v>
      </c>
      <c r="E588" s="2" t="str">
        <f t="array" aca="1" ref="E588" ca="1">IFERROR(_xlfn.IFNA(INDEX(Breeding!$K$4:$K$499,D588, 0),""),"")</f>
        <v/>
      </c>
      <c r="F588" t="str">
        <f t="array" aca="1" ref="F588" ca="1">IFERROR(_xlfn.IFNA(INDEX(Breeding!$M$4:$M$499,D588, 0),""),"")</f>
        <v/>
      </c>
      <c r="G588" t="str">
        <f t="array" aca="1" ref="G588" ca="1">IFERROR(_xlfn.IFNA(INDEX(Breeding!$N$4:$N$499,D588, 0),""),"")</f>
        <v/>
      </c>
      <c r="H588" t="str">
        <f ca="1">_xlfn.IFNA(INDEX(Colony!$J$11:$J$20,MATCH(G588,Colony!$B$11:$B$20)),"")</f>
        <v/>
      </c>
      <c r="I588" s="12" t="str">
        <f t="shared" ca="1" si="16"/>
        <v/>
      </c>
    </row>
    <row r="589" spans="4:9" x14ac:dyDescent="0.25">
      <c r="D589">
        <f t="shared" ca="1" si="17"/>
        <v>595</v>
      </c>
      <c r="E589" s="2" t="str">
        <f t="array" aca="1" ref="E589" ca="1">IFERROR(_xlfn.IFNA(INDEX(Breeding!$K$4:$K$499,D589, 0),""),"")</f>
        <v/>
      </c>
      <c r="F589" t="str">
        <f t="array" aca="1" ref="F589" ca="1">IFERROR(_xlfn.IFNA(INDEX(Breeding!$M$4:$M$499,D589, 0),""),"")</f>
        <v/>
      </c>
      <c r="G589" t="str">
        <f t="array" aca="1" ref="G589" ca="1">IFERROR(_xlfn.IFNA(INDEX(Breeding!$N$4:$N$499,D589, 0),""),"")</f>
        <v/>
      </c>
      <c r="H589" t="str">
        <f ca="1">_xlfn.IFNA(INDEX(Colony!$J$11:$J$20,MATCH(G589,Colony!$B$11:$B$20)),"")</f>
        <v/>
      </c>
      <c r="I589" s="12" t="str">
        <f t="shared" ca="1" si="16"/>
        <v/>
      </c>
    </row>
    <row r="590" spans="4:9" x14ac:dyDescent="0.25">
      <c r="D590">
        <f t="shared" ca="1" si="17"/>
        <v>596</v>
      </c>
      <c r="E590" s="2" t="str">
        <f t="array" aca="1" ref="E590" ca="1">IFERROR(_xlfn.IFNA(INDEX(Breeding!$K$4:$K$499,D590, 0),""),"")</f>
        <v/>
      </c>
      <c r="F590" t="str">
        <f t="array" aca="1" ref="F590" ca="1">IFERROR(_xlfn.IFNA(INDEX(Breeding!$M$4:$M$499,D590, 0),""),"")</f>
        <v/>
      </c>
      <c r="G590" t="str">
        <f t="array" aca="1" ref="G590" ca="1">IFERROR(_xlfn.IFNA(INDEX(Breeding!$N$4:$N$499,D590, 0),""),"")</f>
        <v/>
      </c>
      <c r="H590" t="str">
        <f ca="1">_xlfn.IFNA(INDEX(Colony!$J$11:$J$20,MATCH(G590,Colony!$B$11:$B$20)),"")</f>
        <v/>
      </c>
      <c r="I590" s="12" t="str">
        <f t="shared" ca="1" si="16"/>
        <v/>
      </c>
    </row>
    <row r="591" spans="4:9" x14ac:dyDescent="0.25">
      <c r="D591">
        <f t="shared" ca="1" si="17"/>
        <v>597</v>
      </c>
      <c r="E591" s="2" t="str">
        <f t="array" aca="1" ref="E591" ca="1">IFERROR(_xlfn.IFNA(INDEX(Breeding!$K$4:$K$499,D591, 0),""),"")</f>
        <v/>
      </c>
      <c r="F591" t="str">
        <f t="array" aca="1" ref="F591" ca="1">IFERROR(_xlfn.IFNA(INDEX(Breeding!$M$4:$M$499,D591, 0),""),"")</f>
        <v/>
      </c>
      <c r="G591" t="str">
        <f t="array" aca="1" ref="G591" ca="1">IFERROR(_xlfn.IFNA(INDEX(Breeding!$N$4:$N$499,D591, 0),""),"")</f>
        <v/>
      </c>
      <c r="H591" t="str">
        <f ca="1">_xlfn.IFNA(INDEX(Colony!$J$11:$J$20,MATCH(G591,Colony!$B$11:$B$20)),"")</f>
        <v/>
      </c>
      <c r="I591" s="12" t="str">
        <f t="shared" ca="1" si="16"/>
        <v/>
      </c>
    </row>
    <row r="592" spans="4:9" x14ac:dyDescent="0.25">
      <c r="D592">
        <f t="shared" ca="1" si="17"/>
        <v>598</v>
      </c>
      <c r="E592" s="2" t="str">
        <f t="array" aca="1" ref="E592" ca="1">IFERROR(_xlfn.IFNA(INDEX(Breeding!$K$4:$K$499,D592, 0),""),"")</f>
        <v/>
      </c>
      <c r="F592" t="str">
        <f t="array" aca="1" ref="F592" ca="1">IFERROR(_xlfn.IFNA(INDEX(Breeding!$M$4:$M$499,D592, 0),""),"")</f>
        <v/>
      </c>
      <c r="G592" t="str">
        <f t="array" aca="1" ref="G592" ca="1">IFERROR(_xlfn.IFNA(INDEX(Breeding!$N$4:$N$499,D592, 0),""),"")</f>
        <v/>
      </c>
      <c r="H592" t="str">
        <f ca="1">_xlfn.IFNA(INDEX(Colony!$J$11:$J$20,MATCH(G592,Colony!$B$11:$B$20)),"")</f>
        <v/>
      </c>
      <c r="I592" s="12" t="str">
        <f t="shared" ca="1" si="16"/>
        <v/>
      </c>
    </row>
    <row r="593" spans="4:9" x14ac:dyDescent="0.25">
      <c r="D593">
        <f t="shared" ca="1" si="17"/>
        <v>599</v>
      </c>
      <c r="E593" s="2" t="str">
        <f t="array" aca="1" ref="E593" ca="1">IFERROR(_xlfn.IFNA(INDEX(Breeding!$K$4:$K$499,D593, 0),""),"")</f>
        <v/>
      </c>
      <c r="F593" t="str">
        <f t="array" aca="1" ref="F593" ca="1">IFERROR(_xlfn.IFNA(INDEX(Breeding!$M$4:$M$499,D593, 0),""),"")</f>
        <v/>
      </c>
      <c r="G593" t="str">
        <f t="array" aca="1" ref="G593" ca="1">IFERROR(_xlfn.IFNA(INDEX(Breeding!$N$4:$N$499,D593, 0),""),"")</f>
        <v/>
      </c>
      <c r="H593" t="str">
        <f ca="1">_xlfn.IFNA(INDEX(Colony!$J$11:$J$20,MATCH(G593,Colony!$B$11:$B$20)),"")</f>
        <v/>
      </c>
      <c r="I593" s="12" t="str">
        <f t="shared" ca="1" si="16"/>
        <v/>
      </c>
    </row>
    <row r="594" spans="4:9" x14ac:dyDescent="0.25">
      <c r="D594">
        <f t="shared" ca="1" si="17"/>
        <v>600</v>
      </c>
      <c r="E594" s="2" t="str">
        <f t="array" aca="1" ref="E594" ca="1">IFERROR(_xlfn.IFNA(INDEX(Breeding!$K$4:$K$499,D594, 0),""),"")</f>
        <v/>
      </c>
      <c r="F594" t="str">
        <f t="array" aca="1" ref="F594" ca="1">IFERROR(_xlfn.IFNA(INDEX(Breeding!$M$4:$M$499,D594, 0),""),"")</f>
        <v/>
      </c>
      <c r="G594" t="str">
        <f t="array" aca="1" ref="G594" ca="1">IFERROR(_xlfn.IFNA(INDEX(Breeding!$N$4:$N$499,D594, 0),""),"")</f>
        <v/>
      </c>
      <c r="H594" t="str">
        <f ca="1">_xlfn.IFNA(INDEX(Colony!$J$11:$J$20,MATCH(G594,Colony!$B$11:$B$20)),"")</f>
        <v/>
      </c>
      <c r="I594" s="12" t="str">
        <f t="shared" ca="1" si="16"/>
        <v/>
      </c>
    </row>
    <row r="595" spans="4:9" x14ac:dyDescent="0.25">
      <c r="D595">
        <f t="shared" ca="1" si="17"/>
        <v>601</v>
      </c>
      <c r="E595" s="2" t="str">
        <f t="array" aca="1" ref="E595" ca="1">IFERROR(_xlfn.IFNA(INDEX(Breeding!$K$4:$K$499,D595, 0),""),"")</f>
        <v/>
      </c>
      <c r="F595" t="str">
        <f t="array" aca="1" ref="F595" ca="1">IFERROR(_xlfn.IFNA(INDEX(Breeding!$M$4:$M$499,D595, 0),""),"")</f>
        <v/>
      </c>
      <c r="G595" t="str">
        <f t="array" aca="1" ref="G595" ca="1">IFERROR(_xlfn.IFNA(INDEX(Breeding!$N$4:$N$499,D595, 0),""),"")</f>
        <v/>
      </c>
      <c r="H595" t="str">
        <f ca="1">_xlfn.IFNA(INDEX(Colony!$J$11:$J$20,MATCH(G595,Colony!$B$11:$B$20)),"")</f>
        <v/>
      </c>
      <c r="I595" s="12" t="str">
        <f t="shared" ca="1" si="16"/>
        <v/>
      </c>
    </row>
    <row r="596" spans="4:9" x14ac:dyDescent="0.25">
      <c r="D596">
        <f t="shared" ca="1" si="17"/>
        <v>602</v>
      </c>
      <c r="E596" s="2" t="str">
        <f t="array" aca="1" ref="E596" ca="1">IFERROR(_xlfn.IFNA(INDEX(Breeding!$K$4:$K$499,D596, 0),""),"")</f>
        <v/>
      </c>
      <c r="F596" t="str">
        <f t="array" aca="1" ref="F596" ca="1">IFERROR(_xlfn.IFNA(INDEX(Breeding!$M$4:$M$499,D596, 0),""),"")</f>
        <v/>
      </c>
      <c r="G596" t="str">
        <f t="array" aca="1" ref="G596" ca="1">IFERROR(_xlfn.IFNA(INDEX(Breeding!$N$4:$N$499,D596, 0),""),"")</f>
        <v/>
      </c>
      <c r="H596" t="str">
        <f ca="1">_xlfn.IFNA(INDEX(Colony!$J$11:$J$20,MATCH(G596,Colony!$B$11:$B$20)),"")</f>
        <v/>
      </c>
      <c r="I596" s="12" t="str">
        <f t="shared" ca="1" si="16"/>
        <v/>
      </c>
    </row>
    <row r="597" spans="4:9" x14ac:dyDescent="0.25">
      <c r="D597">
        <f t="shared" ca="1" si="17"/>
        <v>603</v>
      </c>
      <c r="E597" s="2" t="str">
        <f t="array" aca="1" ref="E597" ca="1">IFERROR(_xlfn.IFNA(INDEX(Breeding!$K$4:$K$499,D597, 0),""),"")</f>
        <v/>
      </c>
      <c r="F597" t="str">
        <f t="array" aca="1" ref="F597" ca="1">IFERROR(_xlfn.IFNA(INDEX(Breeding!$M$4:$M$499,D597, 0),""),"")</f>
        <v/>
      </c>
      <c r="G597" t="str">
        <f t="array" aca="1" ref="G597" ca="1">IFERROR(_xlfn.IFNA(INDEX(Breeding!$N$4:$N$499,D597, 0),""),"")</f>
        <v/>
      </c>
      <c r="H597" t="str">
        <f ca="1">_xlfn.IFNA(INDEX(Colony!$J$11:$J$20,MATCH(G597,Colony!$B$11:$B$20)),"")</f>
        <v/>
      </c>
      <c r="I597" s="12" t="str">
        <f t="shared" ca="1" si="16"/>
        <v/>
      </c>
    </row>
    <row r="598" spans="4:9" x14ac:dyDescent="0.25">
      <c r="D598">
        <f t="shared" ca="1" si="17"/>
        <v>604</v>
      </c>
      <c r="E598" s="2" t="str">
        <f t="array" aca="1" ref="E598" ca="1">IFERROR(_xlfn.IFNA(INDEX(Breeding!$K$4:$K$499,D598, 0),""),"")</f>
        <v/>
      </c>
      <c r="F598" t="str">
        <f t="array" aca="1" ref="F598" ca="1">IFERROR(_xlfn.IFNA(INDEX(Breeding!$M$4:$M$499,D598, 0),""),"")</f>
        <v/>
      </c>
      <c r="G598" t="str">
        <f t="array" aca="1" ref="G598" ca="1">IFERROR(_xlfn.IFNA(INDEX(Breeding!$N$4:$N$499,D598, 0),""),"")</f>
        <v/>
      </c>
      <c r="H598" t="str">
        <f ca="1">_xlfn.IFNA(INDEX(Colony!$J$11:$J$20,MATCH(G598,Colony!$B$11:$B$20)),"")</f>
        <v/>
      </c>
      <c r="I598" s="12" t="str">
        <f t="shared" ca="1" si="16"/>
        <v/>
      </c>
    </row>
    <row r="599" spans="4:9" x14ac:dyDescent="0.25">
      <c r="D599">
        <f t="shared" ca="1" si="17"/>
        <v>605</v>
      </c>
      <c r="E599" s="2" t="str">
        <f t="array" aca="1" ref="E599" ca="1">IFERROR(_xlfn.IFNA(INDEX(Breeding!$K$4:$K$499,D599, 0),""),"")</f>
        <v/>
      </c>
      <c r="F599" t="str">
        <f t="array" aca="1" ref="F599" ca="1">IFERROR(_xlfn.IFNA(INDEX(Breeding!$M$4:$M$499,D599, 0),""),"")</f>
        <v/>
      </c>
      <c r="G599" t="str">
        <f t="array" aca="1" ref="G599" ca="1">IFERROR(_xlfn.IFNA(INDEX(Breeding!$N$4:$N$499,D599, 0),""),"")</f>
        <v/>
      </c>
      <c r="H599" t="str">
        <f ca="1">_xlfn.IFNA(INDEX(Colony!$J$11:$J$20,MATCH(G599,Colony!$B$11:$B$20)),"")</f>
        <v/>
      </c>
      <c r="I599" s="12" t="str">
        <f t="shared" ca="1" si="16"/>
        <v/>
      </c>
    </row>
    <row r="600" spans="4:9" x14ac:dyDescent="0.25">
      <c r="D600">
        <f t="shared" ca="1" si="17"/>
        <v>606</v>
      </c>
      <c r="E600" s="2" t="str">
        <f t="array" aca="1" ref="E600" ca="1">IFERROR(_xlfn.IFNA(INDEX(Breeding!$K$4:$K$499,D600, 0),""),"")</f>
        <v/>
      </c>
      <c r="F600" t="str">
        <f t="array" aca="1" ref="F600" ca="1">IFERROR(_xlfn.IFNA(INDEX(Breeding!$M$4:$M$499,D600, 0),""),"")</f>
        <v/>
      </c>
      <c r="G600" t="str">
        <f t="array" aca="1" ref="G600" ca="1">IFERROR(_xlfn.IFNA(INDEX(Breeding!$N$4:$N$499,D600, 0),""),"")</f>
        <v/>
      </c>
      <c r="H600" t="str">
        <f ca="1">_xlfn.IFNA(INDEX(Colony!$J$11:$J$20,MATCH(G600,Colony!$B$11:$B$20)),"")</f>
        <v/>
      </c>
      <c r="I600" s="12" t="str">
        <f t="shared" ca="1" si="16"/>
        <v/>
      </c>
    </row>
    <row r="601" spans="4:9" x14ac:dyDescent="0.25">
      <c r="D601">
        <f t="shared" ca="1" si="17"/>
        <v>607</v>
      </c>
      <c r="E601" s="2" t="str">
        <f t="array" aca="1" ref="E601" ca="1">IFERROR(_xlfn.IFNA(INDEX(Breeding!$K$4:$K$499,D601, 0),""),"")</f>
        <v/>
      </c>
      <c r="F601" t="str">
        <f t="array" aca="1" ref="F601" ca="1">IFERROR(_xlfn.IFNA(INDEX(Breeding!$M$4:$M$499,D601, 0),""),"")</f>
        <v/>
      </c>
      <c r="G601" t="str">
        <f t="array" aca="1" ref="G601" ca="1">IFERROR(_xlfn.IFNA(INDEX(Breeding!$N$4:$N$499,D601, 0),""),"")</f>
        <v/>
      </c>
      <c r="H601" t="str">
        <f ca="1">_xlfn.IFNA(INDEX(Colony!$J$11:$J$20,MATCH(G601,Colony!$B$11:$B$20)),"")</f>
        <v/>
      </c>
      <c r="I601" s="12" t="str">
        <f t="shared" ca="1" si="16"/>
        <v/>
      </c>
    </row>
    <row r="602" spans="4:9" x14ac:dyDescent="0.25">
      <c r="D602">
        <f t="shared" ca="1" si="17"/>
        <v>608</v>
      </c>
      <c r="E602" s="2" t="str">
        <f t="array" aca="1" ref="E602" ca="1">IFERROR(_xlfn.IFNA(INDEX(Breeding!$K$4:$K$499,D602, 0),""),"")</f>
        <v/>
      </c>
      <c r="F602" t="str">
        <f t="array" aca="1" ref="F602" ca="1">IFERROR(_xlfn.IFNA(INDEX(Breeding!$M$4:$M$499,D602, 0),""),"")</f>
        <v/>
      </c>
      <c r="G602" t="str">
        <f t="array" aca="1" ref="G602" ca="1">IFERROR(_xlfn.IFNA(INDEX(Breeding!$N$4:$N$499,D602, 0),""),"")</f>
        <v/>
      </c>
      <c r="H602" t="str">
        <f ca="1">_xlfn.IFNA(INDEX(Colony!$J$11:$J$20,MATCH(G602,Colony!$B$11:$B$20)),"")</f>
        <v/>
      </c>
      <c r="I602" s="12" t="str">
        <f t="shared" ca="1" si="16"/>
        <v/>
      </c>
    </row>
    <row r="603" spans="4:9" x14ac:dyDescent="0.25">
      <c r="D603">
        <f t="shared" ca="1" si="17"/>
        <v>609</v>
      </c>
      <c r="E603" s="2" t="str">
        <f t="array" aca="1" ref="E603" ca="1">IFERROR(_xlfn.IFNA(INDEX(Breeding!$K$4:$K$499,D603, 0),""),"")</f>
        <v/>
      </c>
      <c r="F603" t="str">
        <f t="array" aca="1" ref="F603" ca="1">IFERROR(_xlfn.IFNA(INDEX(Breeding!$M$4:$M$499,D603, 0),""),"")</f>
        <v/>
      </c>
      <c r="G603" t="str">
        <f t="array" aca="1" ref="G603" ca="1">IFERROR(_xlfn.IFNA(INDEX(Breeding!$N$4:$N$499,D603, 0),""),"")</f>
        <v/>
      </c>
      <c r="H603" t="str">
        <f ca="1">_xlfn.IFNA(INDEX(Colony!$J$11:$J$20,MATCH(G603,Colony!$B$11:$B$20)),"")</f>
        <v/>
      </c>
      <c r="I603" s="12" t="str">
        <f t="shared" ca="1" si="16"/>
        <v/>
      </c>
    </row>
    <row r="604" spans="4:9" x14ac:dyDescent="0.25">
      <c r="D604">
        <f t="shared" ca="1" si="17"/>
        <v>610</v>
      </c>
      <c r="E604" s="2" t="str">
        <f t="array" aca="1" ref="E604" ca="1">IFERROR(_xlfn.IFNA(INDEX(Breeding!$K$4:$K$499,D604, 0),""),"")</f>
        <v/>
      </c>
      <c r="F604" t="str">
        <f t="array" aca="1" ref="F604" ca="1">IFERROR(_xlfn.IFNA(INDEX(Breeding!$M$4:$M$499,D604, 0),""),"")</f>
        <v/>
      </c>
      <c r="G604" t="str">
        <f t="array" aca="1" ref="G604" ca="1">IFERROR(_xlfn.IFNA(INDEX(Breeding!$N$4:$N$499,D604, 0),""),"")</f>
        <v/>
      </c>
      <c r="H604" t="str">
        <f ca="1">_xlfn.IFNA(INDEX(Colony!$J$11:$J$20,MATCH(G604,Colony!$B$11:$B$20)),"")</f>
        <v/>
      </c>
      <c r="I604" s="12" t="str">
        <f t="shared" ca="1" si="16"/>
        <v/>
      </c>
    </row>
    <row r="605" spans="4:9" x14ac:dyDescent="0.25">
      <c r="D605">
        <f t="shared" ca="1" si="17"/>
        <v>611</v>
      </c>
      <c r="E605" s="2" t="str">
        <f t="array" aca="1" ref="E605" ca="1">IFERROR(_xlfn.IFNA(INDEX(Breeding!$K$4:$K$499,D605, 0),""),"")</f>
        <v/>
      </c>
      <c r="F605" t="str">
        <f t="array" aca="1" ref="F605" ca="1">IFERROR(_xlfn.IFNA(INDEX(Breeding!$M$4:$M$499,D605, 0),""),"")</f>
        <v/>
      </c>
      <c r="G605" t="str">
        <f t="array" aca="1" ref="G605" ca="1">IFERROR(_xlfn.IFNA(INDEX(Breeding!$N$4:$N$499,D605, 0),""),"")</f>
        <v/>
      </c>
      <c r="H605" t="str">
        <f ca="1">_xlfn.IFNA(INDEX(Colony!$J$11:$J$20,MATCH(G605,Colony!$B$11:$B$20)),"")</f>
        <v/>
      </c>
      <c r="I605" s="12" t="str">
        <f t="shared" ca="1" si="16"/>
        <v/>
      </c>
    </row>
    <row r="606" spans="4:9" x14ac:dyDescent="0.25">
      <c r="D606">
        <f t="shared" ca="1" si="17"/>
        <v>612</v>
      </c>
      <c r="E606" s="2" t="str">
        <f t="array" aca="1" ref="E606" ca="1">IFERROR(_xlfn.IFNA(INDEX(Breeding!$K$4:$K$499,D606, 0),""),"")</f>
        <v/>
      </c>
      <c r="F606" t="str">
        <f t="array" aca="1" ref="F606" ca="1">IFERROR(_xlfn.IFNA(INDEX(Breeding!$M$4:$M$499,D606, 0),""),"")</f>
        <v/>
      </c>
      <c r="G606" t="str">
        <f t="array" aca="1" ref="G606" ca="1">IFERROR(_xlfn.IFNA(INDEX(Breeding!$N$4:$N$499,D606, 0),""),"")</f>
        <v/>
      </c>
      <c r="H606" t="str">
        <f ca="1">_xlfn.IFNA(INDEX(Colony!$J$11:$J$20,MATCH(G606,Colony!$B$11:$B$20)),"")</f>
        <v/>
      </c>
      <c r="I606" s="12" t="str">
        <f t="shared" ca="1" si="16"/>
        <v/>
      </c>
    </row>
    <row r="607" spans="4:9" x14ac:dyDescent="0.25">
      <c r="D607">
        <f t="shared" ca="1" si="17"/>
        <v>613</v>
      </c>
      <c r="E607" s="2" t="str">
        <f t="array" aca="1" ref="E607" ca="1">IFERROR(_xlfn.IFNA(INDEX(Breeding!$K$4:$K$499,D607, 0),""),"")</f>
        <v/>
      </c>
      <c r="F607" t="str">
        <f t="array" aca="1" ref="F607" ca="1">IFERROR(_xlfn.IFNA(INDEX(Breeding!$M$4:$M$499,D607, 0),""),"")</f>
        <v/>
      </c>
      <c r="G607" t="str">
        <f t="array" aca="1" ref="G607" ca="1">IFERROR(_xlfn.IFNA(INDEX(Breeding!$N$4:$N$499,D607, 0),""),"")</f>
        <v/>
      </c>
      <c r="H607" t="str">
        <f ca="1">_xlfn.IFNA(INDEX(Colony!$J$11:$J$20,MATCH(G607,Colony!$B$11:$B$20)),"")</f>
        <v/>
      </c>
      <c r="I607" s="12" t="str">
        <f t="shared" ca="1" si="16"/>
        <v/>
      </c>
    </row>
    <row r="608" spans="4:9" x14ac:dyDescent="0.25">
      <c r="D608">
        <f t="shared" ca="1" si="17"/>
        <v>614</v>
      </c>
      <c r="E608" s="2" t="str">
        <f t="array" aca="1" ref="E608" ca="1">IFERROR(_xlfn.IFNA(INDEX(Breeding!$K$4:$K$499,D608, 0),""),"")</f>
        <v/>
      </c>
      <c r="F608" t="str">
        <f t="array" aca="1" ref="F608" ca="1">IFERROR(_xlfn.IFNA(INDEX(Breeding!$M$4:$M$499,D608, 0),""),"")</f>
        <v/>
      </c>
      <c r="G608" t="str">
        <f t="array" aca="1" ref="G608" ca="1">IFERROR(_xlfn.IFNA(INDEX(Breeding!$N$4:$N$499,D608, 0),""),"")</f>
        <v/>
      </c>
      <c r="H608" t="str">
        <f ca="1">_xlfn.IFNA(INDEX(Colony!$J$11:$J$20,MATCH(G608,Colony!$B$11:$B$20)),"")</f>
        <v/>
      </c>
      <c r="I608" s="12" t="str">
        <f t="shared" ca="1" si="16"/>
        <v/>
      </c>
    </row>
    <row r="609" spans="4:9" x14ac:dyDescent="0.25">
      <c r="D609">
        <f t="shared" ca="1" si="17"/>
        <v>615</v>
      </c>
      <c r="E609" s="2" t="str">
        <f t="array" aca="1" ref="E609" ca="1">IFERROR(_xlfn.IFNA(INDEX(Breeding!$K$4:$K$499,D609, 0),""),"")</f>
        <v/>
      </c>
      <c r="F609" t="str">
        <f t="array" aca="1" ref="F609" ca="1">IFERROR(_xlfn.IFNA(INDEX(Breeding!$M$4:$M$499,D609, 0),""),"")</f>
        <v/>
      </c>
      <c r="G609" t="str">
        <f t="array" aca="1" ref="G609" ca="1">IFERROR(_xlfn.IFNA(INDEX(Breeding!$N$4:$N$499,D609, 0),""),"")</f>
        <v/>
      </c>
      <c r="H609" t="str">
        <f ca="1">_xlfn.IFNA(INDEX(Colony!$J$11:$J$20,MATCH(G609,Colony!$B$11:$B$20)),"")</f>
        <v/>
      </c>
      <c r="I609" s="12" t="str">
        <f t="shared" ca="1" si="16"/>
        <v/>
      </c>
    </row>
    <row r="610" spans="4:9" x14ac:dyDescent="0.25">
      <c r="D610">
        <f t="shared" ca="1" si="17"/>
        <v>616</v>
      </c>
      <c r="E610" s="2" t="str">
        <f t="array" aca="1" ref="E610" ca="1">IFERROR(_xlfn.IFNA(INDEX(Breeding!$K$4:$K$499,D610, 0),""),"")</f>
        <v/>
      </c>
      <c r="F610" t="str">
        <f t="array" aca="1" ref="F610" ca="1">IFERROR(_xlfn.IFNA(INDEX(Breeding!$M$4:$M$499,D610, 0),""),"")</f>
        <v/>
      </c>
      <c r="G610" t="str">
        <f t="array" aca="1" ref="G610" ca="1">IFERROR(_xlfn.IFNA(INDEX(Breeding!$N$4:$N$499,D610, 0),""),"")</f>
        <v/>
      </c>
      <c r="H610" t="str">
        <f ca="1">_xlfn.IFNA(INDEX(Colony!$J$11:$J$20,MATCH(G610,Colony!$B$11:$B$20)),"")</f>
        <v/>
      </c>
      <c r="I610" s="12" t="str">
        <f t="shared" ca="1" si="16"/>
        <v/>
      </c>
    </row>
    <row r="611" spans="4:9" x14ac:dyDescent="0.25">
      <c r="D611">
        <f t="shared" ca="1" si="17"/>
        <v>617</v>
      </c>
      <c r="E611" s="2" t="str">
        <f t="array" aca="1" ref="E611" ca="1">IFERROR(_xlfn.IFNA(INDEX(Breeding!$K$4:$K$499,D611, 0),""),"")</f>
        <v/>
      </c>
      <c r="F611" t="str">
        <f t="array" aca="1" ref="F611" ca="1">IFERROR(_xlfn.IFNA(INDEX(Breeding!$M$4:$M$499,D611, 0),""),"")</f>
        <v/>
      </c>
      <c r="G611" t="str">
        <f t="array" aca="1" ref="G611" ca="1">IFERROR(_xlfn.IFNA(INDEX(Breeding!$N$4:$N$499,D611, 0),""),"")</f>
        <v/>
      </c>
      <c r="H611" t="str">
        <f ca="1">_xlfn.IFNA(INDEX(Colony!$J$11:$J$20,MATCH(G611,Colony!$B$11:$B$20)),"")</f>
        <v/>
      </c>
      <c r="I611" s="12" t="str">
        <f t="shared" ca="1" si="16"/>
        <v/>
      </c>
    </row>
    <row r="612" spans="4:9" x14ac:dyDescent="0.25">
      <c r="D612">
        <f t="shared" ca="1" si="17"/>
        <v>618</v>
      </c>
      <c r="E612" s="2" t="str">
        <f t="array" aca="1" ref="E612" ca="1">IFERROR(_xlfn.IFNA(INDEX(Breeding!$K$4:$K$499,D612, 0),""),"")</f>
        <v/>
      </c>
      <c r="F612" t="str">
        <f t="array" aca="1" ref="F612" ca="1">IFERROR(_xlfn.IFNA(INDEX(Breeding!$M$4:$M$499,D612, 0),""),"")</f>
        <v/>
      </c>
      <c r="G612" t="str">
        <f t="array" aca="1" ref="G612" ca="1">IFERROR(_xlfn.IFNA(INDEX(Breeding!$N$4:$N$499,D612, 0),""),"")</f>
        <v/>
      </c>
      <c r="H612" t="str">
        <f ca="1">_xlfn.IFNA(INDEX(Colony!$J$11:$J$20,MATCH(G612,Colony!$B$11:$B$20)),"")</f>
        <v/>
      </c>
      <c r="I612" s="12" t="str">
        <f t="shared" ca="1" si="16"/>
        <v/>
      </c>
    </row>
    <row r="613" spans="4:9" x14ac:dyDescent="0.25">
      <c r="D613">
        <f t="shared" ca="1" si="17"/>
        <v>619</v>
      </c>
      <c r="E613" s="2" t="str">
        <f t="array" aca="1" ref="E613" ca="1">IFERROR(_xlfn.IFNA(INDEX(Breeding!$K$4:$K$499,D613, 0),""),"")</f>
        <v/>
      </c>
      <c r="F613" t="str">
        <f t="array" aca="1" ref="F613" ca="1">IFERROR(_xlfn.IFNA(INDEX(Breeding!$M$4:$M$499,D613, 0),""),"")</f>
        <v/>
      </c>
      <c r="G613" t="str">
        <f t="array" aca="1" ref="G613" ca="1">IFERROR(_xlfn.IFNA(INDEX(Breeding!$N$4:$N$499,D613, 0),""),"")</f>
        <v/>
      </c>
      <c r="H613" t="str">
        <f ca="1">_xlfn.IFNA(INDEX(Colony!$J$11:$J$20,MATCH(G613,Colony!$B$11:$B$20)),"")</f>
        <v/>
      </c>
      <c r="I613" s="12" t="str">
        <f t="shared" ref="I613:I676" ca="1" si="18">IFERROR(E613+21,"")</f>
        <v/>
      </c>
    </row>
    <row r="614" spans="4:9" x14ac:dyDescent="0.25">
      <c r="D614">
        <f t="shared" ca="1" si="17"/>
        <v>620</v>
      </c>
      <c r="E614" s="2" t="str">
        <f t="array" aca="1" ref="E614" ca="1">IFERROR(_xlfn.IFNA(INDEX(Breeding!$K$4:$K$499,D614, 0),""),"")</f>
        <v/>
      </c>
      <c r="F614" t="str">
        <f t="array" aca="1" ref="F614" ca="1">IFERROR(_xlfn.IFNA(INDEX(Breeding!$M$4:$M$499,D614, 0),""),"")</f>
        <v/>
      </c>
      <c r="G614" t="str">
        <f t="array" aca="1" ref="G614" ca="1">IFERROR(_xlfn.IFNA(INDEX(Breeding!$N$4:$N$499,D614, 0),""),"")</f>
        <v/>
      </c>
      <c r="H614" t="str">
        <f ca="1">_xlfn.IFNA(INDEX(Colony!$J$11:$J$20,MATCH(G614,Colony!$B$11:$B$20)),"")</f>
        <v/>
      </c>
      <c r="I614" s="12" t="str">
        <f t="shared" ca="1" si="18"/>
        <v/>
      </c>
    </row>
    <row r="615" spans="4:9" x14ac:dyDescent="0.25">
      <c r="D615">
        <f t="shared" ca="1" si="17"/>
        <v>621</v>
      </c>
      <c r="E615" s="2" t="str">
        <f t="array" aca="1" ref="E615" ca="1">IFERROR(_xlfn.IFNA(INDEX(Breeding!$K$4:$K$499,D615, 0),""),"")</f>
        <v/>
      </c>
      <c r="F615" t="str">
        <f t="array" aca="1" ref="F615" ca="1">IFERROR(_xlfn.IFNA(INDEX(Breeding!$M$4:$M$499,D615, 0),""),"")</f>
        <v/>
      </c>
      <c r="G615" t="str">
        <f t="array" aca="1" ref="G615" ca="1">IFERROR(_xlfn.IFNA(INDEX(Breeding!$N$4:$N$499,D615, 0),""),"")</f>
        <v/>
      </c>
      <c r="H615" t="str">
        <f ca="1">_xlfn.IFNA(INDEX(Colony!$J$11:$J$20,MATCH(G615,Colony!$B$11:$B$20)),"")</f>
        <v/>
      </c>
      <c r="I615" s="12" t="str">
        <f t="shared" ca="1" si="18"/>
        <v/>
      </c>
    </row>
    <row r="616" spans="4:9" x14ac:dyDescent="0.25">
      <c r="D616">
        <f t="shared" ca="1" si="17"/>
        <v>622</v>
      </c>
      <c r="E616" s="2" t="str">
        <f t="array" aca="1" ref="E616" ca="1">IFERROR(_xlfn.IFNA(INDEX(Breeding!$K$4:$K$499,D616, 0),""),"")</f>
        <v/>
      </c>
      <c r="F616" t="str">
        <f t="array" aca="1" ref="F616" ca="1">IFERROR(_xlfn.IFNA(INDEX(Breeding!$M$4:$M$499,D616, 0),""),"")</f>
        <v/>
      </c>
      <c r="G616" t="str">
        <f t="array" aca="1" ref="G616" ca="1">IFERROR(_xlfn.IFNA(INDEX(Breeding!$N$4:$N$499,D616, 0),""),"")</f>
        <v/>
      </c>
      <c r="H616" t="str">
        <f ca="1">_xlfn.IFNA(INDEX(Colony!$J$11:$J$20,MATCH(G616,Colony!$B$11:$B$20)),"")</f>
        <v/>
      </c>
      <c r="I616" s="12" t="str">
        <f t="shared" ca="1" si="18"/>
        <v/>
      </c>
    </row>
    <row r="617" spans="4:9" x14ac:dyDescent="0.25">
      <c r="D617">
        <f t="shared" ca="1" si="17"/>
        <v>623</v>
      </c>
      <c r="E617" s="2" t="str">
        <f t="array" aca="1" ref="E617" ca="1">IFERROR(_xlfn.IFNA(INDEX(Breeding!$K$4:$K$499,D617, 0),""),"")</f>
        <v/>
      </c>
      <c r="F617" t="str">
        <f t="array" aca="1" ref="F617" ca="1">IFERROR(_xlfn.IFNA(INDEX(Breeding!$M$4:$M$499,D617, 0),""),"")</f>
        <v/>
      </c>
      <c r="G617" t="str">
        <f t="array" aca="1" ref="G617" ca="1">IFERROR(_xlfn.IFNA(INDEX(Breeding!$N$4:$N$499,D617, 0),""),"")</f>
        <v/>
      </c>
      <c r="H617" t="str">
        <f ca="1">_xlfn.IFNA(INDEX(Colony!$J$11:$J$20,MATCH(G617,Colony!$B$11:$B$20)),"")</f>
        <v/>
      </c>
      <c r="I617" s="12" t="str">
        <f t="shared" ca="1" si="18"/>
        <v/>
      </c>
    </row>
    <row r="618" spans="4:9" x14ac:dyDescent="0.25">
      <c r="D618">
        <f t="shared" ca="1" si="17"/>
        <v>624</v>
      </c>
      <c r="E618" s="2" t="str">
        <f t="array" aca="1" ref="E618" ca="1">IFERROR(_xlfn.IFNA(INDEX(Breeding!$K$4:$K$499,D618, 0),""),"")</f>
        <v/>
      </c>
      <c r="F618" t="str">
        <f t="array" aca="1" ref="F618" ca="1">IFERROR(_xlfn.IFNA(INDEX(Breeding!$M$4:$M$499,D618, 0),""),"")</f>
        <v/>
      </c>
      <c r="G618" t="str">
        <f t="array" aca="1" ref="G618" ca="1">IFERROR(_xlfn.IFNA(INDEX(Breeding!$N$4:$N$499,D618, 0),""),"")</f>
        <v/>
      </c>
      <c r="H618" t="str">
        <f ca="1">_xlfn.IFNA(INDEX(Colony!$J$11:$J$20,MATCH(G618,Colony!$B$11:$B$20)),"")</f>
        <v/>
      </c>
      <c r="I618" s="12" t="str">
        <f t="shared" ca="1" si="18"/>
        <v/>
      </c>
    </row>
    <row r="619" spans="4:9" x14ac:dyDescent="0.25">
      <c r="D619">
        <f t="shared" ca="1" si="17"/>
        <v>625</v>
      </c>
      <c r="E619" s="2" t="str">
        <f t="array" aca="1" ref="E619" ca="1">IFERROR(_xlfn.IFNA(INDEX(Breeding!$K$4:$K$499,D619, 0),""),"")</f>
        <v/>
      </c>
      <c r="F619" t="str">
        <f t="array" aca="1" ref="F619" ca="1">IFERROR(_xlfn.IFNA(INDEX(Breeding!$M$4:$M$499,D619, 0),""),"")</f>
        <v/>
      </c>
      <c r="G619" t="str">
        <f t="array" aca="1" ref="G619" ca="1">IFERROR(_xlfn.IFNA(INDEX(Breeding!$N$4:$N$499,D619, 0),""),"")</f>
        <v/>
      </c>
      <c r="H619" t="str">
        <f ca="1">_xlfn.IFNA(INDEX(Colony!$J$11:$J$20,MATCH(G619,Colony!$B$11:$B$20)),"")</f>
        <v/>
      </c>
      <c r="I619" s="12" t="str">
        <f t="shared" ca="1" si="18"/>
        <v/>
      </c>
    </row>
    <row r="620" spans="4:9" x14ac:dyDescent="0.25">
      <c r="D620">
        <f t="shared" ca="1" si="17"/>
        <v>626</v>
      </c>
      <c r="E620" s="2" t="str">
        <f t="array" aca="1" ref="E620" ca="1">IFERROR(_xlfn.IFNA(INDEX(Breeding!$K$4:$K$499,D620, 0),""),"")</f>
        <v/>
      </c>
      <c r="F620" t="str">
        <f t="array" aca="1" ref="F620" ca="1">IFERROR(_xlfn.IFNA(INDEX(Breeding!$M$4:$M$499,D620, 0),""),"")</f>
        <v/>
      </c>
      <c r="G620" t="str">
        <f t="array" aca="1" ref="G620" ca="1">IFERROR(_xlfn.IFNA(INDEX(Breeding!$N$4:$N$499,D620, 0),""),"")</f>
        <v/>
      </c>
      <c r="H620" t="str">
        <f ca="1">_xlfn.IFNA(INDEX(Colony!$J$11:$J$20,MATCH(G620,Colony!$B$11:$B$20)),"")</f>
        <v/>
      </c>
      <c r="I620" s="12" t="str">
        <f t="shared" ca="1" si="18"/>
        <v/>
      </c>
    </row>
    <row r="621" spans="4:9" x14ac:dyDescent="0.25">
      <c r="D621">
        <f t="shared" ca="1" si="17"/>
        <v>627</v>
      </c>
      <c r="E621" s="2" t="str">
        <f t="array" aca="1" ref="E621" ca="1">IFERROR(_xlfn.IFNA(INDEX(Breeding!$K$4:$K$499,D621, 0),""),"")</f>
        <v/>
      </c>
      <c r="F621" t="str">
        <f t="array" aca="1" ref="F621" ca="1">IFERROR(_xlfn.IFNA(INDEX(Breeding!$M$4:$M$499,D621, 0),""),"")</f>
        <v/>
      </c>
      <c r="G621" t="str">
        <f t="array" aca="1" ref="G621" ca="1">IFERROR(_xlfn.IFNA(INDEX(Breeding!$N$4:$N$499,D621, 0),""),"")</f>
        <v/>
      </c>
      <c r="H621" t="str">
        <f ca="1">_xlfn.IFNA(INDEX(Colony!$J$11:$J$20,MATCH(G621,Colony!$B$11:$B$20)),"")</f>
        <v/>
      </c>
      <c r="I621" s="12" t="str">
        <f t="shared" ca="1" si="18"/>
        <v/>
      </c>
    </row>
    <row r="622" spans="4:9" x14ac:dyDescent="0.25">
      <c r="D622">
        <f t="shared" ca="1" si="17"/>
        <v>628</v>
      </c>
      <c r="E622" s="2" t="str">
        <f t="array" aca="1" ref="E622" ca="1">IFERROR(_xlfn.IFNA(INDEX(Breeding!$K$4:$K$499,D622, 0),""),"")</f>
        <v/>
      </c>
      <c r="F622" t="str">
        <f t="array" aca="1" ref="F622" ca="1">IFERROR(_xlfn.IFNA(INDEX(Breeding!$M$4:$M$499,D622, 0),""),"")</f>
        <v/>
      </c>
      <c r="G622" t="str">
        <f t="array" aca="1" ref="G622" ca="1">IFERROR(_xlfn.IFNA(INDEX(Breeding!$N$4:$N$499,D622, 0),""),"")</f>
        <v/>
      </c>
      <c r="H622" t="str">
        <f ca="1">_xlfn.IFNA(INDEX(Colony!$J$11:$J$20,MATCH(G622,Colony!$B$11:$B$20)),"")</f>
        <v/>
      </c>
      <c r="I622" s="12" t="str">
        <f t="shared" ca="1" si="18"/>
        <v/>
      </c>
    </row>
    <row r="623" spans="4:9" x14ac:dyDescent="0.25">
      <c r="D623">
        <f t="shared" ca="1" si="17"/>
        <v>629</v>
      </c>
      <c r="E623" s="2" t="str">
        <f t="array" aca="1" ref="E623" ca="1">IFERROR(_xlfn.IFNA(INDEX(Breeding!$K$4:$K$499,D623, 0),""),"")</f>
        <v/>
      </c>
      <c r="F623" t="str">
        <f t="array" aca="1" ref="F623" ca="1">IFERROR(_xlfn.IFNA(INDEX(Breeding!$M$4:$M$499,D623, 0),""),"")</f>
        <v/>
      </c>
      <c r="G623" t="str">
        <f t="array" aca="1" ref="G623" ca="1">IFERROR(_xlfn.IFNA(INDEX(Breeding!$N$4:$N$499,D623, 0),""),"")</f>
        <v/>
      </c>
      <c r="H623" t="str">
        <f ca="1">_xlfn.IFNA(INDEX(Colony!$J$11:$J$20,MATCH(G623,Colony!$B$11:$B$20)),"")</f>
        <v/>
      </c>
      <c r="I623" s="12" t="str">
        <f t="shared" ca="1" si="18"/>
        <v/>
      </c>
    </row>
    <row r="624" spans="4:9" x14ac:dyDescent="0.25">
      <c r="D624">
        <f t="shared" ca="1" si="17"/>
        <v>630</v>
      </c>
      <c r="E624" s="2" t="str">
        <f t="array" aca="1" ref="E624" ca="1">IFERROR(_xlfn.IFNA(INDEX(Breeding!$K$4:$K$499,D624, 0),""),"")</f>
        <v/>
      </c>
      <c r="F624" t="str">
        <f t="array" aca="1" ref="F624" ca="1">IFERROR(_xlfn.IFNA(INDEX(Breeding!$M$4:$M$499,D624, 0),""),"")</f>
        <v/>
      </c>
      <c r="G624" t="str">
        <f t="array" aca="1" ref="G624" ca="1">IFERROR(_xlfn.IFNA(INDEX(Breeding!$N$4:$N$499,D624, 0),""),"")</f>
        <v/>
      </c>
      <c r="H624" t="str">
        <f ca="1">_xlfn.IFNA(INDEX(Colony!$J$11:$J$20,MATCH(G624,Colony!$B$11:$B$20)),"")</f>
        <v/>
      </c>
      <c r="I624" s="12" t="str">
        <f t="shared" ca="1" si="18"/>
        <v/>
      </c>
    </row>
    <row r="625" spans="4:9" x14ac:dyDescent="0.25">
      <c r="D625">
        <f t="shared" ca="1" si="17"/>
        <v>631</v>
      </c>
      <c r="E625" s="2" t="str">
        <f t="array" aca="1" ref="E625" ca="1">IFERROR(_xlfn.IFNA(INDEX(Breeding!$K$4:$K$499,D625, 0),""),"")</f>
        <v/>
      </c>
      <c r="F625" t="str">
        <f t="array" aca="1" ref="F625" ca="1">IFERROR(_xlfn.IFNA(INDEX(Breeding!$M$4:$M$499,D625, 0),""),"")</f>
        <v/>
      </c>
      <c r="G625" t="str">
        <f t="array" aca="1" ref="G625" ca="1">IFERROR(_xlfn.IFNA(INDEX(Breeding!$N$4:$N$499,D625, 0),""),"")</f>
        <v/>
      </c>
      <c r="H625" t="str">
        <f ca="1">_xlfn.IFNA(INDEX(Colony!$J$11:$J$20,MATCH(G625,Colony!$B$11:$B$20)),"")</f>
        <v/>
      </c>
      <c r="I625" s="12" t="str">
        <f t="shared" ca="1" si="18"/>
        <v/>
      </c>
    </row>
    <row r="626" spans="4:9" x14ac:dyDescent="0.25">
      <c r="D626">
        <f t="shared" ca="1" si="17"/>
        <v>632</v>
      </c>
      <c r="E626" s="2" t="str">
        <f t="array" aca="1" ref="E626" ca="1">IFERROR(_xlfn.IFNA(INDEX(Breeding!$K$4:$K$499,D626, 0),""),"")</f>
        <v/>
      </c>
      <c r="F626" t="str">
        <f t="array" aca="1" ref="F626" ca="1">IFERROR(_xlfn.IFNA(INDEX(Breeding!$M$4:$M$499,D626, 0),""),"")</f>
        <v/>
      </c>
      <c r="G626" t="str">
        <f t="array" aca="1" ref="G626" ca="1">IFERROR(_xlfn.IFNA(INDEX(Breeding!$N$4:$N$499,D626, 0),""),"")</f>
        <v/>
      </c>
      <c r="H626" t="str">
        <f ca="1">_xlfn.IFNA(INDEX(Colony!$J$11:$J$20,MATCH(G626,Colony!$B$11:$B$20)),"")</f>
        <v/>
      </c>
      <c r="I626" s="12" t="str">
        <f t="shared" ca="1" si="18"/>
        <v/>
      </c>
    </row>
    <row r="627" spans="4:9" x14ac:dyDescent="0.25">
      <c r="D627">
        <f t="shared" ca="1" si="17"/>
        <v>633</v>
      </c>
      <c r="E627" s="2" t="str">
        <f t="array" aca="1" ref="E627" ca="1">IFERROR(_xlfn.IFNA(INDEX(Breeding!$K$4:$K$499,D627, 0),""),"")</f>
        <v/>
      </c>
      <c r="F627" t="str">
        <f t="array" aca="1" ref="F627" ca="1">IFERROR(_xlfn.IFNA(INDEX(Breeding!$M$4:$M$499,D627, 0),""),"")</f>
        <v/>
      </c>
      <c r="G627" t="str">
        <f t="array" aca="1" ref="G627" ca="1">IFERROR(_xlfn.IFNA(INDEX(Breeding!$N$4:$N$499,D627, 0),""),"")</f>
        <v/>
      </c>
      <c r="H627" t="str">
        <f ca="1">_xlfn.IFNA(INDEX(Colony!$J$11:$J$20,MATCH(G627,Colony!$B$11:$B$20)),"")</f>
        <v/>
      </c>
      <c r="I627" s="12" t="str">
        <f t="shared" ca="1" si="18"/>
        <v/>
      </c>
    </row>
    <row r="628" spans="4:9" x14ac:dyDescent="0.25">
      <c r="D628">
        <f t="shared" ca="1" si="17"/>
        <v>634</v>
      </c>
      <c r="E628" s="2" t="str">
        <f t="array" aca="1" ref="E628" ca="1">IFERROR(_xlfn.IFNA(INDEX(Breeding!$K$4:$K$499,D628, 0),""),"")</f>
        <v/>
      </c>
      <c r="F628" t="str">
        <f t="array" aca="1" ref="F628" ca="1">IFERROR(_xlfn.IFNA(INDEX(Breeding!$M$4:$M$499,D628, 0),""),"")</f>
        <v/>
      </c>
      <c r="G628" t="str">
        <f t="array" aca="1" ref="G628" ca="1">IFERROR(_xlfn.IFNA(INDEX(Breeding!$N$4:$N$499,D628, 0),""),"")</f>
        <v/>
      </c>
      <c r="H628" t="str">
        <f ca="1">_xlfn.IFNA(INDEX(Colony!$J$11:$J$20,MATCH(G628,Colony!$B$11:$B$20)),"")</f>
        <v/>
      </c>
      <c r="I628" s="12" t="str">
        <f t="shared" ca="1" si="18"/>
        <v/>
      </c>
    </row>
    <row r="629" spans="4:9" x14ac:dyDescent="0.25">
      <c r="D629">
        <f t="shared" ca="1" si="17"/>
        <v>635</v>
      </c>
      <c r="E629" s="2" t="str">
        <f t="array" aca="1" ref="E629" ca="1">IFERROR(_xlfn.IFNA(INDEX(Breeding!$K$4:$K$499,D629, 0),""),"")</f>
        <v/>
      </c>
      <c r="F629" t="str">
        <f t="array" aca="1" ref="F629" ca="1">IFERROR(_xlfn.IFNA(INDEX(Breeding!$M$4:$M$499,D629, 0),""),"")</f>
        <v/>
      </c>
      <c r="G629" t="str">
        <f t="array" aca="1" ref="G629" ca="1">IFERROR(_xlfn.IFNA(INDEX(Breeding!$N$4:$N$499,D629, 0),""),"")</f>
        <v/>
      </c>
      <c r="H629" t="str">
        <f ca="1">_xlfn.IFNA(INDEX(Colony!$J$11:$J$20,MATCH(G629,Colony!$B$11:$B$20)),"")</f>
        <v/>
      </c>
      <c r="I629" s="12" t="str">
        <f t="shared" ca="1" si="18"/>
        <v/>
      </c>
    </row>
    <row r="630" spans="4:9" x14ac:dyDescent="0.25">
      <c r="D630">
        <f t="shared" ca="1" si="17"/>
        <v>636</v>
      </c>
      <c r="E630" s="2" t="str">
        <f t="array" aca="1" ref="E630" ca="1">IFERROR(_xlfn.IFNA(INDEX(Breeding!$K$4:$K$499,D630, 0),""),"")</f>
        <v/>
      </c>
      <c r="F630" t="str">
        <f t="array" aca="1" ref="F630" ca="1">IFERROR(_xlfn.IFNA(INDEX(Breeding!$M$4:$M$499,D630, 0),""),"")</f>
        <v/>
      </c>
      <c r="G630" t="str">
        <f t="array" aca="1" ref="G630" ca="1">IFERROR(_xlfn.IFNA(INDEX(Breeding!$N$4:$N$499,D630, 0),""),"")</f>
        <v/>
      </c>
      <c r="H630" t="str">
        <f ca="1">_xlfn.IFNA(INDEX(Colony!$J$11:$J$20,MATCH(G630,Colony!$B$11:$B$20)),"")</f>
        <v/>
      </c>
      <c r="I630" s="12" t="str">
        <f t="shared" ca="1" si="18"/>
        <v/>
      </c>
    </row>
    <row r="631" spans="4:9" x14ac:dyDescent="0.25">
      <c r="D631">
        <f t="shared" ca="1" si="17"/>
        <v>637</v>
      </c>
      <c r="E631" s="2" t="str">
        <f t="array" aca="1" ref="E631" ca="1">IFERROR(_xlfn.IFNA(INDEX(Breeding!$K$4:$K$499,D631, 0),""),"")</f>
        <v/>
      </c>
      <c r="F631" t="str">
        <f t="array" aca="1" ref="F631" ca="1">IFERROR(_xlfn.IFNA(INDEX(Breeding!$M$4:$M$499,D631, 0),""),"")</f>
        <v/>
      </c>
      <c r="G631" t="str">
        <f t="array" aca="1" ref="G631" ca="1">IFERROR(_xlfn.IFNA(INDEX(Breeding!$N$4:$N$499,D631, 0),""),"")</f>
        <v/>
      </c>
      <c r="H631" t="str">
        <f ca="1">_xlfn.IFNA(INDEX(Colony!$J$11:$J$20,MATCH(G631,Colony!$B$11:$B$20)),"")</f>
        <v/>
      </c>
      <c r="I631" s="12" t="str">
        <f t="shared" ca="1" si="18"/>
        <v/>
      </c>
    </row>
    <row r="632" spans="4:9" x14ac:dyDescent="0.25">
      <c r="D632">
        <f t="shared" ca="1" si="17"/>
        <v>638</v>
      </c>
      <c r="E632" s="2" t="str">
        <f t="array" aca="1" ref="E632" ca="1">IFERROR(_xlfn.IFNA(INDEX(Breeding!$K$4:$K$499,D632, 0),""),"")</f>
        <v/>
      </c>
      <c r="F632" t="str">
        <f t="array" aca="1" ref="F632" ca="1">IFERROR(_xlfn.IFNA(INDEX(Breeding!$M$4:$M$499,D632, 0),""),"")</f>
        <v/>
      </c>
      <c r="G632" t="str">
        <f t="array" aca="1" ref="G632" ca="1">IFERROR(_xlfn.IFNA(INDEX(Breeding!$N$4:$N$499,D632, 0),""),"")</f>
        <v/>
      </c>
      <c r="H632" t="str">
        <f ca="1">_xlfn.IFNA(INDEX(Colony!$J$11:$J$20,MATCH(G632,Colony!$B$11:$B$20)),"")</f>
        <v/>
      </c>
      <c r="I632" s="12" t="str">
        <f t="shared" ca="1" si="18"/>
        <v/>
      </c>
    </row>
    <row r="633" spans="4:9" x14ac:dyDescent="0.25">
      <c r="D633">
        <f t="shared" ca="1" si="17"/>
        <v>639</v>
      </c>
      <c r="E633" s="2" t="str">
        <f t="array" aca="1" ref="E633" ca="1">IFERROR(_xlfn.IFNA(INDEX(Breeding!$K$4:$K$499,D633, 0),""),"")</f>
        <v/>
      </c>
      <c r="F633" t="str">
        <f t="array" aca="1" ref="F633" ca="1">IFERROR(_xlfn.IFNA(INDEX(Breeding!$M$4:$M$499,D633, 0),""),"")</f>
        <v/>
      </c>
      <c r="G633" t="str">
        <f t="array" aca="1" ref="G633" ca="1">IFERROR(_xlfn.IFNA(INDEX(Breeding!$N$4:$N$499,D633, 0),""),"")</f>
        <v/>
      </c>
      <c r="H633" t="str">
        <f ca="1">_xlfn.IFNA(INDEX(Colony!$J$11:$J$20,MATCH(G633,Colony!$B$11:$B$20)),"")</f>
        <v/>
      </c>
      <c r="I633" s="12" t="str">
        <f t="shared" ca="1" si="18"/>
        <v/>
      </c>
    </row>
    <row r="634" spans="4:9" x14ac:dyDescent="0.25">
      <c r="D634">
        <f t="shared" ca="1" si="17"/>
        <v>640</v>
      </c>
      <c r="E634" s="2" t="str">
        <f t="array" aca="1" ref="E634" ca="1">IFERROR(_xlfn.IFNA(INDEX(Breeding!$K$4:$K$499,D634, 0),""),"")</f>
        <v/>
      </c>
      <c r="F634" t="str">
        <f t="array" aca="1" ref="F634" ca="1">IFERROR(_xlfn.IFNA(INDEX(Breeding!$M$4:$M$499,D634, 0),""),"")</f>
        <v/>
      </c>
      <c r="G634" t="str">
        <f t="array" aca="1" ref="G634" ca="1">IFERROR(_xlfn.IFNA(INDEX(Breeding!$N$4:$N$499,D634, 0),""),"")</f>
        <v/>
      </c>
      <c r="H634" t="str">
        <f ca="1">_xlfn.IFNA(INDEX(Colony!$J$11:$J$20,MATCH(G634,Colony!$B$11:$B$20)),"")</f>
        <v/>
      </c>
      <c r="I634" s="12" t="str">
        <f t="shared" ca="1" si="18"/>
        <v/>
      </c>
    </row>
    <row r="635" spans="4:9" x14ac:dyDescent="0.25">
      <c r="D635">
        <f t="shared" ca="1" si="17"/>
        <v>641</v>
      </c>
      <c r="E635" s="2" t="str">
        <f t="array" aca="1" ref="E635" ca="1">IFERROR(_xlfn.IFNA(INDEX(Breeding!$K$4:$K$499,D635, 0),""),"")</f>
        <v/>
      </c>
      <c r="F635" t="str">
        <f t="array" aca="1" ref="F635" ca="1">IFERROR(_xlfn.IFNA(INDEX(Breeding!$M$4:$M$499,D635, 0),""),"")</f>
        <v/>
      </c>
      <c r="G635" t="str">
        <f t="array" aca="1" ref="G635" ca="1">IFERROR(_xlfn.IFNA(INDEX(Breeding!$N$4:$N$499,D635, 0),""),"")</f>
        <v/>
      </c>
      <c r="H635" t="str">
        <f ca="1">_xlfn.IFNA(INDEX(Colony!$J$11:$J$20,MATCH(G635,Colony!$B$11:$B$20)),"")</f>
        <v/>
      </c>
      <c r="I635" s="12" t="str">
        <f t="shared" ca="1" si="18"/>
        <v/>
      </c>
    </row>
    <row r="636" spans="4:9" x14ac:dyDescent="0.25">
      <c r="D636">
        <f t="shared" ca="1" si="17"/>
        <v>642</v>
      </c>
      <c r="E636" s="2" t="str">
        <f t="array" aca="1" ref="E636" ca="1">IFERROR(_xlfn.IFNA(INDEX(Breeding!$K$4:$K$499,D636, 0),""),"")</f>
        <v/>
      </c>
      <c r="F636" t="str">
        <f t="array" aca="1" ref="F636" ca="1">IFERROR(_xlfn.IFNA(INDEX(Breeding!$M$4:$M$499,D636, 0),""),"")</f>
        <v/>
      </c>
      <c r="G636" t="str">
        <f t="array" aca="1" ref="G636" ca="1">IFERROR(_xlfn.IFNA(INDEX(Breeding!$N$4:$N$499,D636, 0),""),"")</f>
        <v/>
      </c>
      <c r="H636" t="str">
        <f ca="1">_xlfn.IFNA(INDEX(Colony!$J$11:$J$20,MATCH(G636,Colony!$B$11:$B$20)),"")</f>
        <v/>
      </c>
      <c r="I636" s="12" t="str">
        <f t="shared" ca="1" si="18"/>
        <v/>
      </c>
    </row>
    <row r="637" spans="4:9" x14ac:dyDescent="0.25">
      <c r="D637">
        <f t="shared" ca="1" si="17"/>
        <v>643</v>
      </c>
      <c r="E637" s="2" t="str">
        <f t="array" aca="1" ref="E637" ca="1">IFERROR(_xlfn.IFNA(INDEX(Breeding!$K$4:$K$499,D637, 0),""),"")</f>
        <v/>
      </c>
      <c r="F637" t="str">
        <f t="array" aca="1" ref="F637" ca="1">IFERROR(_xlfn.IFNA(INDEX(Breeding!$M$4:$M$499,D637, 0),""),"")</f>
        <v/>
      </c>
      <c r="G637" t="str">
        <f t="array" aca="1" ref="G637" ca="1">IFERROR(_xlfn.IFNA(INDEX(Breeding!$N$4:$N$499,D637, 0),""),"")</f>
        <v/>
      </c>
      <c r="H637" t="str">
        <f ca="1">_xlfn.IFNA(INDEX(Colony!$J$11:$J$20,MATCH(G637,Colony!$B$11:$B$20)),"")</f>
        <v/>
      </c>
      <c r="I637" s="12" t="str">
        <f t="shared" ca="1" si="18"/>
        <v/>
      </c>
    </row>
    <row r="638" spans="4:9" x14ac:dyDescent="0.25">
      <c r="D638">
        <f t="shared" ca="1" si="17"/>
        <v>644</v>
      </c>
      <c r="E638" s="2" t="str">
        <f t="array" aca="1" ref="E638" ca="1">IFERROR(_xlfn.IFNA(INDEX(Breeding!$K$4:$K$499,D638, 0),""),"")</f>
        <v/>
      </c>
      <c r="F638" t="str">
        <f t="array" aca="1" ref="F638" ca="1">IFERROR(_xlfn.IFNA(INDEX(Breeding!$M$4:$M$499,D638, 0),""),"")</f>
        <v/>
      </c>
      <c r="G638" t="str">
        <f t="array" aca="1" ref="G638" ca="1">IFERROR(_xlfn.IFNA(INDEX(Breeding!$N$4:$N$499,D638, 0),""),"")</f>
        <v/>
      </c>
      <c r="H638" t="str">
        <f ca="1">_xlfn.IFNA(INDEX(Colony!$J$11:$J$20,MATCH(G638,Colony!$B$11:$B$20)),"")</f>
        <v/>
      </c>
      <c r="I638" s="12" t="str">
        <f t="shared" ca="1" si="18"/>
        <v/>
      </c>
    </row>
    <row r="639" spans="4:9" x14ac:dyDescent="0.25">
      <c r="D639">
        <f t="shared" ca="1" si="17"/>
        <v>645</v>
      </c>
      <c r="E639" s="2" t="str">
        <f t="array" aca="1" ref="E639" ca="1">IFERROR(_xlfn.IFNA(INDEX(Breeding!$K$4:$K$499,D639, 0),""),"")</f>
        <v/>
      </c>
      <c r="F639" t="str">
        <f t="array" aca="1" ref="F639" ca="1">IFERROR(_xlfn.IFNA(INDEX(Breeding!$M$4:$M$499,D639, 0),""),"")</f>
        <v/>
      </c>
      <c r="G639" t="str">
        <f t="array" aca="1" ref="G639" ca="1">IFERROR(_xlfn.IFNA(INDEX(Breeding!$N$4:$N$499,D639, 0),""),"")</f>
        <v/>
      </c>
      <c r="H639" t="str">
        <f ca="1">_xlfn.IFNA(INDEX(Colony!$J$11:$J$20,MATCH(G639,Colony!$B$11:$B$20)),"")</f>
        <v/>
      </c>
      <c r="I639" s="12" t="str">
        <f t="shared" ca="1" si="18"/>
        <v/>
      </c>
    </row>
    <row r="640" spans="4:9" x14ac:dyDescent="0.25">
      <c r="D640">
        <f t="shared" ca="1" si="17"/>
        <v>646</v>
      </c>
      <c r="E640" s="2" t="str">
        <f t="array" aca="1" ref="E640" ca="1">IFERROR(_xlfn.IFNA(INDEX(Breeding!$K$4:$K$499,D640, 0),""),"")</f>
        <v/>
      </c>
      <c r="F640" t="str">
        <f t="array" aca="1" ref="F640" ca="1">IFERROR(_xlfn.IFNA(INDEX(Breeding!$M$4:$M$499,D640, 0),""),"")</f>
        <v/>
      </c>
      <c r="G640" t="str">
        <f t="array" aca="1" ref="G640" ca="1">IFERROR(_xlfn.IFNA(INDEX(Breeding!$N$4:$N$499,D640, 0),""),"")</f>
        <v/>
      </c>
      <c r="H640" t="str">
        <f ca="1">_xlfn.IFNA(INDEX(Colony!$J$11:$J$20,MATCH(G640,Colony!$B$11:$B$20)),"")</f>
        <v/>
      </c>
      <c r="I640" s="12" t="str">
        <f t="shared" ca="1" si="18"/>
        <v/>
      </c>
    </row>
    <row r="641" spans="4:9" x14ac:dyDescent="0.25">
      <c r="D641">
        <f t="shared" ca="1" si="17"/>
        <v>647</v>
      </c>
      <c r="E641" s="2" t="str">
        <f t="array" aca="1" ref="E641" ca="1">IFERROR(_xlfn.IFNA(INDEX(Breeding!$K$4:$K$499,D641, 0),""),"")</f>
        <v/>
      </c>
      <c r="F641" t="str">
        <f t="array" aca="1" ref="F641" ca="1">IFERROR(_xlfn.IFNA(INDEX(Breeding!$M$4:$M$499,D641, 0),""),"")</f>
        <v/>
      </c>
      <c r="G641" t="str">
        <f t="array" aca="1" ref="G641" ca="1">IFERROR(_xlfn.IFNA(INDEX(Breeding!$N$4:$N$499,D641, 0),""),"")</f>
        <v/>
      </c>
      <c r="H641" t="str">
        <f ca="1">_xlfn.IFNA(INDEX(Colony!$J$11:$J$20,MATCH(G641,Colony!$B$11:$B$20)),"")</f>
        <v/>
      </c>
      <c r="I641" s="12" t="str">
        <f t="shared" ca="1" si="18"/>
        <v/>
      </c>
    </row>
    <row r="642" spans="4:9" x14ac:dyDescent="0.25">
      <c r="D642">
        <f t="shared" ca="1" si="17"/>
        <v>648</v>
      </c>
      <c r="E642" s="2" t="str">
        <f t="array" aca="1" ref="E642" ca="1">IFERROR(_xlfn.IFNA(INDEX(Breeding!$K$4:$K$499,D642, 0),""),"")</f>
        <v/>
      </c>
      <c r="F642" t="str">
        <f t="array" aca="1" ref="F642" ca="1">IFERROR(_xlfn.IFNA(INDEX(Breeding!$M$4:$M$499,D642, 0),""),"")</f>
        <v/>
      </c>
      <c r="G642" t="str">
        <f t="array" aca="1" ref="G642" ca="1">IFERROR(_xlfn.IFNA(INDEX(Breeding!$N$4:$N$499,D642, 0),""),"")</f>
        <v/>
      </c>
      <c r="H642" t="str">
        <f ca="1">_xlfn.IFNA(INDEX(Colony!$J$11:$J$20,MATCH(G642,Colony!$B$11:$B$20)),"")</f>
        <v/>
      </c>
      <c r="I642" s="12" t="str">
        <f t="shared" ca="1" si="18"/>
        <v/>
      </c>
    </row>
    <row r="643" spans="4:9" x14ac:dyDescent="0.25">
      <c r="D643">
        <f t="shared" ca="1" si="17"/>
        <v>649</v>
      </c>
      <c r="E643" s="2" t="str">
        <f t="array" aca="1" ref="E643" ca="1">IFERROR(_xlfn.IFNA(INDEX(Breeding!$K$4:$K$499,D643, 0),""),"")</f>
        <v/>
      </c>
      <c r="F643" t="str">
        <f t="array" aca="1" ref="F643" ca="1">IFERROR(_xlfn.IFNA(INDEX(Breeding!$M$4:$M$499,D643, 0),""),"")</f>
        <v/>
      </c>
      <c r="G643" t="str">
        <f t="array" aca="1" ref="G643" ca="1">IFERROR(_xlfn.IFNA(INDEX(Breeding!$N$4:$N$499,D643, 0),""),"")</f>
        <v/>
      </c>
      <c r="H643" t="str">
        <f ca="1">_xlfn.IFNA(INDEX(Colony!$J$11:$J$20,MATCH(G643,Colony!$B$11:$B$20)),"")</f>
        <v/>
      </c>
      <c r="I643" s="12" t="str">
        <f t="shared" ca="1" si="18"/>
        <v/>
      </c>
    </row>
    <row r="644" spans="4:9" x14ac:dyDescent="0.25">
      <c r="D644">
        <f t="shared" ca="1" si="17"/>
        <v>650</v>
      </c>
      <c r="E644" s="2" t="str">
        <f t="array" aca="1" ref="E644" ca="1">IFERROR(_xlfn.IFNA(INDEX(Breeding!$K$4:$K$499,D644, 0),""),"")</f>
        <v/>
      </c>
      <c r="F644" t="str">
        <f t="array" aca="1" ref="F644" ca="1">IFERROR(_xlfn.IFNA(INDEX(Breeding!$M$4:$M$499,D644, 0),""),"")</f>
        <v/>
      </c>
      <c r="G644" t="str">
        <f t="array" aca="1" ref="G644" ca="1">IFERROR(_xlfn.IFNA(INDEX(Breeding!$N$4:$N$499,D644, 0),""),"")</f>
        <v/>
      </c>
      <c r="H644" t="str">
        <f ca="1">_xlfn.IFNA(INDEX(Colony!$J$11:$J$20,MATCH(G644,Colony!$B$11:$B$20)),"")</f>
        <v/>
      </c>
      <c r="I644" s="12" t="str">
        <f t="shared" ca="1" si="18"/>
        <v/>
      </c>
    </row>
    <row r="645" spans="4:9" x14ac:dyDescent="0.25">
      <c r="D645">
        <f t="shared" ca="1" si="17"/>
        <v>651</v>
      </c>
      <c r="E645" s="2" t="str">
        <f t="array" aca="1" ref="E645" ca="1">IFERROR(_xlfn.IFNA(INDEX(Breeding!$K$4:$K$499,D645, 0),""),"")</f>
        <v/>
      </c>
      <c r="F645" t="str">
        <f t="array" aca="1" ref="F645" ca="1">IFERROR(_xlfn.IFNA(INDEX(Breeding!$M$4:$M$499,D645, 0),""),"")</f>
        <v/>
      </c>
      <c r="G645" t="str">
        <f t="array" aca="1" ref="G645" ca="1">IFERROR(_xlfn.IFNA(INDEX(Breeding!$N$4:$N$499,D645, 0),""),"")</f>
        <v/>
      </c>
      <c r="H645" t="str">
        <f ca="1">_xlfn.IFNA(INDEX(Colony!$J$11:$J$20,MATCH(G645,Colony!$B$11:$B$20)),"")</f>
        <v/>
      </c>
      <c r="I645" s="12" t="str">
        <f t="shared" ca="1" si="18"/>
        <v/>
      </c>
    </row>
    <row r="646" spans="4:9" x14ac:dyDescent="0.25">
      <c r="D646">
        <f t="shared" ca="1" si="17"/>
        <v>652</v>
      </c>
      <c r="E646" s="2" t="str">
        <f t="array" aca="1" ref="E646" ca="1">IFERROR(_xlfn.IFNA(INDEX(Breeding!$K$4:$K$499,D646, 0),""),"")</f>
        <v/>
      </c>
      <c r="F646" t="str">
        <f t="array" aca="1" ref="F646" ca="1">IFERROR(_xlfn.IFNA(INDEX(Breeding!$M$4:$M$499,D646, 0),""),"")</f>
        <v/>
      </c>
      <c r="G646" t="str">
        <f t="array" aca="1" ref="G646" ca="1">IFERROR(_xlfn.IFNA(INDEX(Breeding!$N$4:$N$499,D646, 0),""),"")</f>
        <v/>
      </c>
      <c r="H646" t="str">
        <f ca="1">_xlfn.IFNA(INDEX(Colony!$J$11:$J$20,MATCH(G646,Colony!$B$11:$B$20)),"")</f>
        <v/>
      </c>
      <c r="I646" s="12" t="str">
        <f t="shared" ca="1" si="18"/>
        <v/>
      </c>
    </row>
    <row r="647" spans="4:9" x14ac:dyDescent="0.25">
      <c r="D647">
        <f t="shared" ca="1" si="17"/>
        <v>653</v>
      </c>
      <c r="E647" s="2" t="str">
        <f t="array" aca="1" ref="E647" ca="1">IFERROR(_xlfn.IFNA(INDEX(Breeding!$K$4:$K$499,D647, 0),""),"")</f>
        <v/>
      </c>
      <c r="F647" t="str">
        <f t="array" aca="1" ref="F647" ca="1">IFERROR(_xlfn.IFNA(INDEX(Breeding!$M$4:$M$499,D647, 0),""),"")</f>
        <v/>
      </c>
      <c r="G647" t="str">
        <f t="array" aca="1" ref="G647" ca="1">IFERROR(_xlfn.IFNA(INDEX(Breeding!$N$4:$N$499,D647, 0),""),"")</f>
        <v/>
      </c>
      <c r="H647" t="str">
        <f ca="1">_xlfn.IFNA(INDEX(Colony!$J$11:$J$20,MATCH(G647,Colony!$B$11:$B$20)),"")</f>
        <v/>
      </c>
      <c r="I647" s="12" t="str">
        <f t="shared" ca="1" si="18"/>
        <v/>
      </c>
    </row>
    <row r="648" spans="4:9" x14ac:dyDescent="0.25">
      <c r="D648">
        <f t="shared" ref="D648:D711" ca="1" si="19">D647+1</f>
        <v>654</v>
      </c>
      <c r="E648" s="2" t="str">
        <f t="array" aca="1" ref="E648" ca="1">IFERROR(_xlfn.IFNA(INDEX(Breeding!$K$4:$K$499,D648, 0),""),"")</f>
        <v/>
      </c>
      <c r="F648" t="str">
        <f t="array" aca="1" ref="F648" ca="1">IFERROR(_xlfn.IFNA(INDEX(Breeding!$M$4:$M$499,D648, 0),""),"")</f>
        <v/>
      </c>
      <c r="G648" t="str">
        <f t="array" aca="1" ref="G648" ca="1">IFERROR(_xlfn.IFNA(INDEX(Breeding!$N$4:$N$499,D648, 0),""),"")</f>
        <v/>
      </c>
      <c r="H648" t="str">
        <f ca="1">_xlfn.IFNA(INDEX(Colony!$J$11:$J$20,MATCH(G648,Colony!$B$11:$B$20)),"")</f>
        <v/>
      </c>
      <c r="I648" s="12" t="str">
        <f t="shared" ca="1" si="18"/>
        <v/>
      </c>
    </row>
    <row r="649" spans="4:9" x14ac:dyDescent="0.25">
      <c r="D649">
        <f t="shared" ca="1" si="19"/>
        <v>655</v>
      </c>
      <c r="E649" s="2" t="str">
        <f t="array" aca="1" ref="E649" ca="1">IFERROR(_xlfn.IFNA(INDEX(Breeding!$K$4:$K$499,D649, 0),""),"")</f>
        <v/>
      </c>
      <c r="F649" t="str">
        <f t="array" aca="1" ref="F649" ca="1">IFERROR(_xlfn.IFNA(INDEX(Breeding!$M$4:$M$499,D649, 0),""),"")</f>
        <v/>
      </c>
      <c r="G649" t="str">
        <f t="array" aca="1" ref="G649" ca="1">IFERROR(_xlfn.IFNA(INDEX(Breeding!$N$4:$N$499,D649, 0),""),"")</f>
        <v/>
      </c>
      <c r="H649" t="str">
        <f ca="1">_xlfn.IFNA(INDEX(Colony!$J$11:$J$20,MATCH(G649,Colony!$B$11:$B$20)),"")</f>
        <v/>
      </c>
      <c r="I649" s="12" t="str">
        <f t="shared" ca="1" si="18"/>
        <v/>
      </c>
    </row>
    <row r="650" spans="4:9" x14ac:dyDescent="0.25">
      <c r="D650">
        <f t="shared" ca="1" si="19"/>
        <v>656</v>
      </c>
      <c r="E650" s="2" t="str">
        <f t="array" aca="1" ref="E650" ca="1">IFERROR(_xlfn.IFNA(INDEX(Breeding!$K$4:$K$499,D650, 0),""),"")</f>
        <v/>
      </c>
      <c r="F650" t="str">
        <f t="array" aca="1" ref="F650" ca="1">IFERROR(_xlfn.IFNA(INDEX(Breeding!$M$4:$M$499,D650, 0),""),"")</f>
        <v/>
      </c>
      <c r="G650" t="str">
        <f t="array" aca="1" ref="G650" ca="1">IFERROR(_xlfn.IFNA(INDEX(Breeding!$N$4:$N$499,D650, 0),""),"")</f>
        <v/>
      </c>
      <c r="H650" t="str">
        <f ca="1">_xlfn.IFNA(INDEX(Colony!$J$11:$J$20,MATCH(G650,Colony!$B$11:$B$20)),"")</f>
        <v/>
      </c>
      <c r="I650" s="12" t="str">
        <f t="shared" ca="1" si="18"/>
        <v/>
      </c>
    </row>
    <row r="651" spans="4:9" x14ac:dyDescent="0.25">
      <c r="D651">
        <f t="shared" ca="1" si="19"/>
        <v>657</v>
      </c>
      <c r="E651" s="2" t="str">
        <f t="array" aca="1" ref="E651" ca="1">IFERROR(_xlfn.IFNA(INDEX(Breeding!$K$4:$K$499,D651, 0),""),"")</f>
        <v/>
      </c>
      <c r="F651" t="str">
        <f t="array" aca="1" ref="F651" ca="1">IFERROR(_xlfn.IFNA(INDEX(Breeding!$M$4:$M$499,D651, 0),""),"")</f>
        <v/>
      </c>
      <c r="G651" t="str">
        <f t="array" aca="1" ref="G651" ca="1">IFERROR(_xlfn.IFNA(INDEX(Breeding!$N$4:$N$499,D651, 0),""),"")</f>
        <v/>
      </c>
      <c r="H651" t="str">
        <f ca="1">_xlfn.IFNA(INDEX(Colony!$J$11:$J$20,MATCH(G651,Colony!$B$11:$B$20)),"")</f>
        <v/>
      </c>
      <c r="I651" s="12" t="str">
        <f t="shared" ca="1" si="18"/>
        <v/>
      </c>
    </row>
    <row r="652" spans="4:9" x14ac:dyDescent="0.25">
      <c r="D652">
        <f t="shared" ca="1" si="19"/>
        <v>658</v>
      </c>
      <c r="E652" s="2" t="str">
        <f t="array" aca="1" ref="E652" ca="1">IFERROR(_xlfn.IFNA(INDEX(Breeding!$K$4:$K$499,D652, 0),""),"")</f>
        <v/>
      </c>
      <c r="F652" t="str">
        <f t="array" aca="1" ref="F652" ca="1">IFERROR(_xlfn.IFNA(INDEX(Breeding!$M$4:$M$499,D652, 0),""),"")</f>
        <v/>
      </c>
      <c r="G652" t="str">
        <f t="array" aca="1" ref="G652" ca="1">IFERROR(_xlfn.IFNA(INDEX(Breeding!$N$4:$N$499,D652, 0),""),"")</f>
        <v/>
      </c>
      <c r="H652" t="str">
        <f ca="1">_xlfn.IFNA(INDEX(Colony!$J$11:$J$20,MATCH(G652,Colony!$B$11:$B$20)),"")</f>
        <v/>
      </c>
      <c r="I652" s="12" t="str">
        <f t="shared" ca="1" si="18"/>
        <v/>
      </c>
    </row>
    <row r="653" spans="4:9" x14ac:dyDescent="0.25">
      <c r="D653">
        <f t="shared" ca="1" si="19"/>
        <v>659</v>
      </c>
      <c r="E653" s="2" t="str">
        <f t="array" aca="1" ref="E653" ca="1">IFERROR(_xlfn.IFNA(INDEX(Breeding!$K$4:$K$499,D653, 0),""),"")</f>
        <v/>
      </c>
      <c r="F653" t="str">
        <f t="array" aca="1" ref="F653" ca="1">IFERROR(_xlfn.IFNA(INDEX(Breeding!$M$4:$M$499,D653, 0),""),"")</f>
        <v/>
      </c>
      <c r="G653" t="str">
        <f t="array" aca="1" ref="G653" ca="1">IFERROR(_xlfn.IFNA(INDEX(Breeding!$N$4:$N$499,D653, 0),""),"")</f>
        <v/>
      </c>
      <c r="H653" t="str">
        <f ca="1">_xlfn.IFNA(INDEX(Colony!$J$11:$J$20,MATCH(G653,Colony!$B$11:$B$20)),"")</f>
        <v/>
      </c>
      <c r="I653" s="12" t="str">
        <f t="shared" ca="1" si="18"/>
        <v/>
      </c>
    </row>
    <row r="654" spans="4:9" x14ac:dyDescent="0.25">
      <c r="D654">
        <f t="shared" ca="1" si="19"/>
        <v>660</v>
      </c>
      <c r="E654" s="2" t="str">
        <f t="array" aca="1" ref="E654" ca="1">IFERROR(_xlfn.IFNA(INDEX(Breeding!$K$4:$K$499,D654, 0),""),"")</f>
        <v/>
      </c>
      <c r="F654" t="str">
        <f t="array" aca="1" ref="F654" ca="1">IFERROR(_xlfn.IFNA(INDEX(Breeding!$M$4:$M$499,D654, 0),""),"")</f>
        <v/>
      </c>
      <c r="G654" t="str">
        <f t="array" aca="1" ref="G654" ca="1">IFERROR(_xlfn.IFNA(INDEX(Breeding!$N$4:$N$499,D654, 0),""),"")</f>
        <v/>
      </c>
      <c r="H654" t="str">
        <f ca="1">_xlfn.IFNA(INDEX(Colony!$J$11:$J$20,MATCH(G654,Colony!$B$11:$B$20)),"")</f>
        <v/>
      </c>
      <c r="I654" s="12" t="str">
        <f t="shared" ca="1" si="18"/>
        <v/>
      </c>
    </row>
    <row r="655" spans="4:9" x14ac:dyDescent="0.25">
      <c r="D655">
        <f t="shared" ca="1" si="19"/>
        <v>661</v>
      </c>
      <c r="E655" s="2" t="str">
        <f t="array" aca="1" ref="E655" ca="1">IFERROR(_xlfn.IFNA(INDEX(Breeding!$K$4:$K$499,D655, 0),""),"")</f>
        <v/>
      </c>
      <c r="F655" t="str">
        <f t="array" aca="1" ref="F655" ca="1">IFERROR(_xlfn.IFNA(INDEX(Breeding!$M$4:$M$499,D655, 0),""),"")</f>
        <v/>
      </c>
      <c r="G655" t="str">
        <f t="array" aca="1" ref="G655" ca="1">IFERROR(_xlfn.IFNA(INDEX(Breeding!$N$4:$N$499,D655, 0),""),"")</f>
        <v/>
      </c>
      <c r="H655" t="str">
        <f ca="1">_xlfn.IFNA(INDEX(Colony!$J$11:$J$20,MATCH(G655,Colony!$B$11:$B$20)),"")</f>
        <v/>
      </c>
      <c r="I655" s="12" t="str">
        <f t="shared" ca="1" si="18"/>
        <v/>
      </c>
    </row>
    <row r="656" spans="4:9" x14ac:dyDescent="0.25">
      <c r="D656">
        <f t="shared" ca="1" si="19"/>
        <v>662</v>
      </c>
      <c r="E656" s="2" t="str">
        <f t="array" aca="1" ref="E656" ca="1">IFERROR(_xlfn.IFNA(INDEX(Breeding!$K$4:$K$499,D656, 0),""),"")</f>
        <v/>
      </c>
      <c r="F656" t="str">
        <f t="array" aca="1" ref="F656" ca="1">IFERROR(_xlfn.IFNA(INDEX(Breeding!$M$4:$M$499,D656, 0),""),"")</f>
        <v/>
      </c>
      <c r="G656" t="str">
        <f t="array" aca="1" ref="G656" ca="1">IFERROR(_xlfn.IFNA(INDEX(Breeding!$N$4:$N$499,D656, 0),""),"")</f>
        <v/>
      </c>
      <c r="H656" t="str">
        <f ca="1">_xlfn.IFNA(INDEX(Colony!$J$11:$J$20,MATCH(G656,Colony!$B$11:$B$20)),"")</f>
        <v/>
      </c>
      <c r="I656" s="12" t="str">
        <f t="shared" ca="1" si="18"/>
        <v/>
      </c>
    </row>
    <row r="657" spans="4:9" x14ac:dyDescent="0.25">
      <c r="D657">
        <f t="shared" ca="1" si="19"/>
        <v>663</v>
      </c>
      <c r="E657" s="2" t="str">
        <f t="array" aca="1" ref="E657" ca="1">IFERROR(_xlfn.IFNA(INDEX(Breeding!$K$4:$K$499,D657, 0),""),"")</f>
        <v/>
      </c>
      <c r="F657" t="str">
        <f t="array" aca="1" ref="F657" ca="1">IFERROR(_xlfn.IFNA(INDEX(Breeding!$M$4:$M$499,D657, 0),""),"")</f>
        <v/>
      </c>
      <c r="G657" t="str">
        <f t="array" aca="1" ref="G657" ca="1">IFERROR(_xlfn.IFNA(INDEX(Breeding!$N$4:$N$499,D657, 0),""),"")</f>
        <v/>
      </c>
      <c r="H657" t="str">
        <f ca="1">_xlfn.IFNA(INDEX(Colony!$J$11:$J$20,MATCH(G657,Colony!$B$11:$B$20)),"")</f>
        <v/>
      </c>
      <c r="I657" s="12" t="str">
        <f t="shared" ca="1" si="18"/>
        <v/>
      </c>
    </row>
    <row r="658" spans="4:9" x14ac:dyDescent="0.25">
      <c r="D658">
        <f t="shared" ca="1" si="19"/>
        <v>664</v>
      </c>
      <c r="E658" s="2" t="str">
        <f t="array" aca="1" ref="E658" ca="1">IFERROR(_xlfn.IFNA(INDEX(Breeding!$K$4:$K$499,D658, 0),""),"")</f>
        <v/>
      </c>
      <c r="F658" t="str">
        <f t="array" aca="1" ref="F658" ca="1">IFERROR(_xlfn.IFNA(INDEX(Breeding!$M$4:$M$499,D658, 0),""),"")</f>
        <v/>
      </c>
      <c r="G658" t="str">
        <f t="array" aca="1" ref="G658" ca="1">IFERROR(_xlfn.IFNA(INDEX(Breeding!$N$4:$N$499,D658, 0),""),"")</f>
        <v/>
      </c>
      <c r="H658" t="str">
        <f ca="1">_xlfn.IFNA(INDEX(Colony!$J$11:$J$20,MATCH(G658,Colony!$B$11:$B$20)),"")</f>
        <v/>
      </c>
      <c r="I658" s="12" t="str">
        <f t="shared" ca="1" si="18"/>
        <v/>
      </c>
    </row>
    <row r="659" spans="4:9" x14ac:dyDescent="0.25">
      <c r="D659">
        <f t="shared" ca="1" si="19"/>
        <v>665</v>
      </c>
      <c r="E659" s="2" t="str">
        <f t="array" aca="1" ref="E659" ca="1">IFERROR(_xlfn.IFNA(INDEX(Breeding!$K$4:$K$499,D659, 0),""),"")</f>
        <v/>
      </c>
      <c r="F659" t="str">
        <f t="array" aca="1" ref="F659" ca="1">IFERROR(_xlfn.IFNA(INDEX(Breeding!$M$4:$M$499,D659, 0),""),"")</f>
        <v/>
      </c>
      <c r="G659" t="str">
        <f t="array" aca="1" ref="G659" ca="1">IFERROR(_xlfn.IFNA(INDEX(Breeding!$N$4:$N$499,D659, 0),""),"")</f>
        <v/>
      </c>
      <c r="H659" t="str">
        <f ca="1">_xlfn.IFNA(INDEX(Colony!$J$11:$J$20,MATCH(G659,Colony!$B$11:$B$20)),"")</f>
        <v/>
      </c>
      <c r="I659" s="12" t="str">
        <f t="shared" ca="1" si="18"/>
        <v/>
      </c>
    </row>
    <row r="660" spans="4:9" x14ac:dyDescent="0.25">
      <c r="D660">
        <f t="shared" ca="1" si="19"/>
        <v>666</v>
      </c>
      <c r="E660" s="2" t="str">
        <f t="array" aca="1" ref="E660" ca="1">IFERROR(_xlfn.IFNA(INDEX(Breeding!$K$4:$K$499,D660, 0),""),"")</f>
        <v/>
      </c>
      <c r="F660" t="str">
        <f t="array" aca="1" ref="F660" ca="1">IFERROR(_xlfn.IFNA(INDEX(Breeding!$M$4:$M$499,D660, 0),""),"")</f>
        <v/>
      </c>
      <c r="G660" t="str">
        <f t="array" aca="1" ref="G660" ca="1">IFERROR(_xlfn.IFNA(INDEX(Breeding!$N$4:$N$499,D660, 0),""),"")</f>
        <v/>
      </c>
      <c r="H660" t="str">
        <f ca="1">_xlfn.IFNA(INDEX(Colony!$J$11:$J$20,MATCH(G660,Colony!$B$11:$B$20)),"")</f>
        <v/>
      </c>
      <c r="I660" s="12" t="str">
        <f t="shared" ca="1" si="18"/>
        <v/>
      </c>
    </row>
    <row r="661" spans="4:9" x14ac:dyDescent="0.25">
      <c r="D661">
        <f t="shared" ca="1" si="19"/>
        <v>667</v>
      </c>
      <c r="E661" s="2" t="str">
        <f t="array" aca="1" ref="E661" ca="1">IFERROR(_xlfn.IFNA(INDEX(Breeding!$K$4:$K$499,D661, 0),""),"")</f>
        <v/>
      </c>
      <c r="F661" t="str">
        <f t="array" aca="1" ref="F661" ca="1">IFERROR(_xlfn.IFNA(INDEX(Breeding!$M$4:$M$499,D661, 0),""),"")</f>
        <v/>
      </c>
      <c r="G661" t="str">
        <f t="array" aca="1" ref="G661" ca="1">IFERROR(_xlfn.IFNA(INDEX(Breeding!$N$4:$N$499,D661, 0),""),"")</f>
        <v/>
      </c>
      <c r="H661" t="str">
        <f ca="1">_xlfn.IFNA(INDEX(Colony!$J$11:$J$20,MATCH(G661,Colony!$B$11:$B$20)),"")</f>
        <v/>
      </c>
      <c r="I661" s="12" t="str">
        <f t="shared" ca="1" si="18"/>
        <v/>
      </c>
    </row>
    <row r="662" spans="4:9" x14ac:dyDescent="0.25">
      <c r="D662">
        <f t="shared" ca="1" si="19"/>
        <v>668</v>
      </c>
      <c r="E662" s="2" t="str">
        <f t="array" aca="1" ref="E662" ca="1">IFERROR(_xlfn.IFNA(INDEX(Breeding!$K$4:$K$499,D662, 0),""),"")</f>
        <v/>
      </c>
      <c r="F662" t="str">
        <f t="array" aca="1" ref="F662" ca="1">IFERROR(_xlfn.IFNA(INDEX(Breeding!$M$4:$M$499,D662, 0),""),"")</f>
        <v/>
      </c>
      <c r="G662" t="str">
        <f t="array" aca="1" ref="G662" ca="1">IFERROR(_xlfn.IFNA(INDEX(Breeding!$N$4:$N$499,D662, 0),""),"")</f>
        <v/>
      </c>
      <c r="H662" t="str">
        <f ca="1">_xlfn.IFNA(INDEX(Colony!$J$11:$J$20,MATCH(G662,Colony!$B$11:$B$20)),"")</f>
        <v/>
      </c>
      <c r="I662" s="12" t="str">
        <f t="shared" ca="1" si="18"/>
        <v/>
      </c>
    </row>
    <row r="663" spans="4:9" x14ac:dyDescent="0.25">
      <c r="D663">
        <f t="shared" ca="1" si="19"/>
        <v>669</v>
      </c>
      <c r="E663" s="2" t="str">
        <f t="array" aca="1" ref="E663" ca="1">IFERROR(_xlfn.IFNA(INDEX(Breeding!$K$4:$K$499,D663, 0),""),"")</f>
        <v/>
      </c>
      <c r="F663" t="str">
        <f t="array" aca="1" ref="F663" ca="1">IFERROR(_xlfn.IFNA(INDEX(Breeding!$M$4:$M$499,D663, 0),""),"")</f>
        <v/>
      </c>
      <c r="G663" t="str">
        <f t="array" aca="1" ref="G663" ca="1">IFERROR(_xlfn.IFNA(INDEX(Breeding!$N$4:$N$499,D663, 0),""),"")</f>
        <v/>
      </c>
      <c r="H663" t="str">
        <f ca="1">_xlfn.IFNA(INDEX(Colony!$J$11:$J$20,MATCH(G663,Colony!$B$11:$B$20)),"")</f>
        <v/>
      </c>
      <c r="I663" s="12" t="str">
        <f t="shared" ca="1" si="18"/>
        <v/>
      </c>
    </row>
    <row r="664" spans="4:9" x14ac:dyDescent="0.25">
      <c r="D664">
        <f t="shared" ca="1" si="19"/>
        <v>670</v>
      </c>
      <c r="E664" s="2" t="str">
        <f t="array" aca="1" ref="E664" ca="1">IFERROR(_xlfn.IFNA(INDEX(Breeding!$K$4:$K$499,D664, 0),""),"")</f>
        <v/>
      </c>
      <c r="F664" t="str">
        <f t="array" aca="1" ref="F664" ca="1">IFERROR(_xlfn.IFNA(INDEX(Breeding!$M$4:$M$499,D664, 0),""),"")</f>
        <v/>
      </c>
      <c r="G664" t="str">
        <f t="array" aca="1" ref="G664" ca="1">IFERROR(_xlfn.IFNA(INDEX(Breeding!$N$4:$N$499,D664, 0),""),"")</f>
        <v/>
      </c>
      <c r="H664" t="str">
        <f ca="1">_xlfn.IFNA(INDEX(Colony!$J$11:$J$20,MATCH(G664,Colony!$B$11:$B$20)),"")</f>
        <v/>
      </c>
      <c r="I664" s="12" t="str">
        <f t="shared" ca="1" si="18"/>
        <v/>
      </c>
    </row>
    <row r="665" spans="4:9" x14ac:dyDescent="0.25">
      <c r="D665">
        <f t="shared" ca="1" si="19"/>
        <v>671</v>
      </c>
      <c r="E665" s="2" t="str">
        <f t="array" aca="1" ref="E665" ca="1">IFERROR(_xlfn.IFNA(INDEX(Breeding!$K$4:$K$499,D665, 0),""),"")</f>
        <v/>
      </c>
      <c r="F665" t="str">
        <f t="array" aca="1" ref="F665" ca="1">IFERROR(_xlfn.IFNA(INDEX(Breeding!$M$4:$M$499,D665, 0),""),"")</f>
        <v/>
      </c>
      <c r="G665" t="str">
        <f t="array" aca="1" ref="G665" ca="1">IFERROR(_xlfn.IFNA(INDEX(Breeding!$N$4:$N$499,D665, 0),""),"")</f>
        <v/>
      </c>
      <c r="H665" t="str">
        <f ca="1">_xlfn.IFNA(INDEX(Colony!$J$11:$J$20,MATCH(G665,Colony!$B$11:$B$20)),"")</f>
        <v/>
      </c>
      <c r="I665" s="12" t="str">
        <f t="shared" ca="1" si="18"/>
        <v/>
      </c>
    </row>
    <row r="666" spans="4:9" x14ac:dyDescent="0.25">
      <c r="D666">
        <f t="shared" ca="1" si="19"/>
        <v>672</v>
      </c>
      <c r="E666" s="2" t="str">
        <f t="array" aca="1" ref="E666" ca="1">IFERROR(_xlfn.IFNA(INDEX(Breeding!$K$4:$K$499,D666, 0),""),"")</f>
        <v/>
      </c>
      <c r="F666" t="str">
        <f t="array" aca="1" ref="F666" ca="1">IFERROR(_xlfn.IFNA(INDEX(Breeding!$M$4:$M$499,D666, 0),""),"")</f>
        <v/>
      </c>
      <c r="G666" t="str">
        <f t="array" aca="1" ref="G666" ca="1">IFERROR(_xlfn.IFNA(INDEX(Breeding!$N$4:$N$499,D666, 0),""),"")</f>
        <v/>
      </c>
      <c r="H666" t="str">
        <f ca="1">_xlfn.IFNA(INDEX(Colony!$J$11:$J$20,MATCH(G666,Colony!$B$11:$B$20)),"")</f>
        <v/>
      </c>
      <c r="I666" s="12" t="str">
        <f t="shared" ca="1" si="18"/>
        <v/>
      </c>
    </row>
    <row r="667" spans="4:9" x14ac:dyDescent="0.25">
      <c r="D667">
        <f t="shared" ca="1" si="19"/>
        <v>673</v>
      </c>
      <c r="E667" s="2" t="str">
        <f t="array" aca="1" ref="E667" ca="1">IFERROR(_xlfn.IFNA(INDEX(Breeding!$K$4:$K$499,D667, 0),""),"")</f>
        <v/>
      </c>
      <c r="F667" t="str">
        <f t="array" aca="1" ref="F667" ca="1">IFERROR(_xlfn.IFNA(INDEX(Breeding!$M$4:$M$499,D667, 0),""),"")</f>
        <v/>
      </c>
      <c r="G667" t="str">
        <f t="array" aca="1" ref="G667" ca="1">IFERROR(_xlfn.IFNA(INDEX(Breeding!$N$4:$N$499,D667, 0),""),"")</f>
        <v/>
      </c>
      <c r="H667" t="str">
        <f ca="1">_xlfn.IFNA(INDEX(Colony!$J$11:$J$20,MATCH(G667,Colony!$B$11:$B$20)),"")</f>
        <v/>
      </c>
      <c r="I667" s="12" t="str">
        <f t="shared" ca="1" si="18"/>
        <v/>
      </c>
    </row>
    <row r="668" spans="4:9" x14ac:dyDescent="0.25">
      <c r="D668">
        <f t="shared" ca="1" si="19"/>
        <v>674</v>
      </c>
      <c r="E668" s="2" t="str">
        <f t="array" aca="1" ref="E668" ca="1">IFERROR(_xlfn.IFNA(INDEX(Breeding!$K$4:$K$499,D668, 0),""),"")</f>
        <v/>
      </c>
      <c r="F668" t="str">
        <f t="array" aca="1" ref="F668" ca="1">IFERROR(_xlfn.IFNA(INDEX(Breeding!$M$4:$M$499,D668, 0),""),"")</f>
        <v/>
      </c>
      <c r="G668" t="str">
        <f t="array" aca="1" ref="G668" ca="1">IFERROR(_xlfn.IFNA(INDEX(Breeding!$N$4:$N$499,D668, 0),""),"")</f>
        <v/>
      </c>
      <c r="H668" t="str">
        <f ca="1">_xlfn.IFNA(INDEX(Colony!$J$11:$J$20,MATCH(G668,Colony!$B$11:$B$20)),"")</f>
        <v/>
      </c>
      <c r="I668" s="12" t="str">
        <f t="shared" ca="1" si="18"/>
        <v/>
      </c>
    </row>
    <row r="669" spans="4:9" x14ac:dyDescent="0.25">
      <c r="D669">
        <f t="shared" ca="1" si="19"/>
        <v>675</v>
      </c>
      <c r="E669" s="2" t="str">
        <f t="array" aca="1" ref="E669" ca="1">IFERROR(_xlfn.IFNA(INDEX(Breeding!$K$4:$K$499,D669, 0),""),"")</f>
        <v/>
      </c>
      <c r="F669" t="str">
        <f t="array" aca="1" ref="F669" ca="1">IFERROR(_xlfn.IFNA(INDEX(Breeding!$M$4:$M$499,D669, 0),""),"")</f>
        <v/>
      </c>
      <c r="G669" t="str">
        <f t="array" aca="1" ref="G669" ca="1">IFERROR(_xlfn.IFNA(INDEX(Breeding!$N$4:$N$499,D669, 0),""),"")</f>
        <v/>
      </c>
      <c r="H669" t="str">
        <f ca="1">_xlfn.IFNA(INDEX(Colony!$J$11:$J$20,MATCH(G669,Colony!$B$11:$B$20)),"")</f>
        <v/>
      </c>
      <c r="I669" s="12" t="str">
        <f t="shared" ca="1" si="18"/>
        <v/>
      </c>
    </row>
    <row r="670" spans="4:9" x14ac:dyDescent="0.25">
      <c r="D670">
        <f t="shared" ca="1" si="19"/>
        <v>676</v>
      </c>
      <c r="E670" s="2" t="str">
        <f t="array" aca="1" ref="E670" ca="1">IFERROR(_xlfn.IFNA(INDEX(Breeding!$K$4:$K$499,D670, 0),""),"")</f>
        <v/>
      </c>
      <c r="F670" t="str">
        <f t="array" aca="1" ref="F670" ca="1">IFERROR(_xlfn.IFNA(INDEX(Breeding!$M$4:$M$499,D670, 0),""),"")</f>
        <v/>
      </c>
      <c r="G670" t="str">
        <f t="array" aca="1" ref="G670" ca="1">IFERROR(_xlfn.IFNA(INDEX(Breeding!$N$4:$N$499,D670, 0),""),"")</f>
        <v/>
      </c>
      <c r="H670" t="str">
        <f ca="1">_xlfn.IFNA(INDEX(Colony!$J$11:$J$20,MATCH(G670,Colony!$B$11:$B$20)),"")</f>
        <v/>
      </c>
      <c r="I670" s="12" t="str">
        <f t="shared" ca="1" si="18"/>
        <v/>
      </c>
    </row>
    <row r="671" spans="4:9" x14ac:dyDescent="0.25">
      <c r="D671">
        <f t="shared" ca="1" si="19"/>
        <v>677</v>
      </c>
      <c r="E671" s="2" t="str">
        <f t="array" aca="1" ref="E671" ca="1">IFERROR(_xlfn.IFNA(INDEX(Breeding!$K$4:$K$499,D671, 0),""),"")</f>
        <v/>
      </c>
      <c r="F671" t="str">
        <f t="array" aca="1" ref="F671" ca="1">IFERROR(_xlfn.IFNA(INDEX(Breeding!$M$4:$M$499,D671, 0),""),"")</f>
        <v/>
      </c>
      <c r="G671" t="str">
        <f t="array" aca="1" ref="G671" ca="1">IFERROR(_xlfn.IFNA(INDEX(Breeding!$N$4:$N$499,D671, 0),""),"")</f>
        <v/>
      </c>
      <c r="H671" t="str">
        <f ca="1">_xlfn.IFNA(INDEX(Colony!$J$11:$J$20,MATCH(G671,Colony!$B$11:$B$20)),"")</f>
        <v/>
      </c>
      <c r="I671" s="12" t="str">
        <f t="shared" ca="1" si="18"/>
        <v/>
      </c>
    </row>
    <row r="672" spans="4:9" x14ac:dyDescent="0.25">
      <c r="D672">
        <f t="shared" ca="1" si="19"/>
        <v>678</v>
      </c>
      <c r="E672" s="2" t="str">
        <f t="array" aca="1" ref="E672" ca="1">IFERROR(_xlfn.IFNA(INDEX(Breeding!$K$4:$K$499,D672, 0),""),"")</f>
        <v/>
      </c>
      <c r="F672" t="str">
        <f t="array" aca="1" ref="F672" ca="1">IFERROR(_xlfn.IFNA(INDEX(Breeding!$M$4:$M$499,D672, 0),""),"")</f>
        <v/>
      </c>
      <c r="G672" t="str">
        <f t="array" aca="1" ref="G672" ca="1">IFERROR(_xlfn.IFNA(INDEX(Breeding!$N$4:$N$499,D672, 0),""),"")</f>
        <v/>
      </c>
      <c r="H672" t="str">
        <f ca="1">_xlfn.IFNA(INDEX(Colony!$J$11:$J$20,MATCH(G672,Colony!$B$11:$B$20)),"")</f>
        <v/>
      </c>
      <c r="I672" s="12" t="str">
        <f t="shared" ca="1" si="18"/>
        <v/>
      </c>
    </row>
    <row r="673" spans="4:9" x14ac:dyDescent="0.25">
      <c r="D673">
        <f t="shared" ca="1" si="19"/>
        <v>679</v>
      </c>
      <c r="E673" s="2" t="str">
        <f t="array" aca="1" ref="E673" ca="1">IFERROR(_xlfn.IFNA(INDEX(Breeding!$K$4:$K$499,D673, 0),""),"")</f>
        <v/>
      </c>
      <c r="F673" t="str">
        <f t="array" aca="1" ref="F673" ca="1">IFERROR(_xlfn.IFNA(INDEX(Breeding!$M$4:$M$499,D673, 0),""),"")</f>
        <v/>
      </c>
      <c r="G673" t="str">
        <f t="array" aca="1" ref="G673" ca="1">IFERROR(_xlfn.IFNA(INDEX(Breeding!$N$4:$N$499,D673, 0),""),"")</f>
        <v/>
      </c>
      <c r="H673" t="str">
        <f ca="1">_xlfn.IFNA(INDEX(Colony!$J$11:$J$20,MATCH(G673,Colony!$B$11:$B$20)),"")</f>
        <v/>
      </c>
      <c r="I673" s="12" t="str">
        <f t="shared" ca="1" si="18"/>
        <v/>
      </c>
    </row>
    <row r="674" spans="4:9" x14ac:dyDescent="0.25">
      <c r="D674">
        <f t="shared" ca="1" si="19"/>
        <v>680</v>
      </c>
      <c r="E674" s="2" t="str">
        <f t="array" aca="1" ref="E674" ca="1">IFERROR(_xlfn.IFNA(INDEX(Breeding!$K$4:$K$499,D674, 0),""),"")</f>
        <v/>
      </c>
      <c r="F674" t="str">
        <f t="array" aca="1" ref="F674" ca="1">IFERROR(_xlfn.IFNA(INDEX(Breeding!$M$4:$M$499,D674, 0),""),"")</f>
        <v/>
      </c>
      <c r="G674" t="str">
        <f t="array" aca="1" ref="G674" ca="1">IFERROR(_xlfn.IFNA(INDEX(Breeding!$N$4:$N$499,D674, 0),""),"")</f>
        <v/>
      </c>
      <c r="H674" t="str">
        <f ca="1">_xlfn.IFNA(INDEX(Colony!$J$11:$J$20,MATCH(G674,Colony!$B$11:$B$20)),"")</f>
        <v/>
      </c>
      <c r="I674" s="12" t="str">
        <f t="shared" ca="1" si="18"/>
        <v/>
      </c>
    </row>
    <row r="675" spans="4:9" x14ac:dyDescent="0.25">
      <c r="D675">
        <f t="shared" ca="1" si="19"/>
        <v>681</v>
      </c>
      <c r="E675" s="2" t="str">
        <f t="array" aca="1" ref="E675" ca="1">IFERROR(_xlfn.IFNA(INDEX(Breeding!$K$4:$K$499,D675, 0),""),"")</f>
        <v/>
      </c>
      <c r="F675" t="str">
        <f t="array" aca="1" ref="F675" ca="1">IFERROR(_xlfn.IFNA(INDEX(Breeding!$M$4:$M$499,D675, 0),""),"")</f>
        <v/>
      </c>
      <c r="G675" t="str">
        <f t="array" aca="1" ref="G675" ca="1">IFERROR(_xlfn.IFNA(INDEX(Breeding!$N$4:$N$499,D675, 0),""),"")</f>
        <v/>
      </c>
      <c r="H675" t="str">
        <f ca="1">_xlfn.IFNA(INDEX(Colony!$J$11:$J$20,MATCH(G675,Colony!$B$11:$B$20)),"")</f>
        <v/>
      </c>
      <c r="I675" s="12" t="str">
        <f t="shared" ca="1" si="18"/>
        <v/>
      </c>
    </row>
    <row r="676" spans="4:9" x14ac:dyDescent="0.25">
      <c r="D676">
        <f t="shared" ca="1" si="19"/>
        <v>682</v>
      </c>
      <c r="E676" s="2" t="str">
        <f t="array" aca="1" ref="E676" ca="1">IFERROR(_xlfn.IFNA(INDEX(Breeding!$K$4:$K$499,D676, 0),""),"")</f>
        <v/>
      </c>
      <c r="F676" t="str">
        <f t="array" aca="1" ref="F676" ca="1">IFERROR(_xlfn.IFNA(INDEX(Breeding!$M$4:$M$499,D676, 0),""),"")</f>
        <v/>
      </c>
      <c r="G676" t="str">
        <f t="array" aca="1" ref="G676" ca="1">IFERROR(_xlfn.IFNA(INDEX(Breeding!$N$4:$N$499,D676, 0),""),"")</f>
        <v/>
      </c>
      <c r="H676" t="str">
        <f ca="1">_xlfn.IFNA(INDEX(Colony!$J$11:$J$20,MATCH(G676,Colony!$B$11:$B$20)),"")</f>
        <v/>
      </c>
      <c r="I676" s="12" t="str">
        <f t="shared" ca="1" si="18"/>
        <v/>
      </c>
    </row>
    <row r="677" spans="4:9" x14ac:dyDescent="0.25">
      <c r="D677">
        <f t="shared" ca="1" si="19"/>
        <v>683</v>
      </c>
      <c r="E677" s="2" t="str">
        <f t="array" aca="1" ref="E677" ca="1">IFERROR(_xlfn.IFNA(INDEX(Breeding!$K$4:$K$499,D677, 0),""),"")</f>
        <v/>
      </c>
      <c r="F677" t="str">
        <f t="array" aca="1" ref="F677" ca="1">IFERROR(_xlfn.IFNA(INDEX(Breeding!$M$4:$M$499,D677, 0),""),"")</f>
        <v/>
      </c>
      <c r="G677" t="str">
        <f t="array" aca="1" ref="G677" ca="1">IFERROR(_xlfn.IFNA(INDEX(Breeding!$N$4:$N$499,D677, 0),""),"")</f>
        <v/>
      </c>
      <c r="H677" t="str">
        <f ca="1">_xlfn.IFNA(INDEX(Colony!$J$11:$J$20,MATCH(G677,Colony!$B$11:$B$20)),"")</f>
        <v/>
      </c>
      <c r="I677" s="12" t="str">
        <f t="shared" ref="I677:I740" ca="1" si="20">IFERROR(E677+21,"")</f>
        <v/>
      </c>
    </row>
    <row r="678" spans="4:9" x14ac:dyDescent="0.25">
      <c r="D678">
        <f t="shared" ca="1" si="19"/>
        <v>684</v>
      </c>
      <c r="E678" s="2" t="str">
        <f t="array" aca="1" ref="E678" ca="1">IFERROR(_xlfn.IFNA(INDEX(Breeding!$K$4:$K$499,D678, 0),""),"")</f>
        <v/>
      </c>
      <c r="F678" t="str">
        <f t="array" aca="1" ref="F678" ca="1">IFERROR(_xlfn.IFNA(INDEX(Breeding!$M$4:$M$499,D678, 0),""),"")</f>
        <v/>
      </c>
      <c r="G678" t="str">
        <f t="array" aca="1" ref="G678" ca="1">IFERROR(_xlfn.IFNA(INDEX(Breeding!$N$4:$N$499,D678, 0),""),"")</f>
        <v/>
      </c>
      <c r="H678" t="str">
        <f ca="1">_xlfn.IFNA(INDEX(Colony!$J$11:$J$20,MATCH(G678,Colony!$B$11:$B$20)),"")</f>
        <v/>
      </c>
      <c r="I678" s="12" t="str">
        <f t="shared" ca="1" si="20"/>
        <v/>
      </c>
    </row>
    <row r="679" spans="4:9" x14ac:dyDescent="0.25">
      <c r="D679">
        <f t="shared" ca="1" si="19"/>
        <v>685</v>
      </c>
      <c r="E679" s="2" t="str">
        <f t="array" aca="1" ref="E679" ca="1">IFERROR(_xlfn.IFNA(INDEX(Breeding!$K$4:$K$499,D679, 0),""),"")</f>
        <v/>
      </c>
      <c r="F679" t="str">
        <f t="array" aca="1" ref="F679" ca="1">IFERROR(_xlfn.IFNA(INDEX(Breeding!$M$4:$M$499,D679, 0),""),"")</f>
        <v/>
      </c>
      <c r="G679" t="str">
        <f t="array" aca="1" ref="G679" ca="1">IFERROR(_xlfn.IFNA(INDEX(Breeding!$N$4:$N$499,D679, 0),""),"")</f>
        <v/>
      </c>
      <c r="H679" t="str">
        <f ca="1">_xlfn.IFNA(INDEX(Colony!$J$11:$J$20,MATCH(G679,Colony!$B$11:$B$20)),"")</f>
        <v/>
      </c>
      <c r="I679" s="12" t="str">
        <f t="shared" ca="1" si="20"/>
        <v/>
      </c>
    </row>
    <row r="680" spans="4:9" x14ac:dyDescent="0.25">
      <c r="D680">
        <f t="shared" ca="1" si="19"/>
        <v>686</v>
      </c>
      <c r="E680" s="2" t="str">
        <f t="array" aca="1" ref="E680" ca="1">IFERROR(_xlfn.IFNA(INDEX(Breeding!$K$4:$K$499,D680, 0),""),"")</f>
        <v/>
      </c>
      <c r="F680" t="str">
        <f t="array" aca="1" ref="F680" ca="1">IFERROR(_xlfn.IFNA(INDEX(Breeding!$M$4:$M$499,D680, 0),""),"")</f>
        <v/>
      </c>
      <c r="G680" t="str">
        <f t="array" aca="1" ref="G680" ca="1">IFERROR(_xlfn.IFNA(INDEX(Breeding!$N$4:$N$499,D680, 0),""),"")</f>
        <v/>
      </c>
      <c r="H680" t="str">
        <f ca="1">_xlfn.IFNA(INDEX(Colony!$J$11:$J$20,MATCH(G680,Colony!$B$11:$B$20)),"")</f>
        <v/>
      </c>
      <c r="I680" s="12" t="str">
        <f t="shared" ca="1" si="20"/>
        <v/>
      </c>
    </row>
    <row r="681" spans="4:9" x14ac:dyDescent="0.25">
      <c r="D681">
        <f t="shared" ca="1" si="19"/>
        <v>687</v>
      </c>
      <c r="E681" s="2" t="str">
        <f t="array" aca="1" ref="E681" ca="1">IFERROR(_xlfn.IFNA(INDEX(Breeding!$K$4:$K$499,D681, 0),""),"")</f>
        <v/>
      </c>
      <c r="F681" t="str">
        <f t="array" aca="1" ref="F681" ca="1">IFERROR(_xlfn.IFNA(INDEX(Breeding!$M$4:$M$499,D681, 0),""),"")</f>
        <v/>
      </c>
      <c r="G681" t="str">
        <f t="array" aca="1" ref="G681" ca="1">IFERROR(_xlfn.IFNA(INDEX(Breeding!$N$4:$N$499,D681, 0),""),"")</f>
        <v/>
      </c>
      <c r="H681" t="str">
        <f ca="1">_xlfn.IFNA(INDEX(Colony!$J$11:$J$20,MATCH(G681,Colony!$B$11:$B$20)),"")</f>
        <v/>
      </c>
      <c r="I681" s="12" t="str">
        <f t="shared" ca="1" si="20"/>
        <v/>
      </c>
    </row>
    <row r="682" spans="4:9" x14ac:dyDescent="0.25">
      <c r="D682">
        <f t="shared" ca="1" si="19"/>
        <v>688</v>
      </c>
      <c r="E682" s="2" t="str">
        <f t="array" aca="1" ref="E682" ca="1">IFERROR(_xlfn.IFNA(INDEX(Breeding!$K$4:$K$499,D682, 0),""),"")</f>
        <v/>
      </c>
      <c r="F682" t="str">
        <f t="array" aca="1" ref="F682" ca="1">IFERROR(_xlfn.IFNA(INDEX(Breeding!$M$4:$M$499,D682, 0),""),"")</f>
        <v/>
      </c>
      <c r="G682" t="str">
        <f t="array" aca="1" ref="G682" ca="1">IFERROR(_xlfn.IFNA(INDEX(Breeding!$N$4:$N$499,D682, 0),""),"")</f>
        <v/>
      </c>
      <c r="H682" t="str">
        <f ca="1">_xlfn.IFNA(INDEX(Colony!$J$11:$J$20,MATCH(G682,Colony!$B$11:$B$20)),"")</f>
        <v/>
      </c>
      <c r="I682" s="12" t="str">
        <f t="shared" ca="1" si="20"/>
        <v/>
      </c>
    </row>
    <row r="683" spans="4:9" x14ac:dyDescent="0.25">
      <c r="D683">
        <f t="shared" ca="1" si="19"/>
        <v>689</v>
      </c>
      <c r="E683" s="2" t="str">
        <f t="array" aca="1" ref="E683" ca="1">IFERROR(_xlfn.IFNA(INDEX(Breeding!$K$4:$K$499,D683, 0),""),"")</f>
        <v/>
      </c>
      <c r="F683" t="str">
        <f t="array" aca="1" ref="F683" ca="1">IFERROR(_xlfn.IFNA(INDEX(Breeding!$M$4:$M$499,D683, 0),""),"")</f>
        <v/>
      </c>
      <c r="G683" t="str">
        <f t="array" aca="1" ref="G683" ca="1">IFERROR(_xlfn.IFNA(INDEX(Breeding!$N$4:$N$499,D683, 0),""),"")</f>
        <v/>
      </c>
      <c r="H683" t="str">
        <f ca="1">_xlfn.IFNA(INDEX(Colony!$J$11:$J$20,MATCH(G683,Colony!$B$11:$B$20)),"")</f>
        <v/>
      </c>
      <c r="I683" s="12" t="str">
        <f t="shared" ca="1" si="20"/>
        <v/>
      </c>
    </row>
    <row r="684" spans="4:9" x14ac:dyDescent="0.25">
      <c r="D684">
        <f t="shared" ca="1" si="19"/>
        <v>690</v>
      </c>
      <c r="E684" s="2" t="str">
        <f t="array" aca="1" ref="E684" ca="1">IFERROR(_xlfn.IFNA(INDEX(Breeding!$K$4:$K$499,D684, 0),""),"")</f>
        <v/>
      </c>
      <c r="F684" t="str">
        <f t="array" aca="1" ref="F684" ca="1">IFERROR(_xlfn.IFNA(INDEX(Breeding!$M$4:$M$499,D684, 0),""),"")</f>
        <v/>
      </c>
      <c r="G684" t="str">
        <f t="array" aca="1" ref="G684" ca="1">IFERROR(_xlfn.IFNA(INDEX(Breeding!$N$4:$N$499,D684, 0),""),"")</f>
        <v/>
      </c>
      <c r="H684" t="str">
        <f ca="1">_xlfn.IFNA(INDEX(Colony!$J$11:$J$20,MATCH(G684,Colony!$B$11:$B$20)),"")</f>
        <v/>
      </c>
      <c r="I684" s="12" t="str">
        <f t="shared" ca="1" si="20"/>
        <v/>
      </c>
    </row>
    <row r="685" spans="4:9" x14ac:dyDescent="0.25">
      <c r="D685">
        <f t="shared" ca="1" si="19"/>
        <v>691</v>
      </c>
      <c r="E685" s="2" t="str">
        <f t="array" aca="1" ref="E685" ca="1">IFERROR(_xlfn.IFNA(INDEX(Breeding!$K$4:$K$499,D685, 0),""),"")</f>
        <v/>
      </c>
      <c r="F685" t="str">
        <f t="array" aca="1" ref="F685" ca="1">IFERROR(_xlfn.IFNA(INDEX(Breeding!$M$4:$M$499,D685, 0),""),"")</f>
        <v/>
      </c>
      <c r="G685" t="str">
        <f t="array" aca="1" ref="G685" ca="1">IFERROR(_xlfn.IFNA(INDEX(Breeding!$N$4:$N$499,D685, 0),""),"")</f>
        <v/>
      </c>
      <c r="H685" t="str">
        <f ca="1">_xlfn.IFNA(INDEX(Colony!$J$11:$J$20,MATCH(G685,Colony!$B$11:$B$20)),"")</f>
        <v/>
      </c>
      <c r="I685" s="12" t="str">
        <f t="shared" ca="1" si="20"/>
        <v/>
      </c>
    </row>
    <row r="686" spans="4:9" x14ac:dyDescent="0.25">
      <c r="D686">
        <f t="shared" ca="1" si="19"/>
        <v>692</v>
      </c>
      <c r="E686" s="2" t="str">
        <f t="array" aca="1" ref="E686" ca="1">IFERROR(_xlfn.IFNA(INDEX(Breeding!$K$4:$K$499,D686, 0),""),"")</f>
        <v/>
      </c>
      <c r="F686" t="str">
        <f t="array" aca="1" ref="F686" ca="1">IFERROR(_xlfn.IFNA(INDEX(Breeding!$M$4:$M$499,D686, 0),""),"")</f>
        <v/>
      </c>
      <c r="G686" t="str">
        <f t="array" aca="1" ref="G686" ca="1">IFERROR(_xlfn.IFNA(INDEX(Breeding!$N$4:$N$499,D686, 0),""),"")</f>
        <v/>
      </c>
      <c r="H686" t="str">
        <f ca="1">_xlfn.IFNA(INDEX(Colony!$J$11:$J$20,MATCH(G686,Colony!$B$11:$B$20)),"")</f>
        <v/>
      </c>
      <c r="I686" s="12" t="str">
        <f t="shared" ca="1" si="20"/>
        <v/>
      </c>
    </row>
    <row r="687" spans="4:9" x14ac:dyDescent="0.25">
      <c r="D687">
        <f t="shared" ca="1" si="19"/>
        <v>693</v>
      </c>
      <c r="E687" s="2" t="str">
        <f t="array" aca="1" ref="E687" ca="1">IFERROR(_xlfn.IFNA(INDEX(Breeding!$K$4:$K$499,D687, 0),""),"")</f>
        <v/>
      </c>
      <c r="F687" t="str">
        <f t="array" aca="1" ref="F687" ca="1">IFERROR(_xlfn.IFNA(INDEX(Breeding!$M$4:$M$499,D687, 0),""),"")</f>
        <v/>
      </c>
      <c r="G687" t="str">
        <f t="array" aca="1" ref="G687" ca="1">IFERROR(_xlfn.IFNA(INDEX(Breeding!$N$4:$N$499,D687, 0),""),"")</f>
        <v/>
      </c>
      <c r="H687" t="str">
        <f ca="1">_xlfn.IFNA(INDEX(Colony!$J$11:$J$20,MATCH(G687,Colony!$B$11:$B$20)),"")</f>
        <v/>
      </c>
      <c r="I687" s="12" t="str">
        <f t="shared" ca="1" si="20"/>
        <v/>
      </c>
    </row>
    <row r="688" spans="4:9" x14ac:dyDescent="0.25">
      <c r="D688">
        <f t="shared" ca="1" si="19"/>
        <v>694</v>
      </c>
      <c r="E688" s="2" t="str">
        <f t="array" aca="1" ref="E688" ca="1">IFERROR(_xlfn.IFNA(INDEX(Breeding!$K$4:$K$499,D688, 0),""),"")</f>
        <v/>
      </c>
      <c r="F688" t="str">
        <f t="array" aca="1" ref="F688" ca="1">IFERROR(_xlfn.IFNA(INDEX(Breeding!$M$4:$M$499,D688, 0),""),"")</f>
        <v/>
      </c>
      <c r="G688" t="str">
        <f t="array" aca="1" ref="G688" ca="1">IFERROR(_xlfn.IFNA(INDEX(Breeding!$N$4:$N$499,D688, 0),""),"")</f>
        <v/>
      </c>
      <c r="H688" t="str">
        <f ca="1">_xlfn.IFNA(INDEX(Colony!$J$11:$J$20,MATCH(G688,Colony!$B$11:$B$20)),"")</f>
        <v/>
      </c>
      <c r="I688" s="12" t="str">
        <f t="shared" ca="1" si="20"/>
        <v/>
      </c>
    </row>
    <row r="689" spans="4:9" x14ac:dyDescent="0.25">
      <c r="D689">
        <f t="shared" ca="1" si="19"/>
        <v>695</v>
      </c>
      <c r="E689" s="2" t="str">
        <f t="array" aca="1" ref="E689" ca="1">IFERROR(_xlfn.IFNA(INDEX(Breeding!$K$4:$K$499,D689, 0),""),"")</f>
        <v/>
      </c>
      <c r="F689" t="str">
        <f t="array" aca="1" ref="F689" ca="1">IFERROR(_xlfn.IFNA(INDEX(Breeding!$M$4:$M$499,D689, 0),""),"")</f>
        <v/>
      </c>
      <c r="G689" t="str">
        <f t="array" aca="1" ref="G689" ca="1">IFERROR(_xlfn.IFNA(INDEX(Breeding!$N$4:$N$499,D689, 0),""),"")</f>
        <v/>
      </c>
      <c r="H689" t="str">
        <f ca="1">_xlfn.IFNA(INDEX(Colony!$J$11:$J$20,MATCH(G689,Colony!$B$11:$B$20)),"")</f>
        <v/>
      </c>
      <c r="I689" s="12" t="str">
        <f t="shared" ca="1" si="20"/>
        <v/>
      </c>
    </row>
    <row r="690" spans="4:9" x14ac:dyDescent="0.25">
      <c r="D690">
        <f t="shared" ca="1" si="19"/>
        <v>696</v>
      </c>
      <c r="E690" s="2" t="str">
        <f t="array" aca="1" ref="E690" ca="1">IFERROR(_xlfn.IFNA(INDEX(Breeding!$K$4:$K$499,D690, 0),""),"")</f>
        <v/>
      </c>
      <c r="F690" t="str">
        <f t="array" aca="1" ref="F690" ca="1">IFERROR(_xlfn.IFNA(INDEX(Breeding!$M$4:$M$499,D690, 0),""),"")</f>
        <v/>
      </c>
      <c r="G690" t="str">
        <f t="array" aca="1" ref="G690" ca="1">IFERROR(_xlfn.IFNA(INDEX(Breeding!$N$4:$N$499,D690, 0),""),"")</f>
        <v/>
      </c>
      <c r="H690" t="str">
        <f ca="1">_xlfn.IFNA(INDEX(Colony!$J$11:$J$20,MATCH(G690,Colony!$B$11:$B$20)),"")</f>
        <v/>
      </c>
      <c r="I690" s="12" t="str">
        <f t="shared" ca="1" si="20"/>
        <v/>
      </c>
    </row>
    <row r="691" spans="4:9" x14ac:dyDescent="0.25">
      <c r="D691">
        <f t="shared" ca="1" si="19"/>
        <v>697</v>
      </c>
      <c r="E691" s="2" t="str">
        <f t="array" aca="1" ref="E691" ca="1">IFERROR(_xlfn.IFNA(INDEX(Breeding!$K$4:$K$499,D691, 0),""),"")</f>
        <v/>
      </c>
      <c r="F691" t="str">
        <f t="array" aca="1" ref="F691" ca="1">IFERROR(_xlfn.IFNA(INDEX(Breeding!$M$4:$M$499,D691, 0),""),"")</f>
        <v/>
      </c>
      <c r="G691" t="str">
        <f t="array" aca="1" ref="G691" ca="1">IFERROR(_xlfn.IFNA(INDEX(Breeding!$N$4:$N$499,D691, 0),""),"")</f>
        <v/>
      </c>
      <c r="H691" t="str">
        <f ca="1">_xlfn.IFNA(INDEX(Colony!$J$11:$J$20,MATCH(G691,Colony!$B$11:$B$20)),"")</f>
        <v/>
      </c>
      <c r="I691" s="12" t="str">
        <f t="shared" ca="1" si="20"/>
        <v/>
      </c>
    </row>
    <row r="692" spans="4:9" x14ac:dyDescent="0.25">
      <c r="D692">
        <f t="shared" ca="1" si="19"/>
        <v>698</v>
      </c>
      <c r="E692" s="2" t="str">
        <f t="array" aca="1" ref="E692" ca="1">IFERROR(_xlfn.IFNA(INDEX(Breeding!$K$4:$K$499,D692, 0),""),"")</f>
        <v/>
      </c>
      <c r="F692" t="str">
        <f t="array" aca="1" ref="F692" ca="1">IFERROR(_xlfn.IFNA(INDEX(Breeding!$M$4:$M$499,D692, 0),""),"")</f>
        <v/>
      </c>
      <c r="G692" t="str">
        <f t="array" aca="1" ref="G692" ca="1">IFERROR(_xlfn.IFNA(INDEX(Breeding!$N$4:$N$499,D692, 0),""),"")</f>
        <v/>
      </c>
      <c r="H692" t="str">
        <f ca="1">_xlfn.IFNA(INDEX(Colony!$J$11:$J$20,MATCH(G692,Colony!$B$11:$B$20)),"")</f>
        <v/>
      </c>
      <c r="I692" s="12" t="str">
        <f t="shared" ca="1" si="20"/>
        <v/>
      </c>
    </row>
    <row r="693" spans="4:9" x14ac:dyDescent="0.25">
      <c r="D693">
        <f t="shared" ca="1" si="19"/>
        <v>699</v>
      </c>
      <c r="E693" s="2" t="str">
        <f t="array" aca="1" ref="E693" ca="1">IFERROR(_xlfn.IFNA(INDEX(Breeding!$K$4:$K$499,D693, 0),""),"")</f>
        <v/>
      </c>
      <c r="F693" t="str">
        <f t="array" aca="1" ref="F693" ca="1">IFERROR(_xlfn.IFNA(INDEX(Breeding!$M$4:$M$499,D693, 0),""),"")</f>
        <v/>
      </c>
      <c r="G693" t="str">
        <f t="array" aca="1" ref="G693" ca="1">IFERROR(_xlfn.IFNA(INDEX(Breeding!$N$4:$N$499,D693, 0),""),"")</f>
        <v/>
      </c>
      <c r="H693" t="str">
        <f ca="1">_xlfn.IFNA(INDEX(Colony!$J$11:$J$20,MATCH(G693,Colony!$B$11:$B$20)),"")</f>
        <v/>
      </c>
      <c r="I693" s="12" t="str">
        <f t="shared" ca="1" si="20"/>
        <v/>
      </c>
    </row>
    <row r="694" spans="4:9" x14ac:dyDescent="0.25">
      <c r="D694">
        <f t="shared" ca="1" si="19"/>
        <v>700</v>
      </c>
      <c r="E694" s="2" t="str">
        <f t="array" aca="1" ref="E694" ca="1">IFERROR(_xlfn.IFNA(INDEX(Breeding!$K$4:$K$499,D694, 0),""),"")</f>
        <v/>
      </c>
      <c r="F694" t="str">
        <f t="array" aca="1" ref="F694" ca="1">IFERROR(_xlfn.IFNA(INDEX(Breeding!$M$4:$M$499,D694, 0),""),"")</f>
        <v/>
      </c>
      <c r="G694" t="str">
        <f t="array" aca="1" ref="G694" ca="1">IFERROR(_xlfn.IFNA(INDEX(Breeding!$N$4:$N$499,D694, 0),""),"")</f>
        <v/>
      </c>
      <c r="H694" t="str">
        <f ca="1">_xlfn.IFNA(INDEX(Colony!$J$11:$J$20,MATCH(G694,Colony!$B$11:$B$20)),"")</f>
        <v/>
      </c>
      <c r="I694" s="12" t="str">
        <f t="shared" ca="1" si="20"/>
        <v/>
      </c>
    </row>
    <row r="695" spans="4:9" x14ac:dyDescent="0.25">
      <c r="D695">
        <f t="shared" ca="1" si="19"/>
        <v>701</v>
      </c>
      <c r="E695" s="2" t="str">
        <f t="array" aca="1" ref="E695" ca="1">IFERROR(_xlfn.IFNA(INDEX(Breeding!$K$4:$K$499,D695, 0),""),"")</f>
        <v/>
      </c>
      <c r="F695" t="str">
        <f t="array" aca="1" ref="F695" ca="1">IFERROR(_xlfn.IFNA(INDEX(Breeding!$M$4:$M$499,D695, 0),""),"")</f>
        <v/>
      </c>
      <c r="G695" t="str">
        <f t="array" aca="1" ref="G695" ca="1">IFERROR(_xlfn.IFNA(INDEX(Breeding!$N$4:$N$499,D695, 0),""),"")</f>
        <v/>
      </c>
      <c r="H695" t="str">
        <f ca="1">_xlfn.IFNA(INDEX(Colony!$J$11:$J$20,MATCH(G695,Colony!$B$11:$B$20)),"")</f>
        <v/>
      </c>
      <c r="I695" s="12" t="str">
        <f t="shared" ca="1" si="20"/>
        <v/>
      </c>
    </row>
    <row r="696" spans="4:9" x14ac:dyDescent="0.25">
      <c r="D696">
        <f t="shared" ca="1" si="19"/>
        <v>702</v>
      </c>
      <c r="E696" s="2" t="str">
        <f t="array" aca="1" ref="E696" ca="1">IFERROR(_xlfn.IFNA(INDEX(Breeding!$K$4:$K$499,D696, 0),""),"")</f>
        <v/>
      </c>
      <c r="F696" t="str">
        <f t="array" aca="1" ref="F696" ca="1">IFERROR(_xlfn.IFNA(INDEX(Breeding!$M$4:$M$499,D696, 0),""),"")</f>
        <v/>
      </c>
      <c r="G696" t="str">
        <f t="array" aca="1" ref="G696" ca="1">IFERROR(_xlfn.IFNA(INDEX(Breeding!$N$4:$N$499,D696, 0),""),"")</f>
        <v/>
      </c>
      <c r="H696" t="str">
        <f ca="1">_xlfn.IFNA(INDEX(Colony!$J$11:$J$20,MATCH(G696,Colony!$B$11:$B$20)),"")</f>
        <v/>
      </c>
      <c r="I696" s="12" t="str">
        <f t="shared" ca="1" si="20"/>
        <v/>
      </c>
    </row>
    <row r="697" spans="4:9" x14ac:dyDescent="0.25">
      <c r="D697">
        <f t="shared" ca="1" si="19"/>
        <v>703</v>
      </c>
      <c r="E697" s="2" t="str">
        <f t="array" aca="1" ref="E697" ca="1">IFERROR(_xlfn.IFNA(INDEX(Breeding!$K$4:$K$499,D697, 0),""),"")</f>
        <v/>
      </c>
      <c r="F697" t="str">
        <f t="array" aca="1" ref="F697" ca="1">IFERROR(_xlfn.IFNA(INDEX(Breeding!$M$4:$M$499,D697, 0),""),"")</f>
        <v/>
      </c>
      <c r="G697" t="str">
        <f t="array" aca="1" ref="G697" ca="1">IFERROR(_xlfn.IFNA(INDEX(Breeding!$N$4:$N$499,D697, 0),""),"")</f>
        <v/>
      </c>
      <c r="H697" t="str">
        <f ca="1">_xlfn.IFNA(INDEX(Colony!$J$11:$J$20,MATCH(G697,Colony!$B$11:$B$20)),"")</f>
        <v/>
      </c>
      <c r="I697" s="12" t="str">
        <f t="shared" ca="1" si="20"/>
        <v/>
      </c>
    </row>
    <row r="698" spans="4:9" x14ac:dyDescent="0.25">
      <c r="D698">
        <f t="shared" ca="1" si="19"/>
        <v>704</v>
      </c>
      <c r="E698" s="2" t="str">
        <f t="array" aca="1" ref="E698" ca="1">IFERROR(_xlfn.IFNA(INDEX(Breeding!$K$4:$K$499,D698, 0),""),"")</f>
        <v/>
      </c>
      <c r="F698" t="str">
        <f t="array" aca="1" ref="F698" ca="1">IFERROR(_xlfn.IFNA(INDEX(Breeding!$M$4:$M$499,D698, 0),""),"")</f>
        <v/>
      </c>
      <c r="G698" t="str">
        <f t="array" aca="1" ref="G698" ca="1">IFERROR(_xlfn.IFNA(INDEX(Breeding!$N$4:$N$499,D698, 0),""),"")</f>
        <v/>
      </c>
      <c r="H698" t="str">
        <f ca="1">_xlfn.IFNA(INDEX(Colony!$J$11:$J$20,MATCH(G698,Colony!$B$11:$B$20)),"")</f>
        <v/>
      </c>
      <c r="I698" s="12" t="str">
        <f t="shared" ca="1" si="20"/>
        <v/>
      </c>
    </row>
    <row r="699" spans="4:9" x14ac:dyDescent="0.25">
      <c r="D699">
        <f t="shared" ca="1" si="19"/>
        <v>705</v>
      </c>
      <c r="E699" s="2" t="str">
        <f t="array" aca="1" ref="E699" ca="1">IFERROR(_xlfn.IFNA(INDEX(Breeding!$K$4:$K$499,D699, 0),""),"")</f>
        <v/>
      </c>
      <c r="F699" t="str">
        <f t="array" aca="1" ref="F699" ca="1">IFERROR(_xlfn.IFNA(INDEX(Breeding!$M$4:$M$499,D699, 0),""),"")</f>
        <v/>
      </c>
      <c r="G699" t="str">
        <f t="array" aca="1" ref="G699" ca="1">IFERROR(_xlfn.IFNA(INDEX(Breeding!$N$4:$N$499,D699, 0),""),"")</f>
        <v/>
      </c>
      <c r="H699" t="str">
        <f ca="1">_xlfn.IFNA(INDEX(Colony!$J$11:$J$20,MATCH(G699,Colony!$B$11:$B$20)),"")</f>
        <v/>
      </c>
      <c r="I699" s="12" t="str">
        <f t="shared" ca="1" si="20"/>
        <v/>
      </c>
    </row>
    <row r="700" spans="4:9" x14ac:dyDescent="0.25">
      <c r="D700">
        <f t="shared" ca="1" si="19"/>
        <v>706</v>
      </c>
      <c r="E700" s="2" t="str">
        <f t="array" aca="1" ref="E700" ca="1">IFERROR(_xlfn.IFNA(INDEX(Breeding!$K$4:$K$499,D700, 0),""),"")</f>
        <v/>
      </c>
      <c r="F700" t="str">
        <f t="array" aca="1" ref="F700" ca="1">IFERROR(_xlfn.IFNA(INDEX(Breeding!$M$4:$M$499,D700, 0),""),"")</f>
        <v/>
      </c>
      <c r="G700" t="str">
        <f t="array" aca="1" ref="G700" ca="1">IFERROR(_xlfn.IFNA(INDEX(Breeding!$N$4:$N$499,D700, 0),""),"")</f>
        <v/>
      </c>
      <c r="H700" t="str">
        <f ca="1">_xlfn.IFNA(INDEX(Colony!$J$11:$J$20,MATCH(G700,Colony!$B$11:$B$20)),"")</f>
        <v/>
      </c>
      <c r="I700" s="12" t="str">
        <f t="shared" ca="1" si="20"/>
        <v/>
      </c>
    </row>
    <row r="701" spans="4:9" x14ac:dyDescent="0.25">
      <c r="D701">
        <f t="shared" ca="1" si="19"/>
        <v>707</v>
      </c>
      <c r="E701" s="2" t="str">
        <f t="array" aca="1" ref="E701" ca="1">IFERROR(_xlfn.IFNA(INDEX(Breeding!$K$4:$K$499,D701, 0),""),"")</f>
        <v/>
      </c>
      <c r="F701" t="str">
        <f t="array" aca="1" ref="F701" ca="1">IFERROR(_xlfn.IFNA(INDEX(Breeding!$M$4:$M$499,D701, 0),""),"")</f>
        <v/>
      </c>
      <c r="G701" t="str">
        <f t="array" aca="1" ref="G701" ca="1">IFERROR(_xlfn.IFNA(INDEX(Breeding!$N$4:$N$499,D701, 0),""),"")</f>
        <v/>
      </c>
      <c r="H701" t="str">
        <f ca="1">_xlfn.IFNA(INDEX(Colony!$J$11:$J$20,MATCH(G701,Colony!$B$11:$B$20)),"")</f>
        <v/>
      </c>
      <c r="I701" s="12" t="str">
        <f t="shared" ca="1" si="20"/>
        <v/>
      </c>
    </row>
    <row r="702" spans="4:9" x14ac:dyDescent="0.25">
      <c r="D702">
        <f t="shared" ca="1" si="19"/>
        <v>708</v>
      </c>
      <c r="E702" s="2" t="str">
        <f t="array" aca="1" ref="E702" ca="1">IFERROR(_xlfn.IFNA(INDEX(Breeding!$K$4:$K$499,D702, 0),""),"")</f>
        <v/>
      </c>
      <c r="F702" t="str">
        <f t="array" aca="1" ref="F702" ca="1">IFERROR(_xlfn.IFNA(INDEX(Breeding!$M$4:$M$499,D702, 0),""),"")</f>
        <v/>
      </c>
      <c r="G702" t="str">
        <f t="array" aca="1" ref="G702" ca="1">IFERROR(_xlfn.IFNA(INDEX(Breeding!$N$4:$N$499,D702, 0),""),"")</f>
        <v/>
      </c>
      <c r="H702" t="str">
        <f ca="1">_xlfn.IFNA(INDEX(Colony!$J$11:$J$20,MATCH(G702,Colony!$B$11:$B$20)),"")</f>
        <v/>
      </c>
      <c r="I702" s="12" t="str">
        <f t="shared" ca="1" si="20"/>
        <v/>
      </c>
    </row>
    <row r="703" spans="4:9" x14ac:dyDescent="0.25">
      <c r="D703">
        <f t="shared" ca="1" si="19"/>
        <v>709</v>
      </c>
      <c r="E703" s="2" t="str">
        <f t="array" aca="1" ref="E703" ca="1">IFERROR(_xlfn.IFNA(INDEX(Breeding!$K$4:$K$499,D703, 0),""),"")</f>
        <v/>
      </c>
      <c r="F703" t="str">
        <f t="array" aca="1" ref="F703" ca="1">IFERROR(_xlfn.IFNA(INDEX(Breeding!$M$4:$M$499,D703, 0),""),"")</f>
        <v/>
      </c>
      <c r="G703" t="str">
        <f t="array" aca="1" ref="G703" ca="1">IFERROR(_xlfn.IFNA(INDEX(Breeding!$N$4:$N$499,D703, 0),""),"")</f>
        <v/>
      </c>
      <c r="H703" t="str">
        <f ca="1">_xlfn.IFNA(INDEX(Colony!$J$11:$J$20,MATCH(G703,Colony!$B$11:$B$20)),"")</f>
        <v/>
      </c>
      <c r="I703" s="12" t="str">
        <f t="shared" ca="1" si="20"/>
        <v/>
      </c>
    </row>
    <row r="704" spans="4:9" x14ac:dyDescent="0.25">
      <c r="D704">
        <f t="shared" ca="1" si="19"/>
        <v>710</v>
      </c>
      <c r="E704" s="2" t="str">
        <f t="array" aca="1" ref="E704" ca="1">IFERROR(_xlfn.IFNA(INDEX(Breeding!$K$4:$K$499,D704, 0),""),"")</f>
        <v/>
      </c>
      <c r="F704" t="str">
        <f t="array" aca="1" ref="F704" ca="1">IFERROR(_xlfn.IFNA(INDEX(Breeding!$M$4:$M$499,D704, 0),""),"")</f>
        <v/>
      </c>
      <c r="G704" t="str">
        <f t="array" aca="1" ref="G704" ca="1">IFERROR(_xlfn.IFNA(INDEX(Breeding!$N$4:$N$499,D704, 0),""),"")</f>
        <v/>
      </c>
      <c r="H704" t="str">
        <f ca="1">_xlfn.IFNA(INDEX(Colony!$J$11:$J$20,MATCH(G704,Colony!$B$11:$B$20)),"")</f>
        <v/>
      </c>
      <c r="I704" s="12" t="str">
        <f t="shared" ca="1" si="20"/>
        <v/>
      </c>
    </row>
    <row r="705" spans="4:9" x14ac:dyDescent="0.25">
      <c r="D705">
        <f t="shared" ca="1" si="19"/>
        <v>711</v>
      </c>
      <c r="E705" s="2" t="str">
        <f t="array" aca="1" ref="E705" ca="1">IFERROR(_xlfn.IFNA(INDEX(Breeding!$K$4:$K$499,D705, 0),""),"")</f>
        <v/>
      </c>
      <c r="F705" t="str">
        <f t="array" aca="1" ref="F705" ca="1">IFERROR(_xlfn.IFNA(INDEX(Breeding!$M$4:$M$499,D705, 0),""),"")</f>
        <v/>
      </c>
      <c r="G705" t="str">
        <f t="array" aca="1" ref="G705" ca="1">IFERROR(_xlfn.IFNA(INDEX(Breeding!$N$4:$N$499,D705, 0),""),"")</f>
        <v/>
      </c>
      <c r="H705" t="str">
        <f ca="1">_xlfn.IFNA(INDEX(Colony!$J$11:$J$20,MATCH(G705,Colony!$B$11:$B$20)),"")</f>
        <v/>
      </c>
      <c r="I705" s="12" t="str">
        <f t="shared" ca="1" si="20"/>
        <v/>
      </c>
    </row>
    <row r="706" spans="4:9" x14ac:dyDescent="0.25">
      <c r="D706">
        <f t="shared" ca="1" si="19"/>
        <v>712</v>
      </c>
      <c r="E706" s="2" t="str">
        <f t="array" aca="1" ref="E706" ca="1">IFERROR(_xlfn.IFNA(INDEX(Breeding!$K$4:$K$499,D706, 0),""),"")</f>
        <v/>
      </c>
      <c r="F706" t="str">
        <f t="array" aca="1" ref="F706" ca="1">IFERROR(_xlfn.IFNA(INDEX(Breeding!$M$4:$M$499,D706, 0),""),"")</f>
        <v/>
      </c>
      <c r="G706" t="str">
        <f t="array" aca="1" ref="G706" ca="1">IFERROR(_xlfn.IFNA(INDEX(Breeding!$N$4:$N$499,D706, 0),""),"")</f>
        <v/>
      </c>
      <c r="H706" t="str">
        <f ca="1">_xlfn.IFNA(INDEX(Colony!$J$11:$J$20,MATCH(G706,Colony!$B$11:$B$20)),"")</f>
        <v/>
      </c>
      <c r="I706" s="12" t="str">
        <f t="shared" ca="1" si="20"/>
        <v/>
      </c>
    </row>
    <row r="707" spans="4:9" x14ac:dyDescent="0.25">
      <c r="D707">
        <f t="shared" ca="1" si="19"/>
        <v>713</v>
      </c>
      <c r="E707" s="2" t="str">
        <f t="array" aca="1" ref="E707" ca="1">IFERROR(_xlfn.IFNA(INDEX(Breeding!$K$4:$K$499,D707, 0),""),"")</f>
        <v/>
      </c>
      <c r="F707" t="str">
        <f t="array" aca="1" ref="F707" ca="1">IFERROR(_xlfn.IFNA(INDEX(Breeding!$M$4:$M$499,D707, 0),""),"")</f>
        <v/>
      </c>
      <c r="G707" t="str">
        <f t="array" aca="1" ref="G707" ca="1">IFERROR(_xlfn.IFNA(INDEX(Breeding!$N$4:$N$499,D707, 0),""),"")</f>
        <v/>
      </c>
      <c r="H707" t="str">
        <f ca="1">_xlfn.IFNA(INDEX(Colony!$J$11:$J$20,MATCH(G707,Colony!$B$11:$B$20)),"")</f>
        <v/>
      </c>
      <c r="I707" s="12" t="str">
        <f t="shared" ca="1" si="20"/>
        <v/>
      </c>
    </row>
    <row r="708" spans="4:9" x14ac:dyDescent="0.25">
      <c r="D708">
        <f t="shared" ca="1" si="19"/>
        <v>714</v>
      </c>
      <c r="E708" s="2" t="str">
        <f t="array" aca="1" ref="E708" ca="1">IFERROR(_xlfn.IFNA(INDEX(Breeding!$K$4:$K$499,D708, 0),""),"")</f>
        <v/>
      </c>
      <c r="F708" t="str">
        <f t="array" aca="1" ref="F708" ca="1">IFERROR(_xlfn.IFNA(INDEX(Breeding!$M$4:$M$499,D708, 0),""),"")</f>
        <v/>
      </c>
      <c r="G708" t="str">
        <f t="array" aca="1" ref="G708" ca="1">IFERROR(_xlfn.IFNA(INDEX(Breeding!$N$4:$N$499,D708, 0),""),"")</f>
        <v/>
      </c>
      <c r="H708" t="str">
        <f ca="1">_xlfn.IFNA(INDEX(Colony!$J$11:$J$20,MATCH(G708,Colony!$B$11:$B$20)),"")</f>
        <v/>
      </c>
      <c r="I708" s="12" t="str">
        <f t="shared" ca="1" si="20"/>
        <v/>
      </c>
    </row>
    <row r="709" spans="4:9" x14ac:dyDescent="0.25">
      <c r="D709">
        <f t="shared" ca="1" si="19"/>
        <v>715</v>
      </c>
      <c r="E709" s="2" t="str">
        <f t="array" aca="1" ref="E709" ca="1">IFERROR(_xlfn.IFNA(INDEX(Breeding!$K$4:$K$499,D709, 0),""),"")</f>
        <v/>
      </c>
      <c r="F709" t="str">
        <f t="array" aca="1" ref="F709" ca="1">IFERROR(_xlfn.IFNA(INDEX(Breeding!$M$4:$M$499,D709, 0),""),"")</f>
        <v/>
      </c>
      <c r="G709" t="str">
        <f t="array" aca="1" ref="G709" ca="1">IFERROR(_xlfn.IFNA(INDEX(Breeding!$N$4:$N$499,D709, 0),""),"")</f>
        <v/>
      </c>
      <c r="H709" t="str">
        <f ca="1">_xlfn.IFNA(INDEX(Colony!$J$11:$J$20,MATCH(G709,Colony!$B$11:$B$20)),"")</f>
        <v/>
      </c>
      <c r="I709" s="12" t="str">
        <f t="shared" ca="1" si="20"/>
        <v/>
      </c>
    </row>
    <row r="710" spans="4:9" x14ac:dyDescent="0.25">
      <c r="D710">
        <f t="shared" ca="1" si="19"/>
        <v>716</v>
      </c>
      <c r="E710" s="2" t="str">
        <f t="array" aca="1" ref="E710" ca="1">IFERROR(_xlfn.IFNA(INDEX(Breeding!$K$4:$K$499,D710, 0),""),"")</f>
        <v/>
      </c>
      <c r="F710" t="str">
        <f t="array" aca="1" ref="F710" ca="1">IFERROR(_xlfn.IFNA(INDEX(Breeding!$M$4:$M$499,D710, 0),""),"")</f>
        <v/>
      </c>
      <c r="G710" t="str">
        <f t="array" aca="1" ref="G710" ca="1">IFERROR(_xlfn.IFNA(INDEX(Breeding!$N$4:$N$499,D710, 0),""),"")</f>
        <v/>
      </c>
      <c r="H710" t="str">
        <f ca="1">_xlfn.IFNA(INDEX(Colony!$J$11:$J$20,MATCH(G710,Colony!$B$11:$B$20)),"")</f>
        <v/>
      </c>
      <c r="I710" s="12" t="str">
        <f t="shared" ca="1" si="20"/>
        <v/>
      </c>
    </row>
    <row r="711" spans="4:9" x14ac:dyDescent="0.25">
      <c r="D711">
        <f t="shared" ca="1" si="19"/>
        <v>717</v>
      </c>
      <c r="E711" s="2" t="str">
        <f t="array" aca="1" ref="E711" ca="1">IFERROR(_xlfn.IFNA(INDEX(Breeding!$K$4:$K$499,D711, 0),""),"")</f>
        <v/>
      </c>
      <c r="F711" t="str">
        <f t="array" aca="1" ref="F711" ca="1">IFERROR(_xlfn.IFNA(INDEX(Breeding!$M$4:$M$499,D711, 0),""),"")</f>
        <v/>
      </c>
      <c r="G711" t="str">
        <f t="array" aca="1" ref="G711" ca="1">IFERROR(_xlfn.IFNA(INDEX(Breeding!$N$4:$N$499,D711, 0),""),"")</f>
        <v/>
      </c>
      <c r="H711" t="str">
        <f ca="1">_xlfn.IFNA(INDEX(Colony!$J$11:$J$20,MATCH(G711,Colony!$B$11:$B$20)),"")</f>
        <v/>
      </c>
      <c r="I711" s="12" t="str">
        <f t="shared" ca="1" si="20"/>
        <v/>
      </c>
    </row>
    <row r="712" spans="4:9" x14ac:dyDescent="0.25">
      <c r="D712">
        <f t="shared" ref="D712:D775" ca="1" si="21">D711+1</f>
        <v>718</v>
      </c>
      <c r="E712" s="2" t="str">
        <f t="array" aca="1" ref="E712" ca="1">IFERROR(_xlfn.IFNA(INDEX(Breeding!$K$4:$K$499,D712, 0),""),"")</f>
        <v/>
      </c>
      <c r="F712" t="str">
        <f t="array" aca="1" ref="F712" ca="1">IFERROR(_xlfn.IFNA(INDEX(Breeding!$M$4:$M$499,D712, 0),""),"")</f>
        <v/>
      </c>
      <c r="G712" t="str">
        <f t="array" aca="1" ref="G712" ca="1">IFERROR(_xlfn.IFNA(INDEX(Breeding!$N$4:$N$499,D712, 0),""),"")</f>
        <v/>
      </c>
      <c r="H712" t="str">
        <f ca="1">_xlfn.IFNA(INDEX(Colony!$J$11:$J$20,MATCH(G712,Colony!$B$11:$B$20)),"")</f>
        <v/>
      </c>
      <c r="I712" s="12" t="str">
        <f t="shared" ca="1" si="20"/>
        <v/>
      </c>
    </row>
    <row r="713" spans="4:9" x14ac:dyDescent="0.25">
      <c r="D713">
        <f t="shared" ca="1" si="21"/>
        <v>719</v>
      </c>
      <c r="E713" s="2" t="str">
        <f t="array" aca="1" ref="E713" ca="1">IFERROR(_xlfn.IFNA(INDEX(Breeding!$K$4:$K$499,D713, 0),""),"")</f>
        <v/>
      </c>
      <c r="F713" t="str">
        <f t="array" aca="1" ref="F713" ca="1">IFERROR(_xlfn.IFNA(INDEX(Breeding!$M$4:$M$499,D713, 0),""),"")</f>
        <v/>
      </c>
      <c r="G713" t="str">
        <f t="array" aca="1" ref="G713" ca="1">IFERROR(_xlfn.IFNA(INDEX(Breeding!$N$4:$N$499,D713, 0),""),"")</f>
        <v/>
      </c>
      <c r="H713" t="str">
        <f ca="1">_xlfn.IFNA(INDEX(Colony!$J$11:$J$20,MATCH(G713,Colony!$B$11:$B$20)),"")</f>
        <v/>
      </c>
      <c r="I713" s="12" t="str">
        <f t="shared" ca="1" si="20"/>
        <v/>
      </c>
    </row>
    <row r="714" spans="4:9" x14ac:dyDescent="0.25">
      <c r="D714">
        <f t="shared" ca="1" si="21"/>
        <v>720</v>
      </c>
      <c r="E714" s="2" t="str">
        <f t="array" aca="1" ref="E714" ca="1">IFERROR(_xlfn.IFNA(INDEX(Breeding!$K$4:$K$499,D714, 0),""),"")</f>
        <v/>
      </c>
      <c r="F714" t="str">
        <f t="array" aca="1" ref="F714" ca="1">IFERROR(_xlfn.IFNA(INDEX(Breeding!$M$4:$M$499,D714, 0),""),"")</f>
        <v/>
      </c>
      <c r="G714" t="str">
        <f t="array" aca="1" ref="G714" ca="1">IFERROR(_xlfn.IFNA(INDEX(Breeding!$N$4:$N$499,D714, 0),""),"")</f>
        <v/>
      </c>
      <c r="H714" t="str">
        <f ca="1">_xlfn.IFNA(INDEX(Colony!$J$11:$J$20,MATCH(G714,Colony!$B$11:$B$20)),"")</f>
        <v/>
      </c>
      <c r="I714" s="12" t="str">
        <f t="shared" ca="1" si="20"/>
        <v/>
      </c>
    </row>
    <row r="715" spans="4:9" x14ac:dyDescent="0.25">
      <c r="D715">
        <f t="shared" ca="1" si="21"/>
        <v>721</v>
      </c>
      <c r="E715" s="2" t="str">
        <f t="array" aca="1" ref="E715" ca="1">IFERROR(_xlfn.IFNA(INDEX(Breeding!$K$4:$K$499,D715, 0),""),"")</f>
        <v/>
      </c>
      <c r="F715" t="str">
        <f t="array" aca="1" ref="F715" ca="1">IFERROR(_xlfn.IFNA(INDEX(Breeding!$M$4:$M$499,D715, 0),""),"")</f>
        <v/>
      </c>
      <c r="G715" t="str">
        <f t="array" aca="1" ref="G715" ca="1">IFERROR(_xlfn.IFNA(INDEX(Breeding!$N$4:$N$499,D715, 0),""),"")</f>
        <v/>
      </c>
      <c r="H715" t="str">
        <f ca="1">_xlfn.IFNA(INDEX(Colony!$J$11:$J$20,MATCH(G715,Colony!$B$11:$B$20)),"")</f>
        <v/>
      </c>
      <c r="I715" s="12" t="str">
        <f t="shared" ca="1" si="20"/>
        <v/>
      </c>
    </row>
    <row r="716" spans="4:9" x14ac:dyDescent="0.25">
      <c r="D716">
        <f t="shared" ca="1" si="21"/>
        <v>722</v>
      </c>
      <c r="E716" s="2" t="str">
        <f t="array" aca="1" ref="E716" ca="1">IFERROR(_xlfn.IFNA(INDEX(Breeding!$K$4:$K$499,D716, 0),""),"")</f>
        <v/>
      </c>
      <c r="F716" t="str">
        <f t="array" aca="1" ref="F716" ca="1">IFERROR(_xlfn.IFNA(INDEX(Breeding!$M$4:$M$499,D716, 0),""),"")</f>
        <v/>
      </c>
      <c r="G716" t="str">
        <f t="array" aca="1" ref="G716" ca="1">IFERROR(_xlfn.IFNA(INDEX(Breeding!$N$4:$N$499,D716, 0),""),"")</f>
        <v/>
      </c>
      <c r="H716" t="str">
        <f ca="1">_xlfn.IFNA(INDEX(Colony!$J$11:$J$20,MATCH(G716,Colony!$B$11:$B$20)),"")</f>
        <v/>
      </c>
      <c r="I716" s="12" t="str">
        <f t="shared" ca="1" si="20"/>
        <v/>
      </c>
    </row>
    <row r="717" spans="4:9" x14ac:dyDescent="0.25">
      <c r="D717">
        <f t="shared" ca="1" si="21"/>
        <v>723</v>
      </c>
      <c r="E717" s="2" t="str">
        <f t="array" aca="1" ref="E717" ca="1">IFERROR(_xlfn.IFNA(INDEX(Breeding!$K$4:$K$499,D717, 0),""),"")</f>
        <v/>
      </c>
      <c r="F717" t="str">
        <f t="array" aca="1" ref="F717" ca="1">IFERROR(_xlfn.IFNA(INDEX(Breeding!$M$4:$M$499,D717, 0),""),"")</f>
        <v/>
      </c>
      <c r="G717" t="str">
        <f t="array" aca="1" ref="G717" ca="1">IFERROR(_xlfn.IFNA(INDEX(Breeding!$N$4:$N$499,D717, 0),""),"")</f>
        <v/>
      </c>
      <c r="H717" t="str">
        <f ca="1">_xlfn.IFNA(INDEX(Colony!$J$11:$J$20,MATCH(G717,Colony!$B$11:$B$20)),"")</f>
        <v/>
      </c>
      <c r="I717" s="12" t="str">
        <f t="shared" ca="1" si="20"/>
        <v/>
      </c>
    </row>
    <row r="718" spans="4:9" x14ac:dyDescent="0.25">
      <c r="D718">
        <f t="shared" ca="1" si="21"/>
        <v>724</v>
      </c>
      <c r="E718" s="2" t="str">
        <f t="array" aca="1" ref="E718" ca="1">IFERROR(_xlfn.IFNA(INDEX(Breeding!$K$4:$K$499,D718, 0),""),"")</f>
        <v/>
      </c>
      <c r="F718" t="str">
        <f t="array" aca="1" ref="F718" ca="1">IFERROR(_xlfn.IFNA(INDEX(Breeding!$M$4:$M$499,D718, 0),""),"")</f>
        <v/>
      </c>
      <c r="G718" t="str">
        <f t="array" aca="1" ref="G718" ca="1">IFERROR(_xlfn.IFNA(INDEX(Breeding!$N$4:$N$499,D718, 0),""),"")</f>
        <v/>
      </c>
      <c r="H718" t="str">
        <f ca="1">_xlfn.IFNA(INDEX(Colony!$J$11:$J$20,MATCH(G718,Colony!$B$11:$B$20)),"")</f>
        <v/>
      </c>
      <c r="I718" s="12" t="str">
        <f t="shared" ca="1" si="20"/>
        <v/>
      </c>
    </row>
    <row r="719" spans="4:9" x14ac:dyDescent="0.25">
      <c r="D719">
        <f t="shared" ca="1" si="21"/>
        <v>725</v>
      </c>
      <c r="E719" s="2" t="str">
        <f t="array" aca="1" ref="E719" ca="1">IFERROR(_xlfn.IFNA(INDEX(Breeding!$K$4:$K$499,D719, 0),""),"")</f>
        <v/>
      </c>
      <c r="F719" t="str">
        <f t="array" aca="1" ref="F719" ca="1">IFERROR(_xlfn.IFNA(INDEX(Breeding!$M$4:$M$499,D719, 0),""),"")</f>
        <v/>
      </c>
      <c r="G719" t="str">
        <f t="array" aca="1" ref="G719" ca="1">IFERROR(_xlfn.IFNA(INDEX(Breeding!$N$4:$N$499,D719, 0),""),"")</f>
        <v/>
      </c>
      <c r="H719" t="str">
        <f ca="1">_xlfn.IFNA(INDEX(Colony!$J$11:$J$20,MATCH(G719,Colony!$B$11:$B$20)),"")</f>
        <v/>
      </c>
      <c r="I719" s="12" t="str">
        <f t="shared" ca="1" si="20"/>
        <v/>
      </c>
    </row>
    <row r="720" spans="4:9" x14ac:dyDescent="0.25">
      <c r="D720">
        <f t="shared" ca="1" si="21"/>
        <v>726</v>
      </c>
      <c r="E720" s="2" t="str">
        <f t="array" aca="1" ref="E720" ca="1">IFERROR(_xlfn.IFNA(INDEX(Breeding!$K$4:$K$499,D720, 0),""),"")</f>
        <v/>
      </c>
      <c r="F720" t="str">
        <f t="array" aca="1" ref="F720" ca="1">IFERROR(_xlfn.IFNA(INDEX(Breeding!$M$4:$M$499,D720, 0),""),"")</f>
        <v/>
      </c>
      <c r="G720" t="str">
        <f t="array" aca="1" ref="G720" ca="1">IFERROR(_xlfn.IFNA(INDEX(Breeding!$N$4:$N$499,D720, 0),""),"")</f>
        <v/>
      </c>
      <c r="H720" t="str">
        <f ca="1">_xlfn.IFNA(INDEX(Colony!$J$11:$J$20,MATCH(G720,Colony!$B$11:$B$20)),"")</f>
        <v/>
      </c>
      <c r="I720" s="12" t="str">
        <f t="shared" ca="1" si="20"/>
        <v/>
      </c>
    </row>
    <row r="721" spans="4:9" x14ac:dyDescent="0.25">
      <c r="D721">
        <f t="shared" ca="1" si="21"/>
        <v>727</v>
      </c>
      <c r="E721" s="2" t="str">
        <f t="array" aca="1" ref="E721" ca="1">IFERROR(_xlfn.IFNA(INDEX(Breeding!$K$4:$K$499,D721, 0),""),"")</f>
        <v/>
      </c>
      <c r="F721" t="str">
        <f t="array" aca="1" ref="F721" ca="1">IFERROR(_xlfn.IFNA(INDEX(Breeding!$M$4:$M$499,D721, 0),""),"")</f>
        <v/>
      </c>
      <c r="G721" t="str">
        <f t="array" aca="1" ref="G721" ca="1">IFERROR(_xlfn.IFNA(INDEX(Breeding!$N$4:$N$499,D721, 0),""),"")</f>
        <v/>
      </c>
      <c r="H721" t="str">
        <f ca="1">_xlfn.IFNA(INDEX(Colony!$J$11:$J$20,MATCH(G721,Colony!$B$11:$B$20)),"")</f>
        <v/>
      </c>
      <c r="I721" s="12" t="str">
        <f t="shared" ca="1" si="20"/>
        <v/>
      </c>
    </row>
    <row r="722" spans="4:9" x14ac:dyDescent="0.25">
      <c r="D722">
        <f t="shared" ca="1" si="21"/>
        <v>728</v>
      </c>
      <c r="E722" s="2" t="str">
        <f t="array" aca="1" ref="E722" ca="1">IFERROR(_xlfn.IFNA(INDEX(Breeding!$K$4:$K$499,D722, 0),""),"")</f>
        <v/>
      </c>
      <c r="F722" t="str">
        <f t="array" aca="1" ref="F722" ca="1">IFERROR(_xlfn.IFNA(INDEX(Breeding!$M$4:$M$499,D722, 0),""),"")</f>
        <v/>
      </c>
      <c r="G722" t="str">
        <f t="array" aca="1" ref="G722" ca="1">IFERROR(_xlfn.IFNA(INDEX(Breeding!$N$4:$N$499,D722, 0),""),"")</f>
        <v/>
      </c>
      <c r="H722" t="str">
        <f ca="1">_xlfn.IFNA(INDEX(Colony!$J$11:$J$20,MATCH(G722,Colony!$B$11:$B$20)),"")</f>
        <v/>
      </c>
      <c r="I722" s="12" t="str">
        <f t="shared" ca="1" si="20"/>
        <v/>
      </c>
    </row>
    <row r="723" spans="4:9" x14ac:dyDescent="0.25">
      <c r="D723">
        <f t="shared" ca="1" si="21"/>
        <v>729</v>
      </c>
      <c r="E723" s="2" t="str">
        <f t="array" aca="1" ref="E723" ca="1">IFERROR(_xlfn.IFNA(INDEX(Breeding!$K$4:$K$499,D723, 0),""),"")</f>
        <v/>
      </c>
      <c r="F723" t="str">
        <f t="array" aca="1" ref="F723" ca="1">IFERROR(_xlfn.IFNA(INDEX(Breeding!$M$4:$M$499,D723, 0),""),"")</f>
        <v/>
      </c>
      <c r="G723" t="str">
        <f t="array" aca="1" ref="G723" ca="1">IFERROR(_xlfn.IFNA(INDEX(Breeding!$N$4:$N$499,D723, 0),""),"")</f>
        <v/>
      </c>
      <c r="H723" t="str">
        <f ca="1">_xlfn.IFNA(INDEX(Colony!$J$11:$J$20,MATCH(G723,Colony!$B$11:$B$20)),"")</f>
        <v/>
      </c>
      <c r="I723" s="12" t="str">
        <f t="shared" ca="1" si="20"/>
        <v/>
      </c>
    </row>
    <row r="724" spans="4:9" x14ac:dyDescent="0.25">
      <c r="D724">
        <f t="shared" ca="1" si="21"/>
        <v>730</v>
      </c>
      <c r="E724" s="2" t="str">
        <f t="array" aca="1" ref="E724" ca="1">IFERROR(_xlfn.IFNA(INDEX(Breeding!$K$4:$K$499,D724, 0),""),"")</f>
        <v/>
      </c>
      <c r="F724" t="str">
        <f t="array" aca="1" ref="F724" ca="1">IFERROR(_xlfn.IFNA(INDEX(Breeding!$M$4:$M$499,D724, 0),""),"")</f>
        <v/>
      </c>
      <c r="G724" t="str">
        <f t="array" aca="1" ref="G724" ca="1">IFERROR(_xlfn.IFNA(INDEX(Breeding!$N$4:$N$499,D724, 0),""),"")</f>
        <v/>
      </c>
      <c r="H724" t="str">
        <f ca="1">_xlfn.IFNA(INDEX(Colony!$J$11:$J$20,MATCH(G724,Colony!$B$11:$B$20)),"")</f>
        <v/>
      </c>
      <c r="I724" s="12" t="str">
        <f t="shared" ca="1" si="20"/>
        <v/>
      </c>
    </row>
    <row r="725" spans="4:9" x14ac:dyDescent="0.25">
      <c r="D725">
        <f t="shared" ca="1" si="21"/>
        <v>731</v>
      </c>
      <c r="E725" s="2" t="str">
        <f t="array" aca="1" ref="E725" ca="1">IFERROR(_xlfn.IFNA(INDEX(Breeding!$K$4:$K$499,D725, 0),""),"")</f>
        <v/>
      </c>
      <c r="F725" t="str">
        <f t="array" aca="1" ref="F725" ca="1">IFERROR(_xlfn.IFNA(INDEX(Breeding!$M$4:$M$499,D725, 0),""),"")</f>
        <v/>
      </c>
      <c r="G725" t="str">
        <f t="array" aca="1" ref="G725" ca="1">IFERROR(_xlfn.IFNA(INDEX(Breeding!$N$4:$N$499,D725, 0),""),"")</f>
        <v/>
      </c>
      <c r="H725" t="str">
        <f ca="1">_xlfn.IFNA(INDEX(Colony!$J$11:$J$20,MATCH(G725,Colony!$B$11:$B$20)),"")</f>
        <v/>
      </c>
      <c r="I725" s="12" t="str">
        <f t="shared" ca="1" si="20"/>
        <v/>
      </c>
    </row>
    <row r="726" spans="4:9" x14ac:dyDescent="0.25">
      <c r="D726">
        <f t="shared" ca="1" si="21"/>
        <v>732</v>
      </c>
      <c r="E726" s="2" t="str">
        <f t="array" aca="1" ref="E726" ca="1">IFERROR(_xlfn.IFNA(INDEX(Breeding!$K$4:$K$499,D726, 0),""),"")</f>
        <v/>
      </c>
      <c r="F726" t="str">
        <f t="array" aca="1" ref="F726" ca="1">IFERROR(_xlfn.IFNA(INDEX(Breeding!$M$4:$M$499,D726, 0),""),"")</f>
        <v/>
      </c>
      <c r="G726" t="str">
        <f t="array" aca="1" ref="G726" ca="1">IFERROR(_xlfn.IFNA(INDEX(Breeding!$N$4:$N$499,D726, 0),""),"")</f>
        <v/>
      </c>
      <c r="H726" t="str">
        <f ca="1">_xlfn.IFNA(INDEX(Colony!$J$11:$J$20,MATCH(G726,Colony!$B$11:$B$20)),"")</f>
        <v/>
      </c>
      <c r="I726" s="12" t="str">
        <f t="shared" ca="1" si="20"/>
        <v/>
      </c>
    </row>
    <row r="727" spans="4:9" x14ac:dyDescent="0.25">
      <c r="D727">
        <f t="shared" ca="1" si="21"/>
        <v>733</v>
      </c>
      <c r="E727" s="2" t="str">
        <f t="array" aca="1" ref="E727" ca="1">IFERROR(_xlfn.IFNA(INDEX(Breeding!$K$4:$K$499,D727, 0),""),"")</f>
        <v/>
      </c>
      <c r="F727" t="str">
        <f t="array" aca="1" ref="F727" ca="1">IFERROR(_xlfn.IFNA(INDEX(Breeding!$M$4:$M$499,D727, 0),""),"")</f>
        <v/>
      </c>
      <c r="G727" t="str">
        <f t="array" aca="1" ref="G727" ca="1">IFERROR(_xlfn.IFNA(INDEX(Breeding!$N$4:$N$499,D727, 0),""),"")</f>
        <v/>
      </c>
      <c r="H727" t="str">
        <f ca="1">_xlfn.IFNA(INDEX(Colony!$J$11:$J$20,MATCH(G727,Colony!$B$11:$B$20)),"")</f>
        <v/>
      </c>
      <c r="I727" s="12" t="str">
        <f t="shared" ca="1" si="20"/>
        <v/>
      </c>
    </row>
    <row r="728" spans="4:9" x14ac:dyDescent="0.25">
      <c r="D728">
        <f t="shared" ca="1" si="21"/>
        <v>734</v>
      </c>
      <c r="E728" s="2" t="str">
        <f t="array" aca="1" ref="E728" ca="1">IFERROR(_xlfn.IFNA(INDEX(Breeding!$K$4:$K$499,D728, 0),""),"")</f>
        <v/>
      </c>
      <c r="F728" t="str">
        <f t="array" aca="1" ref="F728" ca="1">IFERROR(_xlfn.IFNA(INDEX(Breeding!$M$4:$M$499,D728, 0),""),"")</f>
        <v/>
      </c>
      <c r="G728" t="str">
        <f t="array" aca="1" ref="G728" ca="1">IFERROR(_xlfn.IFNA(INDEX(Breeding!$N$4:$N$499,D728, 0),""),"")</f>
        <v/>
      </c>
      <c r="H728" t="str">
        <f ca="1">_xlfn.IFNA(INDEX(Colony!$J$11:$J$20,MATCH(G728,Colony!$B$11:$B$20)),"")</f>
        <v/>
      </c>
      <c r="I728" s="12" t="str">
        <f t="shared" ca="1" si="20"/>
        <v/>
      </c>
    </row>
    <row r="729" spans="4:9" x14ac:dyDescent="0.25">
      <c r="D729">
        <f t="shared" ca="1" si="21"/>
        <v>735</v>
      </c>
      <c r="E729" s="2" t="str">
        <f t="array" aca="1" ref="E729" ca="1">IFERROR(_xlfn.IFNA(INDEX(Breeding!$K$4:$K$499,D729, 0),""),"")</f>
        <v/>
      </c>
      <c r="F729" t="str">
        <f t="array" aca="1" ref="F729" ca="1">IFERROR(_xlfn.IFNA(INDEX(Breeding!$M$4:$M$499,D729, 0),""),"")</f>
        <v/>
      </c>
      <c r="G729" t="str">
        <f t="array" aca="1" ref="G729" ca="1">IFERROR(_xlfn.IFNA(INDEX(Breeding!$N$4:$N$499,D729, 0),""),"")</f>
        <v/>
      </c>
      <c r="H729" t="str">
        <f ca="1">_xlfn.IFNA(INDEX(Colony!$J$11:$J$20,MATCH(G729,Colony!$B$11:$B$20)),"")</f>
        <v/>
      </c>
      <c r="I729" s="12" t="str">
        <f t="shared" ca="1" si="20"/>
        <v/>
      </c>
    </row>
    <row r="730" spans="4:9" x14ac:dyDescent="0.25">
      <c r="D730">
        <f t="shared" ca="1" si="21"/>
        <v>736</v>
      </c>
      <c r="E730" s="2" t="str">
        <f t="array" aca="1" ref="E730" ca="1">IFERROR(_xlfn.IFNA(INDEX(Breeding!$K$4:$K$499,D730, 0),""),"")</f>
        <v/>
      </c>
      <c r="F730" t="str">
        <f t="array" aca="1" ref="F730" ca="1">IFERROR(_xlfn.IFNA(INDEX(Breeding!$M$4:$M$499,D730, 0),""),"")</f>
        <v/>
      </c>
      <c r="G730" t="str">
        <f t="array" aca="1" ref="G730" ca="1">IFERROR(_xlfn.IFNA(INDEX(Breeding!$N$4:$N$499,D730, 0),""),"")</f>
        <v/>
      </c>
      <c r="H730" t="str">
        <f ca="1">_xlfn.IFNA(INDEX(Colony!$J$11:$J$20,MATCH(G730,Colony!$B$11:$B$20)),"")</f>
        <v/>
      </c>
      <c r="I730" s="12" t="str">
        <f t="shared" ca="1" si="20"/>
        <v/>
      </c>
    </row>
    <row r="731" spans="4:9" x14ac:dyDescent="0.25">
      <c r="D731">
        <f t="shared" ca="1" si="21"/>
        <v>737</v>
      </c>
      <c r="E731" s="2" t="str">
        <f t="array" aca="1" ref="E731" ca="1">IFERROR(_xlfn.IFNA(INDEX(Breeding!$K$4:$K$499,D731, 0),""),"")</f>
        <v/>
      </c>
      <c r="F731" t="str">
        <f t="array" aca="1" ref="F731" ca="1">IFERROR(_xlfn.IFNA(INDEX(Breeding!$M$4:$M$499,D731, 0),""),"")</f>
        <v/>
      </c>
      <c r="G731" t="str">
        <f t="array" aca="1" ref="G731" ca="1">IFERROR(_xlfn.IFNA(INDEX(Breeding!$N$4:$N$499,D731, 0),""),"")</f>
        <v/>
      </c>
      <c r="H731" t="str">
        <f ca="1">_xlfn.IFNA(INDEX(Colony!$J$11:$J$20,MATCH(G731,Colony!$B$11:$B$20)),"")</f>
        <v/>
      </c>
      <c r="I731" s="12" t="str">
        <f t="shared" ca="1" si="20"/>
        <v/>
      </c>
    </row>
    <row r="732" spans="4:9" x14ac:dyDescent="0.25">
      <c r="D732">
        <f t="shared" ca="1" si="21"/>
        <v>738</v>
      </c>
      <c r="E732" s="2" t="str">
        <f t="array" aca="1" ref="E732" ca="1">IFERROR(_xlfn.IFNA(INDEX(Breeding!$K$4:$K$499,D732, 0),""),"")</f>
        <v/>
      </c>
      <c r="F732" t="str">
        <f t="array" aca="1" ref="F732" ca="1">IFERROR(_xlfn.IFNA(INDEX(Breeding!$M$4:$M$499,D732, 0),""),"")</f>
        <v/>
      </c>
      <c r="G732" t="str">
        <f t="array" aca="1" ref="G732" ca="1">IFERROR(_xlfn.IFNA(INDEX(Breeding!$N$4:$N$499,D732, 0),""),"")</f>
        <v/>
      </c>
      <c r="H732" t="str">
        <f ca="1">_xlfn.IFNA(INDEX(Colony!$J$11:$J$20,MATCH(G732,Colony!$B$11:$B$20)),"")</f>
        <v/>
      </c>
      <c r="I732" s="12" t="str">
        <f t="shared" ca="1" si="20"/>
        <v/>
      </c>
    </row>
    <row r="733" spans="4:9" x14ac:dyDescent="0.25">
      <c r="D733">
        <f t="shared" ca="1" si="21"/>
        <v>739</v>
      </c>
      <c r="E733" s="2" t="str">
        <f t="array" aca="1" ref="E733" ca="1">IFERROR(_xlfn.IFNA(INDEX(Breeding!$K$4:$K$499,D733, 0),""),"")</f>
        <v/>
      </c>
      <c r="F733" t="str">
        <f t="array" aca="1" ref="F733" ca="1">IFERROR(_xlfn.IFNA(INDEX(Breeding!$M$4:$M$499,D733, 0),""),"")</f>
        <v/>
      </c>
      <c r="G733" t="str">
        <f t="array" aca="1" ref="G733" ca="1">IFERROR(_xlfn.IFNA(INDEX(Breeding!$N$4:$N$499,D733, 0),""),"")</f>
        <v/>
      </c>
      <c r="H733" t="str">
        <f ca="1">_xlfn.IFNA(INDEX(Colony!$J$11:$J$20,MATCH(G733,Colony!$B$11:$B$20)),"")</f>
        <v/>
      </c>
      <c r="I733" s="12" t="str">
        <f t="shared" ca="1" si="20"/>
        <v/>
      </c>
    </row>
    <row r="734" spans="4:9" x14ac:dyDescent="0.25">
      <c r="D734">
        <f t="shared" ca="1" si="21"/>
        <v>740</v>
      </c>
      <c r="E734" s="2" t="str">
        <f t="array" aca="1" ref="E734" ca="1">IFERROR(_xlfn.IFNA(INDEX(Breeding!$K$4:$K$499,D734, 0),""),"")</f>
        <v/>
      </c>
      <c r="F734" t="str">
        <f t="array" aca="1" ref="F734" ca="1">IFERROR(_xlfn.IFNA(INDEX(Breeding!$M$4:$M$499,D734, 0),""),"")</f>
        <v/>
      </c>
      <c r="G734" t="str">
        <f t="array" aca="1" ref="G734" ca="1">IFERROR(_xlfn.IFNA(INDEX(Breeding!$N$4:$N$499,D734, 0),""),"")</f>
        <v/>
      </c>
      <c r="H734" t="str">
        <f ca="1">_xlfn.IFNA(INDEX(Colony!$J$11:$J$20,MATCH(G734,Colony!$B$11:$B$20)),"")</f>
        <v/>
      </c>
      <c r="I734" s="12" t="str">
        <f t="shared" ca="1" si="20"/>
        <v/>
      </c>
    </row>
    <row r="735" spans="4:9" x14ac:dyDescent="0.25">
      <c r="D735">
        <f t="shared" ca="1" si="21"/>
        <v>741</v>
      </c>
      <c r="E735" s="2" t="str">
        <f t="array" aca="1" ref="E735" ca="1">IFERROR(_xlfn.IFNA(INDEX(Breeding!$K$4:$K$499,D735, 0),""),"")</f>
        <v/>
      </c>
      <c r="F735" t="str">
        <f t="array" aca="1" ref="F735" ca="1">IFERROR(_xlfn.IFNA(INDEX(Breeding!$M$4:$M$499,D735, 0),""),"")</f>
        <v/>
      </c>
      <c r="G735" t="str">
        <f t="array" aca="1" ref="G735" ca="1">IFERROR(_xlfn.IFNA(INDEX(Breeding!$N$4:$N$499,D735, 0),""),"")</f>
        <v/>
      </c>
      <c r="H735" t="str">
        <f ca="1">_xlfn.IFNA(INDEX(Colony!$J$11:$J$20,MATCH(G735,Colony!$B$11:$B$20)),"")</f>
        <v/>
      </c>
      <c r="I735" s="12" t="str">
        <f t="shared" ca="1" si="20"/>
        <v/>
      </c>
    </row>
    <row r="736" spans="4:9" x14ac:dyDescent="0.25">
      <c r="D736">
        <f t="shared" ca="1" si="21"/>
        <v>742</v>
      </c>
      <c r="E736" s="2" t="str">
        <f t="array" aca="1" ref="E736" ca="1">IFERROR(_xlfn.IFNA(INDEX(Breeding!$K$4:$K$499,D736, 0),""),"")</f>
        <v/>
      </c>
      <c r="F736" t="str">
        <f t="array" aca="1" ref="F736" ca="1">IFERROR(_xlfn.IFNA(INDEX(Breeding!$M$4:$M$499,D736, 0),""),"")</f>
        <v/>
      </c>
      <c r="G736" t="str">
        <f t="array" aca="1" ref="G736" ca="1">IFERROR(_xlfn.IFNA(INDEX(Breeding!$N$4:$N$499,D736, 0),""),"")</f>
        <v/>
      </c>
      <c r="H736" t="str">
        <f ca="1">_xlfn.IFNA(INDEX(Colony!$J$11:$J$20,MATCH(G736,Colony!$B$11:$B$20)),"")</f>
        <v/>
      </c>
      <c r="I736" s="12" t="str">
        <f t="shared" ca="1" si="20"/>
        <v/>
      </c>
    </row>
    <row r="737" spans="4:9" x14ac:dyDescent="0.25">
      <c r="D737">
        <f t="shared" ca="1" si="21"/>
        <v>743</v>
      </c>
      <c r="E737" s="2" t="str">
        <f t="array" aca="1" ref="E737" ca="1">IFERROR(_xlfn.IFNA(INDEX(Breeding!$K$4:$K$499,D737, 0),""),"")</f>
        <v/>
      </c>
      <c r="F737" t="str">
        <f t="array" aca="1" ref="F737" ca="1">IFERROR(_xlfn.IFNA(INDEX(Breeding!$M$4:$M$499,D737, 0),""),"")</f>
        <v/>
      </c>
      <c r="G737" t="str">
        <f t="array" aca="1" ref="G737" ca="1">IFERROR(_xlfn.IFNA(INDEX(Breeding!$N$4:$N$499,D737, 0),""),"")</f>
        <v/>
      </c>
      <c r="H737" t="str">
        <f ca="1">_xlfn.IFNA(INDEX(Colony!$J$11:$J$20,MATCH(G737,Colony!$B$11:$B$20)),"")</f>
        <v/>
      </c>
      <c r="I737" s="12" t="str">
        <f t="shared" ca="1" si="20"/>
        <v/>
      </c>
    </row>
    <row r="738" spans="4:9" x14ac:dyDescent="0.25">
      <c r="D738">
        <f t="shared" ca="1" si="21"/>
        <v>744</v>
      </c>
      <c r="E738" s="2" t="str">
        <f t="array" aca="1" ref="E738" ca="1">IFERROR(_xlfn.IFNA(INDEX(Breeding!$K$4:$K$499,D738, 0),""),"")</f>
        <v/>
      </c>
      <c r="F738" t="str">
        <f t="array" aca="1" ref="F738" ca="1">IFERROR(_xlfn.IFNA(INDEX(Breeding!$M$4:$M$499,D738, 0),""),"")</f>
        <v/>
      </c>
      <c r="G738" t="str">
        <f t="array" aca="1" ref="G738" ca="1">IFERROR(_xlfn.IFNA(INDEX(Breeding!$N$4:$N$499,D738, 0),""),"")</f>
        <v/>
      </c>
      <c r="H738" t="str">
        <f ca="1">_xlfn.IFNA(INDEX(Colony!$J$11:$J$20,MATCH(G738,Colony!$B$11:$B$20)),"")</f>
        <v/>
      </c>
      <c r="I738" s="12" t="str">
        <f t="shared" ca="1" si="20"/>
        <v/>
      </c>
    </row>
    <row r="739" spans="4:9" x14ac:dyDescent="0.25">
      <c r="D739">
        <f t="shared" ca="1" si="21"/>
        <v>745</v>
      </c>
      <c r="E739" s="2" t="str">
        <f t="array" aca="1" ref="E739" ca="1">IFERROR(_xlfn.IFNA(INDEX(Breeding!$K$4:$K$499,D739, 0),""),"")</f>
        <v/>
      </c>
      <c r="F739" t="str">
        <f t="array" aca="1" ref="F739" ca="1">IFERROR(_xlfn.IFNA(INDEX(Breeding!$M$4:$M$499,D739, 0),""),"")</f>
        <v/>
      </c>
      <c r="G739" t="str">
        <f t="array" aca="1" ref="G739" ca="1">IFERROR(_xlfn.IFNA(INDEX(Breeding!$N$4:$N$499,D739, 0),""),"")</f>
        <v/>
      </c>
      <c r="H739" t="str">
        <f ca="1">_xlfn.IFNA(INDEX(Colony!$J$11:$J$20,MATCH(G739,Colony!$B$11:$B$20)),"")</f>
        <v/>
      </c>
      <c r="I739" s="12" t="str">
        <f t="shared" ca="1" si="20"/>
        <v/>
      </c>
    </row>
    <row r="740" spans="4:9" x14ac:dyDescent="0.25">
      <c r="D740">
        <f t="shared" ca="1" si="21"/>
        <v>746</v>
      </c>
      <c r="E740" s="2" t="str">
        <f t="array" aca="1" ref="E740" ca="1">IFERROR(_xlfn.IFNA(INDEX(Breeding!$K$4:$K$499,D740, 0),""),"")</f>
        <v/>
      </c>
      <c r="F740" t="str">
        <f t="array" aca="1" ref="F740" ca="1">IFERROR(_xlfn.IFNA(INDEX(Breeding!$M$4:$M$499,D740, 0),""),"")</f>
        <v/>
      </c>
      <c r="G740" t="str">
        <f t="array" aca="1" ref="G740" ca="1">IFERROR(_xlfn.IFNA(INDEX(Breeding!$N$4:$N$499,D740, 0),""),"")</f>
        <v/>
      </c>
      <c r="H740" t="str">
        <f ca="1">_xlfn.IFNA(INDEX(Colony!$J$11:$J$20,MATCH(G740,Colony!$B$11:$B$20)),"")</f>
        <v/>
      </c>
      <c r="I740" s="12" t="str">
        <f t="shared" ca="1" si="20"/>
        <v/>
      </c>
    </row>
    <row r="741" spans="4:9" x14ac:dyDescent="0.25">
      <c r="D741">
        <f t="shared" ca="1" si="21"/>
        <v>747</v>
      </c>
      <c r="E741" s="2" t="str">
        <f t="array" aca="1" ref="E741" ca="1">IFERROR(_xlfn.IFNA(INDEX(Breeding!$K$4:$K$499,D741, 0),""),"")</f>
        <v/>
      </c>
      <c r="F741" t="str">
        <f t="array" aca="1" ref="F741" ca="1">IFERROR(_xlfn.IFNA(INDEX(Breeding!$M$4:$M$499,D741, 0),""),"")</f>
        <v/>
      </c>
      <c r="G741" t="str">
        <f t="array" aca="1" ref="G741" ca="1">IFERROR(_xlfn.IFNA(INDEX(Breeding!$N$4:$N$499,D741, 0),""),"")</f>
        <v/>
      </c>
      <c r="H741" t="str">
        <f ca="1">_xlfn.IFNA(INDEX(Colony!$J$11:$J$20,MATCH(G741,Colony!$B$11:$B$20)),"")</f>
        <v/>
      </c>
      <c r="I741" s="12" t="str">
        <f t="shared" ref="I741:I804" ca="1" si="22">IFERROR(E741+21,"")</f>
        <v/>
      </c>
    </row>
    <row r="742" spans="4:9" x14ac:dyDescent="0.25">
      <c r="D742">
        <f t="shared" ca="1" si="21"/>
        <v>748</v>
      </c>
      <c r="E742" s="2" t="str">
        <f t="array" aca="1" ref="E742" ca="1">IFERROR(_xlfn.IFNA(INDEX(Breeding!$K$4:$K$499,D742, 0),""),"")</f>
        <v/>
      </c>
      <c r="F742" t="str">
        <f t="array" aca="1" ref="F742" ca="1">IFERROR(_xlfn.IFNA(INDEX(Breeding!$M$4:$M$499,D742, 0),""),"")</f>
        <v/>
      </c>
      <c r="G742" t="str">
        <f t="array" aca="1" ref="G742" ca="1">IFERROR(_xlfn.IFNA(INDEX(Breeding!$N$4:$N$499,D742, 0),""),"")</f>
        <v/>
      </c>
      <c r="H742" t="str">
        <f ca="1">_xlfn.IFNA(INDEX(Colony!$J$11:$J$20,MATCH(G742,Colony!$B$11:$B$20)),"")</f>
        <v/>
      </c>
      <c r="I742" s="12" t="str">
        <f t="shared" ca="1" si="22"/>
        <v/>
      </c>
    </row>
    <row r="743" spans="4:9" x14ac:dyDescent="0.25">
      <c r="D743">
        <f t="shared" ca="1" si="21"/>
        <v>749</v>
      </c>
      <c r="E743" s="2" t="str">
        <f t="array" aca="1" ref="E743" ca="1">IFERROR(_xlfn.IFNA(INDEX(Breeding!$K$4:$K$499,D743, 0),""),"")</f>
        <v/>
      </c>
      <c r="F743" t="str">
        <f t="array" aca="1" ref="F743" ca="1">IFERROR(_xlfn.IFNA(INDEX(Breeding!$M$4:$M$499,D743, 0),""),"")</f>
        <v/>
      </c>
      <c r="G743" t="str">
        <f t="array" aca="1" ref="G743" ca="1">IFERROR(_xlfn.IFNA(INDEX(Breeding!$N$4:$N$499,D743, 0),""),"")</f>
        <v/>
      </c>
      <c r="H743" t="str">
        <f ca="1">_xlfn.IFNA(INDEX(Colony!$J$11:$J$20,MATCH(G743,Colony!$B$11:$B$20)),"")</f>
        <v/>
      </c>
      <c r="I743" s="12" t="str">
        <f t="shared" ca="1" si="22"/>
        <v/>
      </c>
    </row>
    <row r="744" spans="4:9" x14ac:dyDescent="0.25">
      <c r="D744">
        <f t="shared" ca="1" si="21"/>
        <v>750</v>
      </c>
      <c r="E744" s="2" t="str">
        <f t="array" aca="1" ref="E744" ca="1">IFERROR(_xlfn.IFNA(INDEX(Breeding!$K$4:$K$499,D744, 0),""),"")</f>
        <v/>
      </c>
      <c r="F744" t="str">
        <f t="array" aca="1" ref="F744" ca="1">IFERROR(_xlfn.IFNA(INDEX(Breeding!$M$4:$M$499,D744, 0),""),"")</f>
        <v/>
      </c>
      <c r="G744" t="str">
        <f t="array" aca="1" ref="G744" ca="1">IFERROR(_xlfn.IFNA(INDEX(Breeding!$N$4:$N$499,D744, 0),""),"")</f>
        <v/>
      </c>
      <c r="H744" t="str">
        <f ca="1">_xlfn.IFNA(INDEX(Colony!$J$11:$J$20,MATCH(G744,Colony!$B$11:$B$20)),"")</f>
        <v/>
      </c>
      <c r="I744" s="12" t="str">
        <f t="shared" ca="1" si="22"/>
        <v/>
      </c>
    </row>
    <row r="745" spans="4:9" x14ac:dyDescent="0.25">
      <c r="D745">
        <f t="shared" ca="1" si="21"/>
        <v>751</v>
      </c>
      <c r="E745" s="2" t="str">
        <f t="array" aca="1" ref="E745" ca="1">IFERROR(_xlfn.IFNA(INDEX(Breeding!$K$4:$K$499,D745, 0),""),"")</f>
        <v/>
      </c>
      <c r="F745" t="str">
        <f t="array" aca="1" ref="F745" ca="1">IFERROR(_xlfn.IFNA(INDEX(Breeding!$M$4:$M$499,D745, 0),""),"")</f>
        <v/>
      </c>
      <c r="G745" t="str">
        <f t="array" aca="1" ref="G745" ca="1">IFERROR(_xlfn.IFNA(INDEX(Breeding!$N$4:$N$499,D745, 0),""),"")</f>
        <v/>
      </c>
      <c r="H745" t="str">
        <f ca="1">_xlfn.IFNA(INDEX(Colony!$J$11:$J$20,MATCH(G745,Colony!$B$11:$B$20)),"")</f>
        <v/>
      </c>
      <c r="I745" s="12" t="str">
        <f t="shared" ca="1" si="22"/>
        <v/>
      </c>
    </row>
    <row r="746" spans="4:9" x14ac:dyDescent="0.25">
      <c r="D746">
        <f t="shared" ca="1" si="21"/>
        <v>752</v>
      </c>
      <c r="E746" s="2" t="str">
        <f t="array" aca="1" ref="E746" ca="1">IFERROR(_xlfn.IFNA(INDEX(Breeding!$K$4:$K$499,D746, 0),""),"")</f>
        <v/>
      </c>
      <c r="F746" t="str">
        <f t="array" aca="1" ref="F746" ca="1">IFERROR(_xlfn.IFNA(INDEX(Breeding!$M$4:$M$499,D746, 0),""),"")</f>
        <v/>
      </c>
      <c r="G746" t="str">
        <f t="array" aca="1" ref="G746" ca="1">IFERROR(_xlfn.IFNA(INDEX(Breeding!$N$4:$N$499,D746, 0),""),"")</f>
        <v/>
      </c>
      <c r="H746" t="str">
        <f ca="1">_xlfn.IFNA(INDEX(Colony!$J$11:$J$20,MATCH(G746,Colony!$B$11:$B$20)),"")</f>
        <v/>
      </c>
      <c r="I746" s="12" t="str">
        <f t="shared" ca="1" si="22"/>
        <v/>
      </c>
    </row>
    <row r="747" spans="4:9" x14ac:dyDescent="0.25">
      <c r="D747">
        <f t="shared" ca="1" si="21"/>
        <v>753</v>
      </c>
      <c r="E747" s="2" t="str">
        <f t="array" aca="1" ref="E747" ca="1">IFERROR(_xlfn.IFNA(INDEX(Breeding!$K$4:$K$499,D747, 0),""),"")</f>
        <v/>
      </c>
      <c r="F747" t="str">
        <f t="array" aca="1" ref="F747" ca="1">IFERROR(_xlfn.IFNA(INDEX(Breeding!$M$4:$M$499,D747, 0),""),"")</f>
        <v/>
      </c>
      <c r="G747" t="str">
        <f t="array" aca="1" ref="G747" ca="1">IFERROR(_xlfn.IFNA(INDEX(Breeding!$N$4:$N$499,D747, 0),""),"")</f>
        <v/>
      </c>
      <c r="H747" t="str">
        <f ca="1">_xlfn.IFNA(INDEX(Colony!$J$11:$J$20,MATCH(G747,Colony!$B$11:$B$20)),"")</f>
        <v/>
      </c>
      <c r="I747" s="12" t="str">
        <f t="shared" ca="1" si="22"/>
        <v/>
      </c>
    </row>
    <row r="748" spans="4:9" x14ac:dyDescent="0.25">
      <c r="D748">
        <f t="shared" ca="1" si="21"/>
        <v>754</v>
      </c>
      <c r="E748" s="2" t="str">
        <f t="array" aca="1" ref="E748" ca="1">IFERROR(_xlfn.IFNA(INDEX(Breeding!$K$4:$K$499,D748, 0),""),"")</f>
        <v/>
      </c>
      <c r="F748" t="str">
        <f t="array" aca="1" ref="F748" ca="1">IFERROR(_xlfn.IFNA(INDEX(Breeding!$M$4:$M$499,D748, 0),""),"")</f>
        <v/>
      </c>
      <c r="G748" t="str">
        <f t="array" aca="1" ref="G748" ca="1">IFERROR(_xlfn.IFNA(INDEX(Breeding!$N$4:$N$499,D748, 0),""),"")</f>
        <v/>
      </c>
      <c r="H748" t="str">
        <f ca="1">_xlfn.IFNA(INDEX(Colony!$J$11:$J$20,MATCH(G748,Colony!$B$11:$B$20)),"")</f>
        <v/>
      </c>
      <c r="I748" s="12" t="str">
        <f t="shared" ca="1" si="22"/>
        <v/>
      </c>
    </row>
    <row r="749" spans="4:9" x14ac:dyDescent="0.25">
      <c r="D749">
        <f t="shared" ca="1" si="21"/>
        <v>755</v>
      </c>
      <c r="E749" s="2" t="str">
        <f t="array" aca="1" ref="E749" ca="1">IFERROR(_xlfn.IFNA(INDEX(Breeding!$K$4:$K$499,D749, 0),""),"")</f>
        <v/>
      </c>
      <c r="F749" t="str">
        <f t="array" aca="1" ref="F749" ca="1">IFERROR(_xlfn.IFNA(INDEX(Breeding!$M$4:$M$499,D749, 0),""),"")</f>
        <v/>
      </c>
      <c r="G749" t="str">
        <f t="array" aca="1" ref="G749" ca="1">IFERROR(_xlfn.IFNA(INDEX(Breeding!$N$4:$N$499,D749, 0),""),"")</f>
        <v/>
      </c>
      <c r="H749" t="str">
        <f ca="1">_xlfn.IFNA(INDEX(Colony!$J$11:$J$20,MATCH(G749,Colony!$B$11:$B$20)),"")</f>
        <v/>
      </c>
      <c r="I749" s="12" t="str">
        <f t="shared" ca="1" si="22"/>
        <v/>
      </c>
    </row>
    <row r="750" spans="4:9" x14ac:dyDescent="0.25">
      <c r="D750">
        <f t="shared" ca="1" si="21"/>
        <v>756</v>
      </c>
      <c r="E750" s="2" t="str">
        <f t="array" aca="1" ref="E750" ca="1">IFERROR(_xlfn.IFNA(INDEX(Breeding!$K$4:$K$499,D750, 0),""),"")</f>
        <v/>
      </c>
      <c r="F750" t="str">
        <f t="array" aca="1" ref="F750" ca="1">IFERROR(_xlfn.IFNA(INDEX(Breeding!$M$4:$M$499,D750, 0),""),"")</f>
        <v/>
      </c>
      <c r="G750" t="str">
        <f t="array" aca="1" ref="G750" ca="1">IFERROR(_xlfn.IFNA(INDEX(Breeding!$N$4:$N$499,D750, 0),""),"")</f>
        <v/>
      </c>
      <c r="H750" t="str">
        <f ca="1">_xlfn.IFNA(INDEX(Colony!$J$11:$J$20,MATCH(G750,Colony!$B$11:$B$20)),"")</f>
        <v/>
      </c>
      <c r="I750" s="12" t="str">
        <f t="shared" ca="1" si="22"/>
        <v/>
      </c>
    </row>
    <row r="751" spans="4:9" x14ac:dyDescent="0.25">
      <c r="D751">
        <f t="shared" ca="1" si="21"/>
        <v>757</v>
      </c>
      <c r="E751" s="2" t="str">
        <f t="array" aca="1" ref="E751" ca="1">IFERROR(_xlfn.IFNA(INDEX(Breeding!$K$4:$K$499,D751, 0),""),"")</f>
        <v/>
      </c>
      <c r="F751" t="str">
        <f t="array" aca="1" ref="F751" ca="1">IFERROR(_xlfn.IFNA(INDEX(Breeding!$M$4:$M$499,D751, 0),""),"")</f>
        <v/>
      </c>
      <c r="G751" t="str">
        <f t="array" aca="1" ref="G751" ca="1">IFERROR(_xlfn.IFNA(INDEX(Breeding!$N$4:$N$499,D751, 0),""),"")</f>
        <v/>
      </c>
      <c r="H751" t="str">
        <f ca="1">_xlfn.IFNA(INDEX(Colony!$J$11:$J$20,MATCH(G751,Colony!$B$11:$B$20)),"")</f>
        <v/>
      </c>
      <c r="I751" s="12" t="str">
        <f t="shared" ca="1" si="22"/>
        <v/>
      </c>
    </row>
    <row r="752" spans="4:9" x14ac:dyDescent="0.25">
      <c r="D752">
        <f t="shared" ca="1" si="21"/>
        <v>758</v>
      </c>
      <c r="E752" s="2" t="str">
        <f t="array" aca="1" ref="E752" ca="1">IFERROR(_xlfn.IFNA(INDEX(Breeding!$K$4:$K$499,D752, 0),""),"")</f>
        <v/>
      </c>
      <c r="F752" t="str">
        <f t="array" aca="1" ref="F752" ca="1">IFERROR(_xlfn.IFNA(INDEX(Breeding!$M$4:$M$499,D752, 0),""),"")</f>
        <v/>
      </c>
      <c r="G752" t="str">
        <f t="array" aca="1" ref="G752" ca="1">IFERROR(_xlfn.IFNA(INDEX(Breeding!$N$4:$N$499,D752, 0),""),"")</f>
        <v/>
      </c>
      <c r="H752" t="str">
        <f ca="1">_xlfn.IFNA(INDEX(Colony!$J$11:$J$20,MATCH(G752,Colony!$B$11:$B$20)),"")</f>
        <v/>
      </c>
      <c r="I752" s="12" t="str">
        <f t="shared" ca="1" si="22"/>
        <v/>
      </c>
    </row>
    <row r="753" spans="4:9" x14ac:dyDescent="0.25">
      <c r="D753">
        <f t="shared" ca="1" si="21"/>
        <v>759</v>
      </c>
      <c r="E753" s="2" t="str">
        <f t="array" aca="1" ref="E753" ca="1">IFERROR(_xlfn.IFNA(INDEX(Breeding!$K$4:$K$499,D753, 0),""),"")</f>
        <v/>
      </c>
      <c r="F753" t="str">
        <f t="array" aca="1" ref="F753" ca="1">IFERROR(_xlfn.IFNA(INDEX(Breeding!$M$4:$M$499,D753, 0),""),"")</f>
        <v/>
      </c>
      <c r="G753" t="str">
        <f t="array" aca="1" ref="G753" ca="1">IFERROR(_xlfn.IFNA(INDEX(Breeding!$N$4:$N$499,D753, 0),""),"")</f>
        <v/>
      </c>
      <c r="H753" t="str">
        <f ca="1">_xlfn.IFNA(INDEX(Colony!$J$11:$J$20,MATCH(G753,Colony!$B$11:$B$20)),"")</f>
        <v/>
      </c>
      <c r="I753" s="12" t="str">
        <f t="shared" ca="1" si="22"/>
        <v/>
      </c>
    </row>
    <row r="754" spans="4:9" x14ac:dyDescent="0.25">
      <c r="D754">
        <f t="shared" ca="1" si="21"/>
        <v>760</v>
      </c>
      <c r="E754" s="2" t="str">
        <f t="array" aca="1" ref="E754" ca="1">IFERROR(_xlfn.IFNA(INDEX(Breeding!$K$4:$K$499,D754, 0),""),"")</f>
        <v/>
      </c>
      <c r="F754" t="str">
        <f t="array" aca="1" ref="F754" ca="1">IFERROR(_xlfn.IFNA(INDEX(Breeding!$M$4:$M$499,D754, 0),""),"")</f>
        <v/>
      </c>
      <c r="G754" t="str">
        <f t="array" aca="1" ref="G754" ca="1">IFERROR(_xlfn.IFNA(INDEX(Breeding!$N$4:$N$499,D754, 0),""),"")</f>
        <v/>
      </c>
      <c r="H754" t="str">
        <f ca="1">_xlfn.IFNA(INDEX(Colony!$J$11:$J$20,MATCH(G754,Colony!$B$11:$B$20)),"")</f>
        <v/>
      </c>
      <c r="I754" s="12" t="str">
        <f t="shared" ca="1" si="22"/>
        <v/>
      </c>
    </row>
    <row r="755" spans="4:9" x14ac:dyDescent="0.25">
      <c r="D755">
        <f t="shared" ca="1" si="21"/>
        <v>761</v>
      </c>
      <c r="E755" s="2" t="str">
        <f t="array" aca="1" ref="E755" ca="1">IFERROR(_xlfn.IFNA(INDEX(Breeding!$K$4:$K$499,D755, 0),""),"")</f>
        <v/>
      </c>
      <c r="F755" t="str">
        <f t="array" aca="1" ref="F755" ca="1">IFERROR(_xlfn.IFNA(INDEX(Breeding!$M$4:$M$499,D755, 0),""),"")</f>
        <v/>
      </c>
      <c r="G755" t="str">
        <f t="array" aca="1" ref="G755" ca="1">IFERROR(_xlfn.IFNA(INDEX(Breeding!$N$4:$N$499,D755, 0),""),"")</f>
        <v/>
      </c>
      <c r="H755" t="str">
        <f ca="1">_xlfn.IFNA(INDEX(Colony!$J$11:$J$20,MATCH(G755,Colony!$B$11:$B$20)),"")</f>
        <v/>
      </c>
      <c r="I755" s="12" t="str">
        <f t="shared" ca="1" si="22"/>
        <v/>
      </c>
    </row>
    <row r="756" spans="4:9" x14ac:dyDescent="0.25">
      <c r="D756">
        <f t="shared" ca="1" si="21"/>
        <v>762</v>
      </c>
      <c r="E756" s="2" t="str">
        <f t="array" aca="1" ref="E756" ca="1">IFERROR(_xlfn.IFNA(INDEX(Breeding!$K$4:$K$499,D756, 0),""),"")</f>
        <v/>
      </c>
      <c r="F756" t="str">
        <f t="array" aca="1" ref="F756" ca="1">IFERROR(_xlfn.IFNA(INDEX(Breeding!$M$4:$M$499,D756, 0),""),"")</f>
        <v/>
      </c>
      <c r="G756" t="str">
        <f t="array" aca="1" ref="G756" ca="1">IFERROR(_xlfn.IFNA(INDEX(Breeding!$N$4:$N$499,D756, 0),""),"")</f>
        <v/>
      </c>
      <c r="H756" t="str">
        <f ca="1">_xlfn.IFNA(INDEX(Colony!$J$11:$J$20,MATCH(G756,Colony!$B$11:$B$20)),"")</f>
        <v/>
      </c>
      <c r="I756" s="12" t="str">
        <f t="shared" ca="1" si="22"/>
        <v/>
      </c>
    </row>
    <row r="757" spans="4:9" x14ac:dyDescent="0.25">
      <c r="D757">
        <f t="shared" ca="1" si="21"/>
        <v>763</v>
      </c>
      <c r="E757" s="2" t="str">
        <f t="array" aca="1" ref="E757" ca="1">IFERROR(_xlfn.IFNA(INDEX(Breeding!$K$4:$K$499,D757, 0),""),"")</f>
        <v/>
      </c>
      <c r="F757" t="str">
        <f t="array" aca="1" ref="F757" ca="1">IFERROR(_xlfn.IFNA(INDEX(Breeding!$M$4:$M$499,D757, 0),""),"")</f>
        <v/>
      </c>
      <c r="G757" t="str">
        <f t="array" aca="1" ref="G757" ca="1">IFERROR(_xlfn.IFNA(INDEX(Breeding!$N$4:$N$499,D757, 0),""),"")</f>
        <v/>
      </c>
      <c r="H757" t="str">
        <f ca="1">_xlfn.IFNA(INDEX(Colony!$J$11:$J$20,MATCH(G757,Colony!$B$11:$B$20)),"")</f>
        <v/>
      </c>
      <c r="I757" s="12" t="str">
        <f t="shared" ca="1" si="22"/>
        <v/>
      </c>
    </row>
    <row r="758" spans="4:9" x14ac:dyDescent="0.25">
      <c r="D758">
        <f t="shared" ca="1" si="21"/>
        <v>764</v>
      </c>
      <c r="E758" s="2" t="str">
        <f t="array" aca="1" ref="E758" ca="1">IFERROR(_xlfn.IFNA(INDEX(Breeding!$K$4:$K$499,D758, 0),""),"")</f>
        <v/>
      </c>
      <c r="F758" t="str">
        <f t="array" aca="1" ref="F758" ca="1">IFERROR(_xlfn.IFNA(INDEX(Breeding!$M$4:$M$499,D758, 0),""),"")</f>
        <v/>
      </c>
      <c r="G758" t="str">
        <f t="array" aca="1" ref="G758" ca="1">IFERROR(_xlfn.IFNA(INDEX(Breeding!$N$4:$N$499,D758, 0),""),"")</f>
        <v/>
      </c>
      <c r="H758" t="str">
        <f ca="1">_xlfn.IFNA(INDEX(Colony!$J$11:$J$20,MATCH(G758,Colony!$B$11:$B$20)),"")</f>
        <v/>
      </c>
      <c r="I758" s="12" t="str">
        <f t="shared" ca="1" si="22"/>
        <v/>
      </c>
    </row>
    <row r="759" spans="4:9" x14ac:dyDescent="0.25">
      <c r="D759">
        <f t="shared" ca="1" si="21"/>
        <v>765</v>
      </c>
      <c r="E759" s="2" t="str">
        <f t="array" aca="1" ref="E759" ca="1">IFERROR(_xlfn.IFNA(INDEX(Breeding!$K$4:$K$499,D759, 0),""),"")</f>
        <v/>
      </c>
      <c r="F759" t="str">
        <f t="array" aca="1" ref="F759" ca="1">IFERROR(_xlfn.IFNA(INDEX(Breeding!$M$4:$M$499,D759, 0),""),"")</f>
        <v/>
      </c>
      <c r="G759" t="str">
        <f t="array" aca="1" ref="G759" ca="1">IFERROR(_xlfn.IFNA(INDEX(Breeding!$N$4:$N$499,D759, 0),""),"")</f>
        <v/>
      </c>
      <c r="H759" t="str">
        <f ca="1">_xlfn.IFNA(INDEX(Colony!$J$11:$J$20,MATCH(G759,Colony!$B$11:$B$20)),"")</f>
        <v/>
      </c>
      <c r="I759" s="12" t="str">
        <f t="shared" ca="1" si="22"/>
        <v/>
      </c>
    </row>
    <row r="760" spans="4:9" x14ac:dyDescent="0.25">
      <c r="D760">
        <f t="shared" ca="1" si="21"/>
        <v>766</v>
      </c>
      <c r="E760" s="2" t="str">
        <f t="array" aca="1" ref="E760" ca="1">IFERROR(_xlfn.IFNA(INDEX(Breeding!$K$4:$K$499,D760, 0),""),"")</f>
        <v/>
      </c>
      <c r="F760" t="str">
        <f t="array" aca="1" ref="F760" ca="1">IFERROR(_xlfn.IFNA(INDEX(Breeding!$M$4:$M$499,D760, 0),""),"")</f>
        <v/>
      </c>
      <c r="G760" t="str">
        <f t="array" aca="1" ref="G760" ca="1">IFERROR(_xlfn.IFNA(INDEX(Breeding!$N$4:$N$499,D760, 0),""),"")</f>
        <v/>
      </c>
      <c r="H760" t="str">
        <f ca="1">_xlfn.IFNA(INDEX(Colony!$J$11:$J$20,MATCH(G760,Colony!$B$11:$B$20)),"")</f>
        <v/>
      </c>
      <c r="I760" s="12" t="str">
        <f t="shared" ca="1" si="22"/>
        <v/>
      </c>
    </row>
    <row r="761" spans="4:9" x14ac:dyDescent="0.25">
      <c r="D761">
        <f t="shared" ca="1" si="21"/>
        <v>767</v>
      </c>
      <c r="E761" s="2" t="str">
        <f t="array" aca="1" ref="E761" ca="1">IFERROR(_xlfn.IFNA(INDEX(Breeding!$K$4:$K$499,D761, 0),""),"")</f>
        <v/>
      </c>
      <c r="F761" t="str">
        <f t="array" aca="1" ref="F761" ca="1">IFERROR(_xlfn.IFNA(INDEX(Breeding!$M$4:$M$499,D761, 0),""),"")</f>
        <v/>
      </c>
      <c r="G761" t="str">
        <f t="array" aca="1" ref="G761" ca="1">IFERROR(_xlfn.IFNA(INDEX(Breeding!$N$4:$N$499,D761, 0),""),"")</f>
        <v/>
      </c>
      <c r="H761" t="str">
        <f ca="1">_xlfn.IFNA(INDEX(Colony!$J$11:$J$20,MATCH(G761,Colony!$B$11:$B$20)),"")</f>
        <v/>
      </c>
      <c r="I761" s="12" t="str">
        <f t="shared" ca="1" si="22"/>
        <v/>
      </c>
    </row>
    <row r="762" spans="4:9" x14ac:dyDescent="0.25">
      <c r="D762">
        <f t="shared" ca="1" si="21"/>
        <v>768</v>
      </c>
      <c r="E762" s="2" t="str">
        <f t="array" aca="1" ref="E762" ca="1">IFERROR(_xlfn.IFNA(INDEX(Breeding!$K$4:$K$499,D762, 0),""),"")</f>
        <v/>
      </c>
      <c r="F762" t="str">
        <f t="array" aca="1" ref="F762" ca="1">IFERROR(_xlfn.IFNA(INDEX(Breeding!$M$4:$M$499,D762, 0),""),"")</f>
        <v/>
      </c>
      <c r="G762" t="str">
        <f t="array" aca="1" ref="G762" ca="1">IFERROR(_xlfn.IFNA(INDEX(Breeding!$N$4:$N$499,D762, 0),""),"")</f>
        <v/>
      </c>
      <c r="H762" t="str">
        <f ca="1">_xlfn.IFNA(INDEX(Colony!$J$11:$J$20,MATCH(G762,Colony!$B$11:$B$20)),"")</f>
        <v/>
      </c>
      <c r="I762" s="12" t="str">
        <f t="shared" ca="1" si="22"/>
        <v/>
      </c>
    </row>
    <row r="763" spans="4:9" x14ac:dyDescent="0.25">
      <c r="D763">
        <f t="shared" ca="1" si="21"/>
        <v>769</v>
      </c>
      <c r="E763" s="2" t="str">
        <f t="array" aca="1" ref="E763" ca="1">IFERROR(_xlfn.IFNA(INDEX(Breeding!$K$4:$K$499,D763, 0),""),"")</f>
        <v/>
      </c>
      <c r="F763" t="str">
        <f t="array" aca="1" ref="F763" ca="1">IFERROR(_xlfn.IFNA(INDEX(Breeding!$M$4:$M$499,D763, 0),""),"")</f>
        <v/>
      </c>
      <c r="G763" t="str">
        <f t="array" aca="1" ref="G763" ca="1">IFERROR(_xlfn.IFNA(INDEX(Breeding!$N$4:$N$499,D763, 0),""),"")</f>
        <v/>
      </c>
      <c r="H763" t="str">
        <f ca="1">_xlfn.IFNA(INDEX(Colony!$J$11:$J$20,MATCH(G763,Colony!$B$11:$B$20)),"")</f>
        <v/>
      </c>
      <c r="I763" s="12" t="str">
        <f t="shared" ca="1" si="22"/>
        <v/>
      </c>
    </row>
    <row r="764" spans="4:9" x14ac:dyDescent="0.25">
      <c r="D764">
        <f t="shared" ca="1" si="21"/>
        <v>770</v>
      </c>
      <c r="E764" s="2" t="str">
        <f t="array" aca="1" ref="E764" ca="1">IFERROR(_xlfn.IFNA(INDEX(Breeding!$K$4:$K$499,D764, 0),""),"")</f>
        <v/>
      </c>
      <c r="F764" t="str">
        <f t="array" aca="1" ref="F764" ca="1">IFERROR(_xlfn.IFNA(INDEX(Breeding!$M$4:$M$499,D764, 0),""),"")</f>
        <v/>
      </c>
      <c r="G764" t="str">
        <f t="array" aca="1" ref="G764" ca="1">IFERROR(_xlfn.IFNA(INDEX(Breeding!$N$4:$N$499,D764, 0),""),"")</f>
        <v/>
      </c>
      <c r="H764" t="str">
        <f ca="1">_xlfn.IFNA(INDEX(Colony!$J$11:$J$20,MATCH(G764,Colony!$B$11:$B$20)),"")</f>
        <v/>
      </c>
      <c r="I764" s="12" t="str">
        <f t="shared" ca="1" si="22"/>
        <v/>
      </c>
    </row>
    <row r="765" spans="4:9" x14ac:dyDescent="0.25">
      <c r="D765">
        <f t="shared" ca="1" si="21"/>
        <v>771</v>
      </c>
      <c r="E765" s="2" t="str">
        <f t="array" aca="1" ref="E765" ca="1">IFERROR(_xlfn.IFNA(INDEX(Breeding!$K$4:$K$499,D765, 0),""),"")</f>
        <v/>
      </c>
      <c r="F765" t="str">
        <f t="array" aca="1" ref="F765" ca="1">IFERROR(_xlfn.IFNA(INDEX(Breeding!$M$4:$M$499,D765, 0),""),"")</f>
        <v/>
      </c>
      <c r="G765" t="str">
        <f t="array" aca="1" ref="G765" ca="1">IFERROR(_xlfn.IFNA(INDEX(Breeding!$N$4:$N$499,D765, 0),""),"")</f>
        <v/>
      </c>
      <c r="H765" t="str">
        <f ca="1">_xlfn.IFNA(INDEX(Colony!$J$11:$J$20,MATCH(G765,Colony!$B$11:$B$20)),"")</f>
        <v/>
      </c>
      <c r="I765" s="12" t="str">
        <f t="shared" ca="1" si="22"/>
        <v/>
      </c>
    </row>
    <row r="766" spans="4:9" x14ac:dyDescent="0.25">
      <c r="D766">
        <f t="shared" ca="1" si="21"/>
        <v>772</v>
      </c>
      <c r="E766" s="2" t="str">
        <f t="array" aca="1" ref="E766" ca="1">IFERROR(_xlfn.IFNA(INDEX(Breeding!$K$4:$K$499,D766, 0),""),"")</f>
        <v/>
      </c>
      <c r="F766" t="str">
        <f t="array" aca="1" ref="F766" ca="1">IFERROR(_xlfn.IFNA(INDEX(Breeding!$M$4:$M$499,D766, 0),""),"")</f>
        <v/>
      </c>
      <c r="G766" t="str">
        <f t="array" aca="1" ref="G766" ca="1">IFERROR(_xlfn.IFNA(INDEX(Breeding!$N$4:$N$499,D766, 0),""),"")</f>
        <v/>
      </c>
      <c r="H766" t="str">
        <f ca="1">_xlfn.IFNA(INDEX(Colony!$J$11:$J$20,MATCH(G766,Colony!$B$11:$B$20)),"")</f>
        <v/>
      </c>
      <c r="I766" s="12" t="str">
        <f t="shared" ca="1" si="22"/>
        <v/>
      </c>
    </row>
    <row r="767" spans="4:9" x14ac:dyDescent="0.25">
      <c r="D767">
        <f t="shared" ca="1" si="21"/>
        <v>773</v>
      </c>
      <c r="E767" s="2" t="str">
        <f t="array" aca="1" ref="E767" ca="1">IFERROR(_xlfn.IFNA(INDEX(Breeding!$K$4:$K$499,D767, 0),""),"")</f>
        <v/>
      </c>
      <c r="F767" t="str">
        <f t="array" aca="1" ref="F767" ca="1">IFERROR(_xlfn.IFNA(INDEX(Breeding!$M$4:$M$499,D767, 0),""),"")</f>
        <v/>
      </c>
      <c r="G767" t="str">
        <f t="array" aca="1" ref="G767" ca="1">IFERROR(_xlfn.IFNA(INDEX(Breeding!$N$4:$N$499,D767, 0),""),"")</f>
        <v/>
      </c>
      <c r="H767" t="str">
        <f ca="1">_xlfn.IFNA(INDEX(Colony!$J$11:$J$20,MATCH(G767,Colony!$B$11:$B$20)),"")</f>
        <v/>
      </c>
      <c r="I767" s="12" t="str">
        <f t="shared" ca="1" si="22"/>
        <v/>
      </c>
    </row>
    <row r="768" spans="4:9" x14ac:dyDescent="0.25">
      <c r="D768">
        <f t="shared" ca="1" si="21"/>
        <v>774</v>
      </c>
      <c r="E768" s="2" t="str">
        <f t="array" aca="1" ref="E768" ca="1">IFERROR(_xlfn.IFNA(INDEX(Breeding!$K$4:$K$499,D768, 0),""),"")</f>
        <v/>
      </c>
      <c r="F768" t="str">
        <f t="array" aca="1" ref="F768" ca="1">IFERROR(_xlfn.IFNA(INDEX(Breeding!$M$4:$M$499,D768, 0),""),"")</f>
        <v/>
      </c>
      <c r="G768" t="str">
        <f t="array" aca="1" ref="G768" ca="1">IFERROR(_xlfn.IFNA(INDEX(Breeding!$N$4:$N$499,D768, 0),""),"")</f>
        <v/>
      </c>
      <c r="H768" t="str">
        <f ca="1">_xlfn.IFNA(INDEX(Colony!$J$11:$J$20,MATCH(G768,Colony!$B$11:$B$20)),"")</f>
        <v/>
      </c>
      <c r="I768" s="12" t="str">
        <f t="shared" ca="1" si="22"/>
        <v/>
      </c>
    </row>
    <row r="769" spans="4:9" x14ac:dyDescent="0.25">
      <c r="D769">
        <f t="shared" ca="1" si="21"/>
        <v>775</v>
      </c>
      <c r="E769" s="2" t="str">
        <f t="array" aca="1" ref="E769" ca="1">IFERROR(_xlfn.IFNA(INDEX(Breeding!$K$4:$K$499,D769, 0),""),"")</f>
        <v/>
      </c>
      <c r="F769" t="str">
        <f t="array" aca="1" ref="F769" ca="1">IFERROR(_xlfn.IFNA(INDEX(Breeding!$M$4:$M$499,D769, 0),""),"")</f>
        <v/>
      </c>
      <c r="G769" t="str">
        <f t="array" aca="1" ref="G769" ca="1">IFERROR(_xlfn.IFNA(INDEX(Breeding!$N$4:$N$499,D769, 0),""),"")</f>
        <v/>
      </c>
      <c r="H769" t="str">
        <f ca="1">_xlfn.IFNA(INDEX(Colony!$J$11:$J$20,MATCH(G769,Colony!$B$11:$B$20)),"")</f>
        <v/>
      </c>
      <c r="I769" s="12" t="str">
        <f t="shared" ca="1" si="22"/>
        <v/>
      </c>
    </row>
    <row r="770" spans="4:9" x14ac:dyDescent="0.25">
      <c r="D770">
        <f t="shared" ca="1" si="21"/>
        <v>776</v>
      </c>
      <c r="E770" s="2" t="str">
        <f t="array" aca="1" ref="E770" ca="1">IFERROR(_xlfn.IFNA(INDEX(Breeding!$K$4:$K$499,D770, 0),""),"")</f>
        <v/>
      </c>
      <c r="F770" t="str">
        <f t="array" aca="1" ref="F770" ca="1">IFERROR(_xlfn.IFNA(INDEX(Breeding!$M$4:$M$499,D770, 0),""),"")</f>
        <v/>
      </c>
      <c r="G770" t="str">
        <f t="array" aca="1" ref="G770" ca="1">IFERROR(_xlfn.IFNA(INDEX(Breeding!$N$4:$N$499,D770, 0),""),"")</f>
        <v/>
      </c>
      <c r="H770" t="str">
        <f ca="1">_xlfn.IFNA(INDEX(Colony!$J$11:$J$20,MATCH(G770,Colony!$B$11:$B$20)),"")</f>
        <v/>
      </c>
      <c r="I770" s="12" t="str">
        <f t="shared" ca="1" si="22"/>
        <v/>
      </c>
    </row>
    <row r="771" spans="4:9" x14ac:dyDescent="0.25">
      <c r="D771">
        <f t="shared" ca="1" si="21"/>
        <v>777</v>
      </c>
      <c r="E771" s="2" t="str">
        <f t="array" aca="1" ref="E771" ca="1">IFERROR(_xlfn.IFNA(INDEX(Breeding!$K$4:$K$499,D771, 0),""),"")</f>
        <v/>
      </c>
      <c r="F771" t="str">
        <f t="array" aca="1" ref="F771" ca="1">IFERROR(_xlfn.IFNA(INDEX(Breeding!$M$4:$M$499,D771, 0),""),"")</f>
        <v/>
      </c>
      <c r="G771" t="str">
        <f t="array" aca="1" ref="G771" ca="1">IFERROR(_xlfn.IFNA(INDEX(Breeding!$N$4:$N$499,D771, 0),""),"")</f>
        <v/>
      </c>
      <c r="H771" t="str">
        <f ca="1">_xlfn.IFNA(INDEX(Colony!$J$11:$J$20,MATCH(G771,Colony!$B$11:$B$20)),"")</f>
        <v/>
      </c>
      <c r="I771" s="12" t="str">
        <f t="shared" ca="1" si="22"/>
        <v/>
      </c>
    </row>
    <row r="772" spans="4:9" x14ac:dyDescent="0.25">
      <c r="D772">
        <f t="shared" ca="1" si="21"/>
        <v>778</v>
      </c>
      <c r="E772" s="2" t="str">
        <f t="array" aca="1" ref="E772" ca="1">IFERROR(_xlfn.IFNA(INDEX(Breeding!$K$4:$K$499,D772, 0),""),"")</f>
        <v/>
      </c>
      <c r="F772" t="str">
        <f t="array" aca="1" ref="F772" ca="1">IFERROR(_xlfn.IFNA(INDEX(Breeding!$M$4:$M$499,D772, 0),""),"")</f>
        <v/>
      </c>
      <c r="G772" t="str">
        <f t="array" aca="1" ref="G772" ca="1">IFERROR(_xlfn.IFNA(INDEX(Breeding!$N$4:$N$499,D772, 0),""),"")</f>
        <v/>
      </c>
      <c r="H772" t="str">
        <f ca="1">_xlfn.IFNA(INDEX(Colony!$J$11:$J$20,MATCH(G772,Colony!$B$11:$B$20)),"")</f>
        <v/>
      </c>
      <c r="I772" s="12" t="str">
        <f t="shared" ca="1" si="22"/>
        <v/>
      </c>
    </row>
    <row r="773" spans="4:9" x14ac:dyDescent="0.25">
      <c r="D773">
        <f t="shared" ca="1" si="21"/>
        <v>779</v>
      </c>
      <c r="E773" s="2" t="str">
        <f t="array" aca="1" ref="E773" ca="1">IFERROR(_xlfn.IFNA(INDEX(Breeding!$K$4:$K$499,D773, 0),""),"")</f>
        <v/>
      </c>
      <c r="F773" t="str">
        <f t="array" aca="1" ref="F773" ca="1">IFERROR(_xlfn.IFNA(INDEX(Breeding!$M$4:$M$499,D773, 0),""),"")</f>
        <v/>
      </c>
      <c r="G773" t="str">
        <f t="array" aca="1" ref="G773" ca="1">IFERROR(_xlfn.IFNA(INDEX(Breeding!$N$4:$N$499,D773, 0),""),"")</f>
        <v/>
      </c>
      <c r="H773" t="str">
        <f ca="1">_xlfn.IFNA(INDEX(Colony!$J$11:$J$20,MATCH(G773,Colony!$B$11:$B$20)),"")</f>
        <v/>
      </c>
      <c r="I773" s="12" t="str">
        <f t="shared" ca="1" si="22"/>
        <v/>
      </c>
    </row>
    <row r="774" spans="4:9" x14ac:dyDescent="0.25">
      <c r="D774">
        <f t="shared" ca="1" si="21"/>
        <v>780</v>
      </c>
      <c r="E774" s="2" t="str">
        <f t="array" aca="1" ref="E774" ca="1">IFERROR(_xlfn.IFNA(INDEX(Breeding!$K$4:$K$499,D774, 0),""),"")</f>
        <v/>
      </c>
      <c r="F774" t="str">
        <f t="array" aca="1" ref="F774" ca="1">IFERROR(_xlfn.IFNA(INDEX(Breeding!$M$4:$M$499,D774, 0),""),"")</f>
        <v/>
      </c>
      <c r="G774" t="str">
        <f t="array" aca="1" ref="G774" ca="1">IFERROR(_xlfn.IFNA(INDEX(Breeding!$N$4:$N$499,D774, 0),""),"")</f>
        <v/>
      </c>
      <c r="H774" t="str">
        <f ca="1">_xlfn.IFNA(INDEX(Colony!$J$11:$J$20,MATCH(G774,Colony!$B$11:$B$20)),"")</f>
        <v/>
      </c>
      <c r="I774" s="12" t="str">
        <f t="shared" ca="1" si="22"/>
        <v/>
      </c>
    </row>
    <row r="775" spans="4:9" x14ac:dyDescent="0.25">
      <c r="D775">
        <f t="shared" ca="1" si="21"/>
        <v>781</v>
      </c>
      <c r="E775" s="2" t="str">
        <f t="array" aca="1" ref="E775" ca="1">IFERROR(_xlfn.IFNA(INDEX(Breeding!$K$4:$K$499,D775, 0),""),"")</f>
        <v/>
      </c>
      <c r="F775" t="str">
        <f t="array" aca="1" ref="F775" ca="1">IFERROR(_xlfn.IFNA(INDEX(Breeding!$M$4:$M$499,D775, 0),""),"")</f>
        <v/>
      </c>
      <c r="G775" t="str">
        <f t="array" aca="1" ref="G775" ca="1">IFERROR(_xlfn.IFNA(INDEX(Breeding!$N$4:$N$499,D775, 0),""),"")</f>
        <v/>
      </c>
      <c r="H775" t="str">
        <f ca="1">_xlfn.IFNA(INDEX(Colony!$J$11:$J$20,MATCH(G775,Colony!$B$11:$B$20)),"")</f>
        <v/>
      </c>
      <c r="I775" s="12" t="str">
        <f t="shared" ca="1" si="22"/>
        <v/>
      </c>
    </row>
    <row r="776" spans="4:9" x14ac:dyDescent="0.25">
      <c r="D776">
        <f t="shared" ref="D776:D839" ca="1" si="23">D775+1</f>
        <v>782</v>
      </c>
      <c r="E776" s="2" t="str">
        <f t="array" aca="1" ref="E776" ca="1">IFERROR(_xlfn.IFNA(INDEX(Breeding!$K$4:$K$499,D776, 0),""),"")</f>
        <v/>
      </c>
      <c r="F776" t="str">
        <f t="array" aca="1" ref="F776" ca="1">IFERROR(_xlfn.IFNA(INDEX(Breeding!$M$4:$M$499,D776, 0),""),"")</f>
        <v/>
      </c>
      <c r="G776" t="str">
        <f t="array" aca="1" ref="G776" ca="1">IFERROR(_xlfn.IFNA(INDEX(Breeding!$N$4:$N$499,D776, 0),""),"")</f>
        <v/>
      </c>
      <c r="H776" t="str">
        <f ca="1">_xlfn.IFNA(INDEX(Colony!$J$11:$J$20,MATCH(G776,Colony!$B$11:$B$20)),"")</f>
        <v/>
      </c>
      <c r="I776" s="12" t="str">
        <f t="shared" ca="1" si="22"/>
        <v/>
      </c>
    </row>
    <row r="777" spans="4:9" x14ac:dyDescent="0.25">
      <c r="D777">
        <f t="shared" ca="1" si="23"/>
        <v>783</v>
      </c>
      <c r="E777" s="2" t="str">
        <f t="array" aca="1" ref="E777" ca="1">IFERROR(_xlfn.IFNA(INDEX(Breeding!$K$4:$K$499,D777, 0),""),"")</f>
        <v/>
      </c>
      <c r="F777" t="str">
        <f t="array" aca="1" ref="F777" ca="1">IFERROR(_xlfn.IFNA(INDEX(Breeding!$M$4:$M$499,D777, 0),""),"")</f>
        <v/>
      </c>
      <c r="G777" t="str">
        <f t="array" aca="1" ref="G777" ca="1">IFERROR(_xlfn.IFNA(INDEX(Breeding!$N$4:$N$499,D777, 0),""),"")</f>
        <v/>
      </c>
      <c r="H777" t="str">
        <f ca="1">_xlfn.IFNA(INDEX(Colony!$J$11:$J$20,MATCH(G777,Colony!$B$11:$B$20)),"")</f>
        <v/>
      </c>
      <c r="I777" s="12" t="str">
        <f t="shared" ca="1" si="22"/>
        <v/>
      </c>
    </row>
    <row r="778" spans="4:9" x14ac:dyDescent="0.25">
      <c r="D778">
        <f t="shared" ca="1" si="23"/>
        <v>784</v>
      </c>
      <c r="E778" s="2" t="str">
        <f t="array" aca="1" ref="E778" ca="1">IFERROR(_xlfn.IFNA(INDEX(Breeding!$K$4:$K$499,D778, 0),""),"")</f>
        <v/>
      </c>
      <c r="F778" t="str">
        <f t="array" aca="1" ref="F778" ca="1">IFERROR(_xlfn.IFNA(INDEX(Breeding!$M$4:$M$499,D778, 0),""),"")</f>
        <v/>
      </c>
      <c r="G778" t="str">
        <f t="array" aca="1" ref="G778" ca="1">IFERROR(_xlfn.IFNA(INDEX(Breeding!$N$4:$N$499,D778, 0),""),"")</f>
        <v/>
      </c>
      <c r="H778" t="str">
        <f ca="1">_xlfn.IFNA(INDEX(Colony!$J$11:$J$20,MATCH(G778,Colony!$B$11:$B$20)),"")</f>
        <v/>
      </c>
      <c r="I778" s="12" t="str">
        <f t="shared" ca="1" si="22"/>
        <v/>
      </c>
    </row>
    <row r="779" spans="4:9" x14ac:dyDescent="0.25">
      <c r="D779">
        <f t="shared" ca="1" si="23"/>
        <v>785</v>
      </c>
      <c r="E779" s="2" t="str">
        <f t="array" aca="1" ref="E779" ca="1">IFERROR(_xlfn.IFNA(INDEX(Breeding!$K$4:$K$499,D779, 0),""),"")</f>
        <v/>
      </c>
      <c r="F779" t="str">
        <f t="array" aca="1" ref="F779" ca="1">IFERROR(_xlfn.IFNA(INDEX(Breeding!$M$4:$M$499,D779, 0),""),"")</f>
        <v/>
      </c>
      <c r="G779" t="str">
        <f t="array" aca="1" ref="G779" ca="1">IFERROR(_xlfn.IFNA(INDEX(Breeding!$N$4:$N$499,D779, 0),""),"")</f>
        <v/>
      </c>
      <c r="H779" t="str">
        <f ca="1">_xlfn.IFNA(INDEX(Colony!$J$11:$J$20,MATCH(G779,Colony!$B$11:$B$20)),"")</f>
        <v/>
      </c>
      <c r="I779" s="12" t="str">
        <f t="shared" ca="1" si="22"/>
        <v/>
      </c>
    </row>
    <row r="780" spans="4:9" x14ac:dyDescent="0.25">
      <c r="D780">
        <f t="shared" ca="1" si="23"/>
        <v>786</v>
      </c>
      <c r="E780" s="2" t="str">
        <f t="array" aca="1" ref="E780" ca="1">IFERROR(_xlfn.IFNA(INDEX(Breeding!$K$4:$K$499,D780, 0),""),"")</f>
        <v/>
      </c>
      <c r="F780" t="str">
        <f t="array" aca="1" ref="F780" ca="1">IFERROR(_xlfn.IFNA(INDEX(Breeding!$M$4:$M$499,D780, 0),""),"")</f>
        <v/>
      </c>
      <c r="G780" t="str">
        <f t="array" aca="1" ref="G780" ca="1">IFERROR(_xlfn.IFNA(INDEX(Breeding!$N$4:$N$499,D780, 0),""),"")</f>
        <v/>
      </c>
      <c r="H780" t="str">
        <f ca="1">_xlfn.IFNA(INDEX(Colony!$J$11:$J$20,MATCH(G780,Colony!$B$11:$B$20)),"")</f>
        <v/>
      </c>
      <c r="I780" s="12" t="str">
        <f t="shared" ca="1" si="22"/>
        <v/>
      </c>
    </row>
    <row r="781" spans="4:9" x14ac:dyDescent="0.25">
      <c r="D781">
        <f t="shared" ca="1" si="23"/>
        <v>787</v>
      </c>
      <c r="E781" s="2" t="str">
        <f t="array" aca="1" ref="E781" ca="1">IFERROR(_xlfn.IFNA(INDEX(Breeding!$K$4:$K$499,D781, 0),""),"")</f>
        <v/>
      </c>
      <c r="F781" t="str">
        <f t="array" aca="1" ref="F781" ca="1">IFERROR(_xlfn.IFNA(INDEX(Breeding!$M$4:$M$499,D781, 0),""),"")</f>
        <v/>
      </c>
      <c r="G781" t="str">
        <f t="array" aca="1" ref="G781" ca="1">IFERROR(_xlfn.IFNA(INDEX(Breeding!$N$4:$N$499,D781, 0),""),"")</f>
        <v/>
      </c>
      <c r="H781" t="str">
        <f ca="1">_xlfn.IFNA(INDEX(Colony!$J$11:$J$20,MATCH(G781,Colony!$B$11:$B$20)),"")</f>
        <v/>
      </c>
      <c r="I781" s="12" t="str">
        <f t="shared" ca="1" si="22"/>
        <v/>
      </c>
    </row>
    <row r="782" spans="4:9" x14ac:dyDescent="0.25">
      <c r="D782">
        <f t="shared" ca="1" si="23"/>
        <v>788</v>
      </c>
      <c r="E782" s="2" t="str">
        <f t="array" aca="1" ref="E782" ca="1">IFERROR(_xlfn.IFNA(INDEX(Breeding!$K$4:$K$499,D782, 0),""),"")</f>
        <v/>
      </c>
      <c r="F782" t="str">
        <f t="array" aca="1" ref="F782" ca="1">IFERROR(_xlfn.IFNA(INDEX(Breeding!$M$4:$M$499,D782, 0),""),"")</f>
        <v/>
      </c>
      <c r="G782" t="str">
        <f t="array" aca="1" ref="G782" ca="1">IFERROR(_xlfn.IFNA(INDEX(Breeding!$N$4:$N$499,D782, 0),""),"")</f>
        <v/>
      </c>
      <c r="H782" t="str">
        <f ca="1">_xlfn.IFNA(INDEX(Colony!$J$11:$J$20,MATCH(G782,Colony!$B$11:$B$20)),"")</f>
        <v/>
      </c>
      <c r="I782" s="12" t="str">
        <f t="shared" ca="1" si="22"/>
        <v/>
      </c>
    </row>
    <row r="783" spans="4:9" x14ac:dyDescent="0.25">
      <c r="D783">
        <f t="shared" ca="1" si="23"/>
        <v>789</v>
      </c>
      <c r="E783" s="2" t="str">
        <f t="array" aca="1" ref="E783" ca="1">IFERROR(_xlfn.IFNA(INDEX(Breeding!$K$4:$K$499,D783, 0),""),"")</f>
        <v/>
      </c>
      <c r="F783" t="str">
        <f t="array" aca="1" ref="F783" ca="1">IFERROR(_xlfn.IFNA(INDEX(Breeding!$M$4:$M$499,D783, 0),""),"")</f>
        <v/>
      </c>
      <c r="G783" t="str">
        <f t="array" aca="1" ref="G783" ca="1">IFERROR(_xlfn.IFNA(INDEX(Breeding!$N$4:$N$499,D783, 0),""),"")</f>
        <v/>
      </c>
      <c r="H783" t="str">
        <f ca="1">_xlfn.IFNA(INDEX(Colony!$J$11:$J$20,MATCH(G783,Colony!$B$11:$B$20)),"")</f>
        <v/>
      </c>
      <c r="I783" s="12" t="str">
        <f t="shared" ca="1" si="22"/>
        <v/>
      </c>
    </row>
    <row r="784" spans="4:9" x14ac:dyDescent="0.25">
      <c r="D784">
        <f t="shared" ca="1" si="23"/>
        <v>790</v>
      </c>
      <c r="E784" s="2" t="str">
        <f t="array" aca="1" ref="E784" ca="1">IFERROR(_xlfn.IFNA(INDEX(Breeding!$K$4:$K$499,D784, 0),""),"")</f>
        <v/>
      </c>
      <c r="F784" t="str">
        <f t="array" aca="1" ref="F784" ca="1">IFERROR(_xlfn.IFNA(INDEX(Breeding!$M$4:$M$499,D784, 0),""),"")</f>
        <v/>
      </c>
      <c r="G784" t="str">
        <f t="array" aca="1" ref="G784" ca="1">IFERROR(_xlfn.IFNA(INDEX(Breeding!$N$4:$N$499,D784, 0),""),"")</f>
        <v/>
      </c>
      <c r="H784" t="str">
        <f ca="1">_xlfn.IFNA(INDEX(Colony!$J$11:$J$20,MATCH(G784,Colony!$B$11:$B$20)),"")</f>
        <v/>
      </c>
      <c r="I784" s="12" t="str">
        <f t="shared" ca="1" si="22"/>
        <v/>
      </c>
    </row>
    <row r="785" spans="4:9" x14ac:dyDescent="0.25">
      <c r="D785">
        <f t="shared" ca="1" si="23"/>
        <v>791</v>
      </c>
      <c r="E785" s="2" t="str">
        <f t="array" aca="1" ref="E785" ca="1">IFERROR(_xlfn.IFNA(INDEX(Breeding!$K$4:$K$499,D785, 0),""),"")</f>
        <v/>
      </c>
      <c r="F785" t="str">
        <f t="array" aca="1" ref="F785" ca="1">IFERROR(_xlfn.IFNA(INDEX(Breeding!$M$4:$M$499,D785, 0),""),"")</f>
        <v/>
      </c>
      <c r="G785" t="str">
        <f t="array" aca="1" ref="G785" ca="1">IFERROR(_xlfn.IFNA(INDEX(Breeding!$N$4:$N$499,D785, 0),""),"")</f>
        <v/>
      </c>
      <c r="H785" t="str">
        <f ca="1">_xlfn.IFNA(INDEX(Colony!$J$11:$J$20,MATCH(G785,Colony!$B$11:$B$20)),"")</f>
        <v/>
      </c>
      <c r="I785" s="12" t="str">
        <f t="shared" ca="1" si="22"/>
        <v/>
      </c>
    </row>
    <row r="786" spans="4:9" x14ac:dyDescent="0.25">
      <c r="D786">
        <f t="shared" ca="1" si="23"/>
        <v>792</v>
      </c>
      <c r="E786" s="2" t="str">
        <f t="array" aca="1" ref="E786" ca="1">IFERROR(_xlfn.IFNA(INDEX(Breeding!$K$4:$K$499,D786, 0),""),"")</f>
        <v/>
      </c>
      <c r="F786" t="str">
        <f t="array" aca="1" ref="F786" ca="1">IFERROR(_xlfn.IFNA(INDEX(Breeding!$M$4:$M$499,D786, 0),""),"")</f>
        <v/>
      </c>
      <c r="G786" t="str">
        <f t="array" aca="1" ref="G786" ca="1">IFERROR(_xlfn.IFNA(INDEX(Breeding!$N$4:$N$499,D786, 0),""),"")</f>
        <v/>
      </c>
      <c r="H786" t="str">
        <f ca="1">_xlfn.IFNA(INDEX(Colony!$J$11:$J$20,MATCH(G786,Colony!$B$11:$B$20)),"")</f>
        <v/>
      </c>
      <c r="I786" s="12" t="str">
        <f t="shared" ca="1" si="22"/>
        <v/>
      </c>
    </row>
    <row r="787" spans="4:9" x14ac:dyDescent="0.25">
      <c r="D787">
        <f t="shared" ca="1" si="23"/>
        <v>793</v>
      </c>
      <c r="E787" s="2" t="str">
        <f t="array" aca="1" ref="E787" ca="1">IFERROR(_xlfn.IFNA(INDEX(Breeding!$K$4:$K$499,D787, 0),""),"")</f>
        <v/>
      </c>
      <c r="F787" t="str">
        <f t="array" aca="1" ref="F787" ca="1">IFERROR(_xlfn.IFNA(INDEX(Breeding!$M$4:$M$499,D787, 0),""),"")</f>
        <v/>
      </c>
      <c r="G787" t="str">
        <f t="array" aca="1" ref="G787" ca="1">IFERROR(_xlfn.IFNA(INDEX(Breeding!$N$4:$N$499,D787, 0),""),"")</f>
        <v/>
      </c>
      <c r="H787" t="str">
        <f ca="1">_xlfn.IFNA(INDEX(Colony!$J$11:$J$20,MATCH(G787,Colony!$B$11:$B$20)),"")</f>
        <v/>
      </c>
      <c r="I787" s="12" t="str">
        <f t="shared" ca="1" si="22"/>
        <v/>
      </c>
    </row>
    <row r="788" spans="4:9" x14ac:dyDescent="0.25">
      <c r="D788">
        <f t="shared" ca="1" si="23"/>
        <v>794</v>
      </c>
      <c r="E788" s="2" t="str">
        <f t="array" aca="1" ref="E788" ca="1">IFERROR(_xlfn.IFNA(INDEX(Breeding!$K$4:$K$499,D788, 0),""),"")</f>
        <v/>
      </c>
      <c r="F788" t="str">
        <f t="array" aca="1" ref="F788" ca="1">IFERROR(_xlfn.IFNA(INDEX(Breeding!$M$4:$M$499,D788, 0),""),"")</f>
        <v/>
      </c>
      <c r="G788" t="str">
        <f t="array" aca="1" ref="G788" ca="1">IFERROR(_xlfn.IFNA(INDEX(Breeding!$N$4:$N$499,D788, 0),""),"")</f>
        <v/>
      </c>
      <c r="H788" t="str">
        <f ca="1">_xlfn.IFNA(INDEX(Colony!$J$11:$J$20,MATCH(G788,Colony!$B$11:$B$20)),"")</f>
        <v/>
      </c>
      <c r="I788" s="12" t="str">
        <f t="shared" ca="1" si="22"/>
        <v/>
      </c>
    </row>
    <row r="789" spans="4:9" x14ac:dyDescent="0.25">
      <c r="D789">
        <f t="shared" ca="1" si="23"/>
        <v>795</v>
      </c>
      <c r="E789" s="2" t="str">
        <f t="array" aca="1" ref="E789" ca="1">IFERROR(_xlfn.IFNA(INDEX(Breeding!$K$4:$K$499,D789, 0),""),"")</f>
        <v/>
      </c>
      <c r="F789" t="str">
        <f t="array" aca="1" ref="F789" ca="1">IFERROR(_xlfn.IFNA(INDEX(Breeding!$M$4:$M$499,D789, 0),""),"")</f>
        <v/>
      </c>
      <c r="G789" t="str">
        <f t="array" aca="1" ref="G789" ca="1">IFERROR(_xlfn.IFNA(INDEX(Breeding!$N$4:$N$499,D789, 0),""),"")</f>
        <v/>
      </c>
      <c r="H789" t="str">
        <f ca="1">_xlfn.IFNA(INDEX(Colony!$J$11:$J$20,MATCH(G789,Colony!$B$11:$B$20)),"")</f>
        <v/>
      </c>
      <c r="I789" s="12" t="str">
        <f t="shared" ca="1" si="22"/>
        <v/>
      </c>
    </row>
    <row r="790" spans="4:9" x14ac:dyDescent="0.25">
      <c r="D790">
        <f t="shared" ca="1" si="23"/>
        <v>796</v>
      </c>
      <c r="E790" s="2" t="str">
        <f t="array" aca="1" ref="E790" ca="1">IFERROR(_xlfn.IFNA(INDEX(Breeding!$K$4:$K$499,D790, 0),""),"")</f>
        <v/>
      </c>
      <c r="F790" t="str">
        <f t="array" aca="1" ref="F790" ca="1">IFERROR(_xlfn.IFNA(INDEX(Breeding!$M$4:$M$499,D790, 0),""),"")</f>
        <v/>
      </c>
      <c r="G790" t="str">
        <f t="array" aca="1" ref="G790" ca="1">IFERROR(_xlfn.IFNA(INDEX(Breeding!$N$4:$N$499,D790, 0),""),"")</f>
        <v/>
      </c>
      <c r="H790" t="str">
        <f ca="1">_xlfn.IFNA(INDEX(Colony!$J$11:$J$20,MATCH(G790,Colony!$B$11:$B$20)),"")</f>
        <v/>
      </c>
      <c r="I790" s="12" t="str">
        <f t="shared" ca="1" si="22"/>
        <v/>
      </c>
    </row>
    <row r="791" spans="4:9" x14ac:dyDescent="0.25">
      <c r="D791">
        <f t="shared" ca="1" si="23"/>
        <v>797</v>
      </c>
      <c r="E791" s="2" t="str">
        <f t="array" aca="1" ref="E791" ca="1">IFERROR(_xlfn.IFNA(INDEX(Breeding!$K$4:$K$499,D791, 0),""),"")</f>
        <v/>
      </c>
      <c r="F791" t="str">
        <f t="array" aca="1" ref="F791" ca="1">IFERROR(_xlfn.IFNA(INDEX(Breeding!$M$4:$M$499,D791, 0),""),"")</f>
        <v/>
      </c>
      <c r="G791" t="str">
        <f t="array" aca="1" ref="G791" ca="1">IFERROR(_xlfn.IFNA(INDEX(Breeding!$N$4:$N$499,D791, 0),""),"")</f>
        <v/>
      </c>
      <c r="H791" t="str">
        <f ca="1">_xlfn.IFNA(INDEX(Colony!$J$11:$J$20,MATCH(G791,Colony!$B$11:$B$20)),"")</f>
        <v/>
      </c>
      <c r="I791" s="12" t="str">
        <f t="shared" ca="1" si="22"/>
        <v/>
      </c>
    </row>
    <row r="792" spans="4:9" x14ac:dyDescent="0.25">
      <c r="D792">
        <f t="shared" ca="1" si="23"/>
        <v>798</v>
      </c>
      <c r="E792" s="2" t="str">
        <f t="array" aca="1" ref="E792" ca="1">IFERROR(_xlfn.IFNA(INDEX(Breeding!$K$4:$K$499,D792, 0),""),"")</f>
        <v/>
      </c>
      <c r="F792" t="str">
        <f t="array" aca="1" ref="F792" ca="1">IFERROR(_xlfn.IFNA(INDEX(Breeding!$M$4:$M$499,D792, 0),""),"")</f>
        <v/>
      </c>
      <c r="G792" t="str">
        <f t="array" aca="1" ref="G792" ca="1">IFERROR(_xlfn.IFNA(INDEX(Breeding!$N$4:$N$499,D792, 0),""),"")</f>
        <v/>
      </c>
      <c r="H792" t="str">
        <f ca="1">_xlfn.IFNA(INDEX(Colony!$J$11:$J$20,MATCH(G792,Colony!$B$11:$B$20)),"")</f>
        <v/>
      </c>
      <c r="I792" s="12" t="str">
        <f t="shared" ca="1" si="22"/>
        <v/>
      </c>
    </row>
    <row r="793" spans="4:9" x14ac:dyDescent="0.25">
      <c r="D793">
        <f t="shared" ca="1" si="23"/>
        <v>799</v>
      </c>
      <c r="E793" s="2" t="str">
        <f t="array" aca="1" ref="E793" ca="1">IFERROR(_xlfn.IFNA(INDEX(Breeding!$K$4:$K$499,D793, 0),""),"")</f>
        <v/>
      </c>
      <c r="F793" t="str">
        <f t="array" aca="1" ref="F793" ca="1">IFERROR(_xlfn.IFNA(INDEX(Breeding!$M$4:$M$499,D793, 0),""),"")</f>
        <v/>
      </c>
      <c r="G793" t="str">
        <f t="array" aca="1" ref="G793" ca="1">IFERROR(_xlfn.IFNA(INDEX(Breeding!$N$4:$N$499,D793, 0),""),"")</f>
        <v/>
      </c>
      <c r="H793" t="str">
        <f ca="1">_xlfn.IFNA(INDEX(Colony!$J$11:$J$20,MATCH(G793,Colony!$B$11:$B$20)),"")</f>
        <v/>
      </c>
      <c r="I793" s="12" t="str">
        <f t="shared" ca="1" si="22"/>
        <v/>
      </c>
    </row>
    <row r="794" spans="4:9" x14ac:dyDescent="0.25">
      <c r="D794">
        <f t="shared" ca="1" si="23"/>
        <v>800</v>
      </c>
      <c r="E794" s="2" t="str">
        <f t="array" aca="1" ref="E794" ca="1">IFERROR(_xlfn.IFNA(INDEX(Breeding!$K$4:$K$499,D794, 0),""),"")</f>
        <v/>
      </c>
      <c r="F794" t="str">
        <f t="array" aca="1" ref="F794" ca="1">IFERROR(_xlfn.IFNA(INDEX(Breeding!$M$4:$M$499,D794, 0),""),"")</f>
        <v/>
      </c>
      <c r="G794" t="str">
        <f t="array" aca="1" ref="G794" ca="1">IFERROR(_xlfn.IFNA(INDEX(Breeding!$N$4:$N$499,D794, 0),""),"")</f>
        <v/>
      </c>
      <c r="H794" t="str">
        <f ca="1">_xlfn.IFNA(INDEX(Colony!$J$11:$J$20,MATCH(G794,Colony!$B$11:$B$20)),"")</f>
        <v/>
      </c>
      <c r="I794" s="12" t="str">
        <f t="shared" ca="1" si="22"/>
        <v/>
      </c>
    </row>
    <row r="795" spans="4:9" x14ac:dyDescent="0.25">
      <c r="D795">
        <f t="shared" ca="1" si="23"/>
        <v>801</v>
      </c>
      <c r="E795" s="2" t="str">
        <f t="array" aca="1" ref="E795" ca="1">IFERROR(_xlfn.IFNA(INDEX(Breeding!$K$4:$K$499,D795, 0),""),"")</f>
        <v/>
      </c>
      <c r="F795" t="str">
        <f t="array" aca="1" ref="F795" ca="1">IFERROR(_xlfn.IFNA(INDEX(Breeding!$M$4:$M$499,D795, 0),""),"")</f>
        <v/>
      </c>
      <c r="G795" t="str">
        <f t="array" aca="1" ref="G795" ca="1">IFERROR(_xlfn.IFNA(INDEX(Breeding!$N$4:$N$499,D795, 0),""),"")</f>
        <v/>
      </c>
      <c r="H795" t="str">
        <f ca="1">_xlfn.IFNA(INDEX(Colony!$J$11:$J$20,MATCH(G795,Colony!$B$11:$B$20)),"")</f>
        <v/>
      </c>
      <c r="I795" s="12" t="str">
        <f t="shared" ca="1" si="22"/>
        <v/>
      </c>
    </row>
    <row r="796" spans="4:9" x14ac:dyDescent="0.25">
      <c r="D796">
        <f t="shared" ca="1" si="23"/>
        <v>802</v>
      </c>
      <c r="E796" s="2" t="str">
        <f t="array" aca="1" ref="E796" ca="1">IFERROR(_xlfn.IFNA(INDEX(Breeding!$K$4:$K$499,D796, 0),""),"")</f>
        <v/>
      </c>
      <c r="F796" t="str">
        <f t="array" aca="1" ref="F796" ca="1">IFERROR(_xlfn.IFNA(INDEX(Breeding!$M$4:$M$499,D796, 0),""),"")</f>
        <v/>
      </c>
      <c r="G796" t="str">
        <f t="array" aca="1" ref="G796" ca="1">IFERROR(_xlfn.IFNA(INDEX(Breeding!$N$4:$N$499,D796, 0),""),"")</f>
        <v/>
      </c>
      <c r="H796" t="str">
        <f ca="1">_xlfn.IFNA(INDEX(Colony!$J$11:$J$20,MATCH(G796,Colony!$B$11:$B$20)),"")</f>
        <v/>
      </c>
      <c r="I796" s="12" t="str">
        <f t="shared" ca="1" si="22"/>
        <v/>
      </c>
    </row>
    <row r="797" spans="4:9" x14ac:dyDescent="0.25">
      <c r="D797">
        <f t="shared" ca="1" si="23"/>
        <v>803</v>
      </c>
      <c r="E797" s="2" t="str">
        <f t="array" aca="1" ref="E797" ca="1">IFERROR(_xlfn.IFNA(INDEX(Breeding!$K$4:$K$499,D797, 0),""),"")</f>
        <v/>
      </c>
      <c r="F797" t="str">
        <f t="array" aca="1" ref="F797" ca="1">IFERROR(_xlfn.IFNA(INDEX(Breeding!$M$4:$M$499,D797, 0),""),"")</f>
        <v/>
      </c>
      <c r="G797" t="str">
        <f t="array" aca="1" ref="G797" ca="1">IFERROR(_xlfn.IFNA(INDEX(Breeding!$N$4:$N$499,D797, 0),""),"")</f>
        <v/>
      </c>
      <c r="H797" t="str">
        <f ca="1">_xlfn.IFNA(INDEX(Colony!$J$11:$J$20,MATCH(G797,Colony!$B$11:$B$20)),"")</f>
        <v/>
      </c>
      <c r="I797" s="12" t="str">
        <f t="shared" ca="1" si="22"/>
        <v/>
      </c>
    </row>
    <row r="798" spans="4:9" x14ac:dyDescent="0.25">
      <c r="D798">
        <f t="shared" ca="1" si="23"/>
        <v>804</v>
      </c>
      <c r="E798" s="2" t="str">
        <f t="array" aca="1" ref="E798" ca="1">IFERROR(_xlfn.IFNA(INDEX(Breeding!$K$4:$K$499,D798, 0),""),"")</f>
        <v/>
      </c>
      <c r="F798" t="str">
        <f t="array" aca="1" ref="F798" ca="1">IFERROR(_xlfn.IFNA(INDEX(Breeding!$M$4:$M$499,D798, 0),""),"")</f>
        <v/>
      </c>
      <c r="G798" t="str">
        <f t="array" aca="1" ref="G798" ca="1">IFERROR(_xlfn.IFNA(INDEX(Breeding!$N$4:$N$499,D798, 0),""),"")</f>
        <v/>
      </c>
      <c r="H798" t="str">
        <f ca="1">_xlfn.IFNA(INDEX(Colony!$J$11:$J$20,MATCH(G798,Colony!$B$11:$B$20)),"")</f>
        <v/>
      </c>
      <c r="I798" s="12" t="str">
        <f t="shared" ca="1" si="22"/>
        <v/>
      </c>
    </row>
    <row r="799" spans="4:9" x14ac:dyDescent="0.25">
      <c r="D799">
        <f t="shared" ca="1" si="23"/>
        <v>805</v>
      </c>
      <c r="E799" s="2" t="str">
        <f t="array" aca="1" ref="E799" ca="1">IFERROR(_xlfn.IFNA(INDEX(Breeding!$K$4:$K$499,D799, 0),""),"")</f>
        <v/>
      </c>
      <c r="F799" t="str">
        <f t="array" aca="1" ref="F799" ca="1">IFERROR(_xlfn.IFNA(INDEX(Breeding!$M$4:$M$499,D799, 0),""),"")</f>
        <v/>
      </c>
      <c r="G799" t="str">
        <f t="array" aca="1" ref="G799" ca="1">IFERROR(_xlfn.IFNA(INDEX(Breeding!$N$4:$N$499,D799, 0),""),"")</f>
        <v/>
      </c>
      <c r="H799" t="str">
        <f ca="1">_xlfn.IFNA(INDEX(Colony!$J$11:$J$20,MATCH(G799,Colony!$B$11:$B$20)),"")</f>
        <v/>
      </c>
      <c r="I799" s="12" t="str">
        <f t="shared" ca="1" si="22"/>
        <v/>
      </c>
    </row>
    <row r="800" spans="4:9" x14ac:dyDescent="0.25">
      <c r="D800">
        <f t="shared" ca="1" si="23"/>
        <v>806</v>
      </c>
      <c r="E800" s="2" t="str">
        <f t="array" aca="1" ref="E800" ca="1">IFERROR(_xlfn.IFNA(INDEX(Breeding!$K$4:$K$499,D800, 0),""),"")</f>
        <v/>
      </c>
      <c r="F800" t="str">
        <f t="array" aca="1" ref="F800" ca="1">IFERROR(_xlfn.IFNA(INDEX(Breeding!$M$4:$M$499,D800, 0),""),"")</f>
        <v/>
      </c>
      <c r="G800" t="str">
        <f t="array" aca="1" ref="G800" ca="1">IFERROR(_xlfn.IFNA(INDEX(Breeding!$N$4:$N$499,D800, 0),""),"")</f>
        <v/>
      </c>
      <c r="H800" t="str">
        <f ca="1">_xlfn.IFNA(INDEX(Colony!$J$11:$J$20,MATCH(G800,Colony!$B$11:$B$20)),"")</f>
        <v/>
      </c>
      <c r="I800" s="12" t="str">
        <f t="shared" ca="1" si="22"/>
        <v/>
      </c>
    </row>
    <row r="801" spans="4:9" x14ac:dyDescent="0.25">
      <c r="D801">
        <f t="shared" ca="1" si="23"/>
        <v>807</v>
      </c>
      <c r="E801" s="2" t="str">
        <f t="array" aca="1" ref="E801" ca="1">IFERROR(_xlfn.IFNA(INDEX(Breeding!$K$4:$K$499,D801, 0),""),"")</f>
        <v/>
      </c>
      <c r="F801" t="str">
        <f t="array" aca="1" ref="F801" ca="1">IFERROR(_xlfn.IFNA(INDEX(Breeding!$M$4:$M$499,D801, 0),""),"")</f>
        <v/>
      </c>
      <c r="G801" t="str">
        <f t="array" aca="1" ref="G801" ca="1">IFERROR(_xlfn.IFNA(INDEX(Breeding!$N$4:$N$499,D801, 0),""),"")</f>
        <v/>
      </c>
      <c r="H801" t="str">
        <f ca="1">_xlfn.IFNA(INDEX(Colony!$J$11:$J$20,MATCH(G801,Colony!$B$11:$B$20)),"")</f>
        <v/>
      </c>
      <c r="I801" s="12" t="str">
        <f t="shared" ca="1" si="22"/>
        <v/>
      </c>
    </row>
    <row r="802" spans="4:9" x14ac:dyDescent="0.25">
      <c r="D802">
        <f t="shared" ca="1" si="23"/>
        <v>808</v>
      </c>
      <c r="E802" s="2" t="str">
        <f t="array" aca="1" ref="E802" ca="1">IFERROR(_xlfn.IFNA(INDEX(Breeding!$K$4:$K$499,D802, 0),""),"")</f>
        <v/>
      </c>
      <c r="F802" t="str">
        <f t="array" aca="1" ref="F802" ca="1">IFERROR(_xlfn.IFNA(INDEX(Breeding!$M$4:$M$499,D802, 0),""),"")</f>
        <v/>
      </c>
      <c r="G802" t="str">
        <f t="array" aca="1" ref="G802" ca="1">IFERROR(_xlfn.IFNA(INDEX(Breeding!$N$4:$N$499,D802, 0),""),"")</f>
        <v/>
      </c>
      <c r="H802" t="str">
        <f ca="1">_xlfn.IFNA(INDEX(Colony!$J$11:$J$20,MATCH(G802,Colony!$B$11:$B$20)),"")</f>
        <v/>
      </c>
      <c r="I802" s="12" t="str">
        <f t="shared" ca="1" si="22"/>
        <v/>
      </c>
    </row>
    <row r="803" spans="4:9" x14ac:dyDescent="0.25">
      <c r="D803">
        <f t="shared" ca="1" si="23"/>
        <v>809</v>
      </c>
      <c r="E803" s="2" t="str">
        <f t="array" aca="1" ref="E803" ca="1">IFERROR(_xlfn.IFNA(INDEX(Breeding!$K$4:$K$499,D803, 0),""),"")</f>
        <v/>
      </c>
      <c r="F803" t="str">
        <f t="array" aca="1" ref="F803" ca="1">IFERROR(_xlfn.IFNA(INDEX(Breeding!$M$4:$M$499,D803, 0),""),"")</f>
        <v/>
      </c>
      <c r="G803" t="str">
        <f t="array" aca="1" ref="G803" ca="1">IFERROR(_xlfn.IFNA(INDEX(Breeding!$N$4:$N$499,D803, 0),""),"")</f>
        <v/>
      </c>
      <c r="H803" t="str">
        <f ca="1">_xlfn.IFNA(INDEX(Colony!$J$11:$J$20,MATCH(G803,Colony!$B$11:$B$20)),"")</f>
        <v/>
      </c>
      <c r="I803" s="12" t="str">
        <f t="shared" ca="1" si="22"/>
        <v/>
      </c>
    </row>
    <row r="804" spans="4:9" x14ac:dyDescent="0.25">
      <c r="D804">
        <f t="shared" ca="1" si="23"/>
        <v>810</v>
      </c>
      <c r="E804" s="2" t="str">
        <f t="array" aca="1" ref="E804" ca="1">IFERROR(_xlfn.IFNA(INDEX(Breeding!$K$4:$K$499,D804, 0),""),"")</f>
        <v/>
      </c>
      <c r="F804" t="str">
        <f t="array" aca="1" ref="F804" ca="1">IFERROR(_xlfn.IFNA(INDEX(Breeding!$M$4:$M$499,D804, 0),""),"")</f>
        <v/>
      </c>
      <c r="G804" t="str">
        <f t="array" aca="1" ref="G804" ca="1">IFERROR(_xlfn.IFNA(INDEX(Breeding!$N$4:$N$499,D804, 0),""),"")</f>
        <v/>
      </c>
      <c r="H804" t="str">
        <f ca="1">_xlfn.IFNA(INDEX(Colony!$J$11:$J$20,MATCH(G804,Colony!$B$11:$B$20)),"")</f>
        <v/>
      </c>
      <c r="I804" s="12" t="str">
        <f t="shared" ca="1" si="22"/>
        <v/>
      </c>
    </row>
    <row r="805" spans="4:9" x14ac:dyDescent="0.25">
      <c r="D805">
        <f t="shared" ca="1" si="23"/>
        <v>811</v>
      </c>
      <c r="E805" s="2" t="str">
        <f t="array" aca="1" ref="E805" ca="1">IFERROR(_xlfn.IFNA(INDEX(Breeding!$K$4:$K$499,D805, 0),""),"")</f>
        <v/>
      </c>
      <c r="F805" t="str">
        <f t="array" aca="1" ref="F805" ca="1">IFERROR(_xlfn.IFNA(INDEX(Breeding!$M$4:$M$499,D805, 0),""),"")</f>
        <v/>
      </c>
      <c r="G805" t="str">
        <f t="array" aca="1" ref="G805" ca="1">IFERROR(_xlfn.IFNA(INDEX(Breeding!$N$4:$N$499,D805, 0),""),"")</f>
        <v/>
      </c>
      <c r="H805" t="str">
        <f ca="1">_xlfn.IFNA(INDEX(Colony!$J$11:$J$20,MATCH(G805,Colony!$B$11:$B$20)),"")</f>
        <v/>
      </c>
      <c r="I805" s="12" t="str">
        <f t="shared" ref="I805:I868" ca="1" si="24">IFERROR(E805+21,"")</f>
        <v/>
      </c>
    </row>
    <row r="806" spans="4:9" x14ac:dyDescent="0.25">
      <c r="D806">
        <f t="shared" ca="1" si="23"/>
        <v>812</v>
      </c>
      <c r="E806" s="2" t="str">
        <f t="array" aca="1" ref="E806" ca="1">IFERROR(_xlfn.IFNA(INDEX(Breeding!$K$4:$K$499,D806, 0),""),"")</f>
        <v/>
      </c>
      <c r="F806" t="str">
        <f t="array" aca="1" ref="F806" ca="1">IFERROR(_xlfn.IFNA(INDEX(Breeding!$M$4:$M$499,D806, 0),""),"")</f>
        <v/>
      </c>
      <c r="G806" t="str">
        <f t="array" aca="1" ref="G806" ca="1">IFERROR(_xlfn.IFNA(INDEX(Breeding!$N$4:$N$499,D806, 0),""),"")</f>
        <v/>
      </c>
      <c r="H806" t="str">
        <f ca="1">_xlfn.IFNA(INDEX(Colony!$J$11:$J$20,MATCH(G806,Colony!$B$11:$B$20)),"")</f>
        <v/>
      </c>
      <c r="I806" s="12" t="str">
        <f t="shared" ca="1" si="24"/>
        <v/>
      </c>
    </row>
    <row r="807" spans="4:9" x14ac:dyDescent="0.25">
      <c r="D807">
        <f t="shared" ca="1" si="23"/>
        <v>813</v>
      </c>
      <c r="E807" s="2" t="str">
        <f t="array" aca="1" ref="E807" ca="1">IFERROR(_xlfn.IFNA(INDEX(Breeding!$K$4:$K$499,D807, 0),""),"")</f>
        <v/>
      </c>
      <c r="F807" t="str">
        <f t="array" aca="1" ref="F807" ca="1">IFERROR(_xlfn.IFNA(INDEX(Breeding!$M$4:$M$499,D807, 0),""),"")</f>
        <v/>
      </c>
      <c r="G807" t="str">
        <f t="array" aca="1" ref="G807" ca="1">IFERROR(_xlfn.IFNA(INDEX(Breeding!$N$4:$N$499,D807, 0),""),"")</f>
        <v/>
      </c>
      <c r="H807" t="str">
        <f ca="1">_xlfn.IFNA(INDEX(Colony!$J$11:$J$20,MATCH(G807,Colony!$B$11:$B$20)),"")</f>
        <v/>
      </c>
      <c r="I807" s="12" t="str">
        <f t="shared" ca="1" si="24"/>
        <v/>
      </c>
    </row>
    <row r="808" spans="4:9" x14ac:dyDescent="0.25">
      <c r="D808">
        <f t="shared" ca="1" si="23"/>
        <v>814</v>
      </c>
      <c r="E808" s="2" t="str">
        <f t="array" aca="1" ref="E808" ca="1">IFERROR(_xlfn.IFNA(INDEX(Breeding!$K$4:$K$499,D808, 0),""),"")</f>
        <v/>
      </c>
      <c r="F808" t="str">
        <f t="array" aca="1" ref="F808" ca="1">IFERROR(_xlfn.IFNA(INDEX(Breeding!$M$4:$M$499,D808, 0),""),"")</f>
        <v/>
      </c>
      <c r="G808" t="str">
        <f t="array" aca="1" ref="G808" ca="1">IFERROR(_xlfn.IFNA(INDEX(Breeding!$N$4:$N$499,D808, 0),""),"")</f>
        <v/>
      </c>
      <c r="H808" t="str">
        <f ca="1">_xlfn.IFNA(INDEX(Colony!$J$11:$J$20,MATCH(G808,Colony!$B$11:$B$20)),"")</f>
        <v/>
      </c>
      <c r="I808" s="12" t="str">
        <f t="shared" ca="1" si="24"/>
        <v/>
      </c>
    </row>
    <row r="809" spans="4:9" x14ac:dyDescent="0.25">
      <c r="D809">
        <f t="shared" ca="1" si="23"/>
        <v>815</v>
      </c>
      <c r="E809" s="2" t="str">
        <f t="array" aca="1" ref="E809" ca="1">IFERROR(_xlfn.IFNA(INDEX(Breeding!$K$4:$K$499,D809, 0),""),"")</f>
        <v/>
      </c>
      <c r="F809" t="str">
        <f t="array" aca="1" ref="F809" ca="1">IFERROR(_xlfn.IFNA(INDEX(Breeding!$M$4:$M$499,D809, 0),""),"")</f>
        <v/>
      </c>
      <c r="G809" t="str">
        <f t="array" aca="1" ref="G809" ca="1">IFERROR(_xlfn.IFNA(INDEX(Breeding!$N$4:$N$499,D809, 0),""),"")</f>
        <v/>
      </c>
      <c r="H809" t="str">
        <f ca="1">_xlfn.IFNA(INDEX(Colony!$J$11:$J$20,MATCH(G809,Colony!$B$11:$B$20)),"")</f>
        <v/>
      </c>
      <c r="I809" s="12" t="str">
        <f t="shared" ca="1" si="24"/>
        <v/>
      </c>
    </row>
    <row r="810" spans="4:9" x14ac:dyDescent="0.25">
      <c r="D810">
        <f t="shared" ca="1" si="23"/>
        <v>816</v>
      </c>
      <c r="E810" s="2" t="str">
        <f t="array" aca="1" ref="E810" ca="1">IFERROR(_xlfn.IFNA(INDEX(Breeding!$K$4:$K$499,D810, 0),""),"")</f>
        <v/>
      </c>
      <c r="F810" t="str">
        <f t="array" aca="1" ref="F810" ca="1">IFERROR(_xlfn.IFNA(INDEX(Breeding!$M$4:$M$499,D810, 0),""),"")</f>
        <v/>
      </c>
      <c r="G810" t="str">
        <f t="array" aca="1" ref="G810" ca="1">IFERROR(_xlfn.IFNA(INDEX(Breeding!$N$4:$N$499,D810, 0),""),"")</f>
        <v/>
      </c>
      <c r="H810" t="str">
        <f ca="1">_xlfn.IFNA(INDEX(Colony!$J$11:$J$20,MATCH(G810,Colony!$B$11:$B$20)),"")</f>
        <v/>
      </c>
      <c r="I810" s="12" t="str">
        <f t="shared" ca="1" si="24"/>
        <v/>
      </c>
    </row>
    <row r="811" spans="4:9" x14ac:dyDescent="0.25">
      <c r="D811">
        <f t="shared" ca="1" si="23"/>
        <v>817</v>
      </c>
      <c r="E811" s="2" t="str">
        <f t="array" aca="1" ref="E811" ca="1">IFERROR(_xlfn.IFNA(INDEX(Breeding!$K$4:$K$499,D811, 0),""),"")</f>
        <v/>
      </c>
      <c r="F811" t="str">
        <f t="array" aca="1" ref="F811" ca="1">IFERROR(_xlfn.IFNA(INDEX(Breeding!$M$4:$M$499,D811, 0),""),"")</f>
        <v/>
      </c>
      <c r="G811" t="str">
        <f t="array" aca="1" ref="G811" ca="1">IFERROR(_xlfn.IFNA(INDEX(Breeding!$N$4:$N$499,D811, 0),""),"")</f>
        <v/>
      </c>
      <c r="H811" t="str">
        <f ca="1">_xlfn.IFNA(INDEX(Colony!$J$11:$J$20,MATCH(G811,Colony!$B$11:$B$20)),"")</f>
        <v/>
      </c>
      <c r="I811" s="12" t="str">
        <f t="shared" ca="1" si="24"/>
        <v/>
      </c>
    </row>
    <row r="812" spans="4:9" x14ac:dyDescent="0.25">
      <c r="D812">
        <f t="shared" ca="1" si="23"/>
        <v>818</v>
      </c>
      <c r="E812" s="2" t="str">
        <f t="array" aca="1" ref="E812" ca="1">IFERROR(_xlfn.IFNA(INDEX(Breeding!$K$4:$K$499,D812, 0),""),"")</f>
        <v/>
      </c>
      <c r="F812" t="str">
        <f t="array" aca="1" ref="F812" ca="1">IFERROR(_xlfn.IFNA(INDEX(Breeding!$M$4:$M$499,D812, 0),""),"")</f>
        <v/>
      </c>
      <c r="G812" t="str">
        <f t="array" aca="1" ref="G812" ca="1">IFERROR(_xlfn.IFNA(INDEX(Breeding!$N$4:$N$499,D812, 0),""),"")</f>
        <v/>
      </c>
      <c r="H812" t="str">
        <f ca="1">_xlfn.IFNA(INDEX(Colony!$J$11:$J$20,MATCH(G812,Colony!$B$11:$B$20)),"")</f>
        <v/>
      </c>
      <c r="I812" s="12" t="str">
        <f t="shared" ca="1" si="24"/>
        <v/>
      </c>
    </row>
    <row r="813" spans="4:9" x14ac:dyDescent="0.25">
      <c r="D813">
        <f t="shared" ca="1" si="23"/>
        <v>819</v>
      </c>
      <c r="E813" s="2" t="str">
        <f t="array" aca="1" ref="E813" ca="1">IFERROR(_xlfn.IFNA(INDEX(Breeding!$K$4:$K$499,D813, 0),""),"")</f>
        <v/>
      </c>
      <c r="F813" t="str">
        <f t="array" aca="1" ref="F813" ca="1">IFERROR(_xlfn.IFNA(INDEX(Breeding!$M$4:$M$499,D813, 0),""),"")</f>
        <v/>
      </c>
      <c r="G813" t="str">
        <f t="array" aca="1" ref="G813" ca="1">IFERROR(_xlfn.IFNA(INDEX(Breeding!$N$4:$N$499,D813, 0),""),"")</f>
        <v/>
      </c>
      <c r="H813" t="str">
        <f ca="1">_xlfn.IFNA(INDEX(Colony!$J$11:$J$20,MATCH(G813,Colony!$B$11:$B$20)),"")</f>
        <v/>
      </c>
      <c r="I813" s="12" t="str">
        <f t="shared" ca="1" si="24"/>
        <v/>
      </c>
    </row>
    <row r="814" spans="4:9" x14ac:dyDescent="0.25">
      <c r="D814">
        <f t="shared" ca="1" si="23"/>
        <v>820</v>
      </c>
      <c r="E814" s="2" t="str">
        <f t="array" aca="1" ref="E814" ca="1">IFERROR(_xlfn.IFNA(INDEX(Breeding!$K$4:$K$499,D814, 0),""),"")</f>
        <v/>
      </c>
      <c r="F814" t="str">
        <f t="array" aca="1" ref="F814" ca="1">IFERROR(_xlfn.IFNA(INDEX(Breeding!$M$4:$M$499,D814, 0),""),"")</f>
        <v/>
      </c>
      <c r="G814" t="str">
        <f t="array" aca="1" ref="G814" ca="1">IFERROR(_xlfn.IFNA(INDEX(Breeding!$N$4:$N$499,D814, 0),""),"")</f>
        <v/>
      </c>
      <c r="H814" t="str">
        <f ca="1">_xlfn.IFNA(INDEX(Colony!$J$11:$J$20,MATCH(G814,Colony!$B$11:$B$20)),"")</f>
        <v/>
      </c>
      <c r="I814" s="12" t="str">
        <f t="shared" ca="1" si="24"/>
        <v/>
      </c>
    </row>
    <row r="815" spans="4:9" x14ac:dyDescent="0.25">
      <c r="D815">
        <f t="shared" ca="1" si="23"/>
        <v>821</v>
      </c>
      <c r="E815" s="2" t="str">
        <f t="array" aca="1" ref="E815" ca="1">IFERROR(_xlfn.IFNA(INDEX(Breeding!$K$4:$K$499,D815, 0),""),"")</f>
        <v/>
      </c>
      <c r="F815" t="str">
        <f t="array" aca="1" ref="F815" ca="1">IFERROR(_xlfn.IFNA(INDEX(Breeding!$M$4:$M$499,D815, 0),""),"")</f>
        <v/>
      </c>
      <c r="G815" t="str">
        <f t="array" aca="1" ref="G815" ca="1">IFERROR(_xlfn.IFNA(INDEX(Breeding!$N$4:$N$499,D815, 0),""),"")</f>
        <v/>
      </c>
      <c r="H815" t="str">
        <f ca="1">_xlfn.IFNA(INDEX(Colony!$J$11:$J$20,MATCH(G815,Colony!$B$11:$B$20)),"")</f>
        <v/>
      </c>
      <c r="I815" s="12" t="str">
        <f t="shared" ca="1" si="24"/>
        <v/>
      </c>
    </row>
    <row r="816" spans="4:9" x14ac:dyDescent="0.25">
      <c r="D816">
        <f t="shared" ca="1" si="23"/>
        <v>822</v>
      </c>
      <c r="E816" s="2" t="str">
        <f t="array" aca="1" ref="E816" ca="1">IFERROR(_xlfn.IFNA(INDEX(Breeding!$K$4:$K$499,D816, 0),""),"")</f>
        <v/>
      </c>
      <c r="F816" t="str">
        <f t="array" aca="1" ref="F816" ca="1">IFERROR(_xlfn.IFNA(INDEX(Breeding!$M$4:$M$499,D816, 0),""),"")</f>
        <v/>
      </c>
      <c r="G816" t="str">
        <f t="array" aca="1" ref="G816" ca="1">IFERROR(_xlfn.IFNA(INDEX(Breeding!$N$4:$N$499,D816, 0),""),"")</f>
        <v/>
      </c>
      <c r="H816" t="str">
        <f ca="1">_xlfn.IFNA(INDEX(Colony!$J$11:$J$20,MATCH(G816,Colony!$B$11:$B$20)),"")</f>
        <v/>
      </c>
      <c r="I816" s="12" t="str">
        <f t="shared" ca="1" si="24"/>
        <v/>
      </c>
    </row>
    <row r="817" spans="4:9" x14ac:dyDescent="0.25">
      <c r="D817">
        <f t="shared" ca="1" si="23"/>
        <v>823</v>
      </c>
      <c r="E817" s="2" t="str">
        <f t="array" aca="1" ref="E817" ca="1">IFERROR(_xlfn.IFNA(INDEX(Breeding!$K$4:$K$499,D817, 0),""),"")</f>
        <v/>
      </c>
      <c r="F817" t="str">
        <f t="array" aca="1" ref="F817" ca="1">IFERROR(_xlfn.IFNA(INDEX(Breeding!$M$4:$M$499,D817, 0),""),"")</f>
        <v/>
      </c>
      <c r="G817" t="str">
        <f t="array" aca="1" ref="G817" ca="1">IFERROR(_xlfn.IFNA(INDEX(Breeding!$N$4:$N$499,D817, 0),""),"")</f>
        <v/>
      </c>
      <c r="H817" t="str">
        <f ca="1">_xlfn.IFNA(INDEX(Colony!$J$11:$J$20,MATCH(G817,Colony!$B$11:$B$20)),"")</f>
        <v/>
      </c>
      <c r="I817" s="12" t="str">
        <f t="shared" ca="1" si="24"/>
        <v/>
      </c>
    </row>
    <row r="818" spans="4:9" x14ac:dyDescent="0.25">
      <c r="D818">
        <f t="shared" ca="1" si="23"/>
        <v>824</v>
      </c>
      <c r="E818" s="2" t="str">
        <f t="array" aca="1" ref="E818" ca="1">IFERROR(_xlfn.IFNA(INDEX(Breeding!$K$4:$K$499,D818, 0),""),"")</f>
        <v/>
      </c>
      <c r="F818" t="str">
        <f t="array" aca="1" ref="F818" ca="1">IFERROR(_xlfn.IFNA(INDEX(Breeding!$M$4:$M$499,D818, 0),""),"")</f>
        <v/>
      </c>
      <c r="G818" t="str">
        <f t="array" aca="1" ref="G818" ca="1">IFERROR(_xlfn.IFNA(INDEX(Breeding!$N$4:$N$499,D818, 0),""),"")</f>
        <v/>
      </c>
      <c r="H818" t="str">
        <f ca="1">_xlfn.IFNA(INDEX(Colony!$J$11:$J$20,MATCH(G818,Colony!$B$11:$B$20)),"")</f>
        <v/>
      </c>
      <c r="I818" s="12" t="str">
        <f t="shared" ca="1" si="24"/>
        <v/>
      </c>
    </row>
    <row r="819" spans="4:9" x14ac:dyDescent="0.25">
      <c r="D819">
        <f t="shared" ca="1" si="23"/>
        <v>825</v>
      </c>
      <c r="E819" s="2" t="str">
        <f t="array" aca="1" ref="E819" ca="1">IFERROR(_xlfn.IFNA(INDEX(Breeding!$K$4:$K$499,D819, 0),""),"")</f>
        <v/>
      </c>
      <c r="F819" t="str">
        <f t="array" aca="1" ref="F819" ca="1">IFERROR(_xlfn.IFNA(INDEX(Breeding!$M$4:$M$499,D819, 0),""),"")</f>
        <v/>
      </c>
      <c r="G819" t="str">
        <f t="array" aca="1" ref="G819" ca="1">IFERROR(_xlfn.IFNA(INDEX(Breeding!$N$4:$N$499,D819, 0),""),"")</f>
        <v/>
      </c>
      <c r="H819" t="str">
        <f ca="1">_xlfn.IFNA(INDEX(Colony!$J$11:$J$20,MATCH(G819,Colony!$B$11:$B$20)),"")</f>
        <v/>
      </c>
      <c r="I819" s="12" t="str">
        <f t="shared" ca="1" si="24"/>
        <v/>
      </c>
    </row>
    <row r="820" spans="4:9" x14ac:dyDescent="0.25">
      <c r="D820">
        <f t="shared" ca="1" si="23"/>
        <v>826</v>
      </c>
      <c r="E820" s="2" t="str">
        <f t="array" aca="1" ref="E820" ca="1">IFERROR(_xlfn.IFNA(INDEX(Breeding!$K$4:$K$499,D820, 0),""),"")</f>
        <v/>
      </c>
      <c r="F820" t="str">
        <f t="array" aca="1" ref="F820" ca="1">IFERROR(_xlfn.IFNA(INDEX(Breeding!$M$4:$M$499,D820, 0),""),"")</f>
        <v/>
      </c>
      <c r="G820" t="str">
        <f t="array" aca="1" ref="G820" ca="1">IFERROR(_xlfn.IFNA(INDEX(Breeding!$N$4:$N$499,D820, 0),""),"")</f>
        <v/>
      </c>
      <c r="H820" t="str">
        <f ca="1">_xlfn.IFNA(INDEX(Colony!$J$11:$J$20,MATCH(G820,Colony!$B$11:$B$20)),"")</f>
        <v/>
      </c>
      <c r="I820" s="12" t="str">
        <f t="shared" ca="1" si="24"/>
        <v/>
      </c>
    </row>
    <row r="821" spans="4:9" x14ac:dyDescent="0.25">
      <c r="D821">
        <f t="shared" ca="1" si="23"/>
        <v>827</v>
      </c>
      <c r="E821" s="2" t="str">
        <f t="array" aca="1" ref="E821" ca="1">IFERROR(_xlfn.IFNA(INDEX(Breeding!$K$4:$K$499,D821, 0),""),"")</f>
        <v/>
      </c>
      <c r="F821" t="str">
        <f t="array" aca="1" ref="F821" ca="1">IFERROR(_xlfn.IFNA(INDEX(Breeding!$M$4:$M$499,D821, 0),""),"")</f>
        <v/>
      </c>
      <c r="G821" t="str">
        <f t="array" aca="1" ref="G821" ca="1">IFERROR(_xlfn.IFNA(INDEX(Breeding!$N$4:$N$499,D821, 0),""),"")</f>
        <v/>
      </c>
      <c r="H821" t="str">
        <f ca="1">_xlfn.IFNA(INDEX(Colony!$J$11:$J$20,MATCH(G821,Colony!$B$11:$B$20)),"")</f>
        <v/>
      </c>
      <c r="I821" s="12" t="str">
        <f t="shared" ca="1" si="24"/>
        <v/>
      </c>
    </row>
    <row r="822" spans="4:9" x14ac:dyDescent="0.25">
      <c r="D822">
        <f t="shared" ca="1" si="23"/>
        <v>828</v>
      </c>
      <c r="E822" s="2" t="str">
        <f t="array" aca="1" ref="E822" ca="1">IFERROR(_xlfn.IFNA(INDEX(Breeding!$K$4:$K$499,D822, 0),""),"")</f>
        <v/>
      </c>
      <c r="F822" t="str">
        <f t="array" aca="1" ref="F822" ca="1">IFERROR(_xlfn.IFNA(INDEX(Breeding!$M$4:$M$499,D822, 0),""),"")</f>
        <v/>
      </c>
      <c r="G822" t="str">
        <f t="array" aca="1" ref="G822" ca="1">IFERROR(_xlfn.IFNA(INDEX(Breeding!$N$4:$N$499,D822, 0),""),"")</f>
        <v/>
      </c>
      <c r="H822" t="str">
        <f ca="1">_xlfn.IFNA(INDEX(Colony!$J$11:$J$20,MATCH(G822,Colony!$B$11:$B$20)),"")</f>
        <v/>
      </c>
      <c r="I822" s="12" t="str">
        <f t="shared" ca="1" si="24"/>
        <v/>
      </c>
    </row>
    <row r="823" spans="4:9" x14ac:dyDescent="0.25">
      <c r="D823">
        <f t="shared" ca="1" si="23"/>
        <v>829</v>
      </c>
      <c r="E823" s="2" t="str">
        <f t="array" aca="1" ref="E823" ca="1">IFERROR(_xlfn.IFNA(INDEX(Breeding!$K$4:$K$499,D823, 0),""),"")</f>
        <v/>
      </c>
      <c r="F823" t="str">
        <f t="array" aca="1" ref="F823" ca="1">IFERROR(_xlfn.IFNA(INDEX(Breeding!$M$4:$M$499,D823, 0),""),"")</f>
        <v/>
      </c>
      <c r="G823" t="str">
        <f t="array" aca="1" ref="G823" ca="1">IFERROR(_xlfn.IFNA(INDEX(Breeding!$N$4:$N$499,D823, 0),""),"")</f>
        <v/>
      </c>
      <c r="H823" t="str">
        <f ca="1">_xlfn.IFNA(INDEX(Colony!$J$11:$J$20,MATCH(G823,Colony!$B$11:$B$20)),"")</f>
        <v/>
      </c>
      <c r="I823" s="12" t="str">
        <f t="shared" ca="1" si="24"/>
        <v/>
      </c>
    </row>
    <row r="824" spans="4:9" x14ac:dyDescent="0.25">
      <c r="D824">
        <f t="shared" ca="1" si="23"/>
        <v>830</v>
      </c>
      <c r="E824" s="2" t="str">
        <f t="array" aca="1" ref="E824" ca="1">IFERROR(_xlfn.IFNA(INDEX(Breeding!$K$4:$K$499,D824, 0),""),"")</f>
        <v/>
      </c>
      <c r="F824" t="str">
        <f t="array" aca="1" ref="F824" ca="1">IFERROR(_xlfn.IFNA(INDEX(Breeding!$M$4:$M$499,D824, 0),""),"")</f>
        <v/>
      </c>
      <c r="G824" t="str">
        <f t="array" aca="1" ref="G824" ca="1">IFERROR(_xlfn.IFNA(INDEX(Breeding!$N$4:$N$499,D824, 0),""),"")</f>
        <v/>
      </c>
      <c r="H824" t="str">
        <f ca="1">_xlfn.IFNA(INDEX(Colony!$J$11:$J$20,MATCH(G824,Colony!$B$11:$B$20)),"")</f>
        <v/>
      </c>
      <c r="I824" s="12" t="str">
        <f t="shared" ca="1" si="24"/>
        <v/>
      </c>
    </row>
    <row r="825" spans="4:9" x14ac:dyDescent="0.25">
      <c r="D825">
        <f t="shared" ca="1" si="23"/>
        <v>831</v>
      </c>
      <c r="E825" s="2" t="str">
        <f t="array" aca="1" ref="E825" ca="1">IFERROR(_xlfn.IFNA(INDEX(Breeding!$K$4:$K$499,D825, 0),""),"")</f>
        <v/>
      </c>
      <c r="F825" t="str">
        <f t="array" aca="1" ref="F825" ca="1">IFERROR(_xlfn.IFNA(INDEX(Breeding!$M$4:$M$499,D825, 0),""),"")</f>
        <v/>
      </c>
      <c r="G825" t="str">
        <f t="array" aca="1" ref="G825" ca="1">IFERROR(_xlfn.IFNA(INDEX(Breeding!$N$4:$N$499,D825, 0),""),"")</f>
        <v/>
      </c>
      <c r="H825" t="str">
        <f ca="1">_xlfn.IFNA(INDEX(Colony!$J$11:$J$20,MATCH(G825,Colony!$B$11:$B$20)),"")</f>
        <v/>
      </c>
      <c r="I825" s="12" t="str">
        <f t="shared" ca="1" si="24"/>
        <v/>
      </c>
    </row>
    <row r="826" spans="4:9" x14ac:dyDescent="0.25">
      <c r="D826">
        <f t="shared" ca="1" si="23"/>
        <v>832</v>
      </c>
      <c r="E826" s="2" t="str">
        <f t="array" aca="1" ref="E826" ca="1">IFERROR(_xlfn.IFNA(INDEX(Breeding!$K$4:$K$499,D826, 0),""),"")</f>
        <v/>
      </c>
      <c r="F826" t="str">
        <f t="array" aca="1" ref="F826" ca="1">IFERROR(_xlfn.IFNA(INDEX(Breeding!$M$4:$M$499,D826, 0),""),"")</f>
        <v/>
      </c>
      <c r="G826" t="str">
        <f t="array" aca="1" ref="G826" ca="1">IFERROR(_xlfn.IFNA(INDEX(Breeding!$N$4:$N$499,D826, 0),""),"")</f>
        <v/>
      </c>
      <c r="H826" t="str">
        <f ca="1">_xlfn.IFNA(INDEX(Colony!$J$11:$J$20,MATCH(G826,Colony!$B$11:$B$20)),"")</f>
        <v/>
      </c>
      <c r="I826" s="12" t="str">
        <f t="shared" ca="1" si="24"/>
        <v/>
      </c>
    </row>
    <row r="827" spans="4:9" x14ac:dyDescent="0.25">
      <c r="D827">
        <f t="shared" ca="1" si="23"/>
        <v>833</v>
      </c>
      <c r="E827" s="2" t="str">
        <f t="array" aca="1" ref="E827" ca="1">IFERROR(_xlfn.IFNA(INDEX(Breeding!$K$4:$K$499,D827, 0),""),"")</f>
        <v/>
      </c>
      <c r="F827" t="str">
        <f t="array" aca="1" ref="F827" ca="1">IFERROR(_xlfn.IFNA(INDEX(Breeding!$M$4:$M$499,D827, 0),""),"")</f>
        <v/>
      </c>
      <c r="G827" t="str">
        <f t="array" aca="1" ref="G827" ca="1">IFERROR(_xlfn.IFNA(INDEX(Breeding!$N$4:$N$499,D827, 0),""),"")</f>
        <v/>
      </c>
      <c r="H827" t="str">
        <f ca="1">_xlfn.IFNA(INDEX(Colony!$J$11:$J$20,MATCH(G827,Colony!$B$11:$B$20)),"")</f>
        <v/>
      </c>
      <c r="I827" s="12" t="str">
        <f t="shared" ca="1" si="24"/>
        <v/>
      </c>
    </row>
    <row r="828" spans="4:9" x14ac:dyDescent="0.25">
      <c r="D828">
        <f t="shared" ca="1" si="23"/>
        <v>834</v>
      </c>
      <c r="E828" s="2" t="str">
        <f t="array" aca="1" ref="E828" ca="1">IFERROR(_xlfn.IFNA(INDEX(Breeding!$K$4:$K$499,D828, 0),""),"")</f>
        <v/>
      </c>
      <c r="F828" t="str">
        <f t="array" aca="1" ref="F828" ca="1">IFERROR(_xlfn.IFNA(INDEX(Breeding!$M$4:$M$499,D828, 0),""),"")</f>
        <v/>
      </c>
      <c r="G828" t="str">
        <f t="array" aca="1" ref="G828" ca="1">IFERROR(_xlfn.IFNA(INDEX(Breeding!$N$4:$N$499,D828, 0),""),"")</f>
        <v/>
      </c>
      <c r="H828" t="str">
        <f ca="1">_xlfn.IFNA(INDEX(Colony!$J$11:$J$20,MATCH(G828,Colony!$B$11:$B$20)),"")</f>
        <v/>
      </c>
      <c r="I828" s="12" t="str">
        <f t="shared" ca="1" si="24"/>
        <v/>
      </c>
    </row>
    <row r="829" spans="4:9" x14ac:dyDescent="0.25">
      <c r="D829">
        <f t="shared" ca="1" si="23"/>
        <v>835</v>
      </c>
      <c r="E829" s="2" t="str">
        <f t="array" aca="1" ref="E829" ca="1">IFERROR(_xlfn.IFNA(INDEX(Breeding!$K$4:$K$499,D829, 0),""),"")</f>
        <v/>
      </c>
      <c r="F829" t="str">
        <f t="array" aca="1" ref="F829" ca="1">IFERROR(_xlfn.IFNA(INDEX(Breeding!$M$4:$M$499,D829, 0),""),"")</f>
        <v/>
      </c>
      <c r="G829" t="str">
        <f t="array" aca="1" ref="G829" ca="1">IFERROR(_xlfn.IFNA(INDEX(Breeding!$N$4:$N$499,D829, 0),""),"")</f>
        <v/>
      </c>
      <c r="H829" t="str">
        <f ca="1">_xlfn.IFNA(INDEX(Colony!$J$11:$J$20,MATCH(G829,Colony!$B$11:$B$20)),"")</f>
        <v/>
      </c>
      <c r="I829" s="12" t="str">
        <f t="shared" ca="1" si="24"/>
        <v/>
      </c>
    </row>
    <row r="830" spans="4:9" x14ac:dyDescent="0.25">
      <c r="D830">
        <f t="shared" ca="1" si="23"/>
        <v>836</v>
      </c>
      <c r="E830" s="2" t="str">
        <f t="array" aca="1" ref="E830" ca="1">IFERROR(_xlfn.IFNA(INDEX(Breeding!$K$4:$K$499,D830, 0),""),"")</f>
        <v/>
      </c>
      <c r="F830" t="str">
        <f t="array" aca="1" ref="F830" ca="1">IFERROR(_xlfn.IFNA(INDEX(Breeding!$M$4:$M$499,D830, 0),""),"")</f>
        <v/>
      </c>
      <c r="G830" t="str">
        <f t="array" aca="1" ref="G830" ca="1">IFERROR(_xlfn.IFNA(INDEX(Breeding!$N$4:$N$499,D830, 0),""),"")</f>
        <v/>
      </c>
      <c r="H830" t="str">
        <f ca="1">_xlfn.IFNA(INDEX(Colony!$J$11:$J$20,MATCH(G830,Colony!$B$11:$B$20)),"")</f>
        <v/>
      </c>
      <c r="I830" s="12" t="str">
        <f t="shared" ca="1" si="24"/>
        <v/>
      </c>
    </row>
    <row r="831" spans="4:9" x14ac:dyDescent="0.25">
      <c r="D831">
        <f t="shared" ca="1" si="23"/>
        <v>837</v>
      </c>
      <c r="E831" s="2" t="str">
        <f t="array" aca="1" ref="E831" ca="1">IFERROR(_xlfn.IFNA(INDEX(Breeding!$K$4:$K$499,D831, 0),""),"")</f>
        <v/>
      </c>
      <c r="F831" t="str">
        <f t="array" aca="1" ref="F831" ca="1">IFERROR(_xlfn.IFNA(INDEX(Breeding!$M$4:$M$499,D831, 0),""),"")</f>
        <v/>
      </c>
      <c r="G831" t="str">
        <f t="array" aca="1" ref="G831" ca="1">IFERROR(_xlfn.IFNA(INDEX(Breeding!$N$4:$N$499,D831, 0),""),"")</f>
        <v/>
      </c>
      <c r="H831" t="str">
        <f ca="1">_xlfn.IFNA(INDEX(Colony!$J$11:$J$20,MATCH(G831,Colony!$B$11:$B$20)),"")</f>
        <v/>
      </c>
      <c r="I831" s="12" t="str">
        <f t="shared" ca="1" si="24"/>
        <v/>
      </c>
    </row>
    <row r="832" spans="4:9" x14ac:dyDescent="0.25">
      <c r="D832">
        <f t="shared" ca="1" si="23"/>
        <v>838</v>
      </c>
      <c r="E832" s="2" t="str">
        <f t="array" aca="1" ref="E832" ca="1">IFERROR(_xlfn.IFNA(INDEX(Breeding!$K$4:$K$499,D832, 0),""),"")</f>
        <v/>
      </c>
      <c r="F832" t="str">
        <f t="array" aca="1" ref="F832" ca="1">IFERROR(_xlfn.IFNA(INDEX(Breeding!$M$4:$M$499,D832, 0),""),"")</f>
        <v/>
      </c>
      <c r="G832" t="str">
        <f t="array" aca="1" ref="G832" ca="1">IFERROR(_xlfn.IFNA(INDEX(Breeding!$N$4:$N$499,D832, 0),""),"")</f>
        <v/>
      </c>
      <c r="H832" t="str">
        <f ca="1">_xlfn.IFNA(INDEX(Colony!$J$11:$J$20,MATCH(G832,Colony!$B$11:$B$20)),"")</f>
        <v/>
      </c>
      <c r="I832" s="12" t="str">
        <f t="shared" ca="1" si="24"/>
        <v/>
      </c>
    </row>
    <row r="833" spans="4:9" x14ac:dyDescent="0.25">
      <c r="D833">
        <f t="shared" ca="1" si="23"/>
        <v>839</v>
      </c>
      <c r="E833" s="2" t="str">
        <f t="array" aca="1" ref="E833" ca="1">IFERROR(_xlfn.IFNA(INDEX(Breeding!$K$4:$K$499,D833, 0),""),"")</f>
        <v/>
      </c>
      <c r="F833" t="str">
        <f t="array" aca="1" ref="F833" ca="1">IFERROR(_xlfn.IFNA(INDEX(Breeding!$M$4:$M$499,D833, 0),""),"")</f>
        <v/>
      </c>
      <c r="G833" t="str">
        <f t="array" aca="1" ref="G833" ca="1">IFERROR(_xlfn.IFNA(INDEX(Breeding!$N$4:$N$499,D833, 0),""),"")</f>
        <v/>
      </c>
      <c r="H833" t="str">
        <f ca="1">_xlfn.IFNA(INDEX(Colony!$J$11:$J$20,MATCH(G833,Colony!$B$11:$B$20)),"")</f>
        <v/>
      </c>
      <c r="I833" s="12" t="str">
        <f t="shared" ca="1" si="24"/>
        <v/>
      </c>
    </row>
    <row r="834" spans="4:9" x14ac:dyDescent="0.25">
      <c r="D834">
        <f t="shared" ca="1" si="23"/>
        <v>840</v>
      </c>
      <c r="E834" s="2" t="str">
        <f t="array" aca="1" ref="E834" ca="1">IFERROR(_xlfn.IFNA(INDEX(Breeding!$K$4:$K$499,D834, 0),""),"")</f>
        <v/>
      </c>
      <c r="F834" t="str">
        <f t="array" aca="1" ref="F834" ca="1">IFERROR(_xlfn.IFNA(INDEX(Breeding!$M$4:$M$499,D834, 0),""),"")</f>
        <v/>
      </c>
      <c r="G834" t="str">
        <f t="array" aca="1" ref="G834" ca="1">IFERROR(_xlfn.IFNA(INDEX(Breeding!$N$4:$N$499,D834, 0),""),"")</f>
        <v/>
      </c>
      <c r="H834" t="str">
        <f ca="1">_xlfn.IFNA(INDEX(Colony!$J$11:$J$20,MATCH(G834,Colony!$B$11:$B$20)),"")</f>
        <v/>
      </c>
      <c r="I834" s="12" t="str">
        <f t="shared" ca="1" si="24"/>
        <v/>
      </c>
    </row>
    <row r="835" spans="4:9" x14ac:dyDescent="0.25">
      <c r="D835">
        <f t="shared" ca="1" si="23"/>
        <v>841</v>
      </c>
      <c r="E835" s="2" t="str">
        <f t="array" aca="1" ref="E835" ca="1">IFERROR(_xlfn.IFNA(INDEX(Breeding!$K$4:$K$499,D835, 0),""),"")</f>
        <v/>
      </c>
      <c r="F835" t="str">
        <f t="array" aca="1" ref="F835" ca="1">IFERROR(_xlfn.IFNA(INDEX(Breeding!$M$4:$M$499,D835, 0),""),"")</f>
        <v/>
      </c>
      <c r="G835" t="str">
        <f t="array" aca="1" ref="G835" ca="1">IFERROR(_xlfn.IFNA(INDEX(Breeding!$N$4:$N$499,D835, 0),""),"")</f>
        <v/>
      </c>
      <c r="H835" t="str">
        <f ca="1">_xlfn.IFNA(INDEX(Colony!$J$11:$J$20,MATCH(G835,Colony!$B$11:$B$20)),"")</f>
        <v/>
      </c>
      <c r="I835" s="12" t="str">
        <f t="shared" ca="1" si="24"/>
        <v/>
      </c>
    </row>
    <row r="836" spans="4:9" x14ac:dyDescent="0.25">
      <c r="D836">
        <f t="shared" ca="1" si="23"/>
        <v>842</v>
      </c>
      <c r="E836" s="2" t="str">
        <f t="array" aca="1" ref="E836" ca="1">IFERROR(_xlfn.IFNA(INDEX(Breeding!$K$4:$K$499,D836, 0),""),"")</f>
        <v/>
      </c>
      <c r="F836" t="str">
        <f t="array" aca="1" ref="F836" ca="1">IFERROR(_xlfn.IFNA(INDEX(Breeding!$M$4:$M$499,D836, 0),""),"")</f>
        <v/>
      </c>
      <c r="G836" t="str">
        <f t="array" aca="1" ref="G836" ca="1">IFERROR(_xlfn.IFNA(INDEX(Breeding!$N$4:$N$499,D836, 0),""),"")</f>
        <v/>
      </c>
      <c r="H836" t="str">
        <f ca="1">_xlfn.IFNA(INDEX(Colony!$J$11:$J$20,MATCH(G836,Colony!$B$11:$B$20)),"")</f>
        <v/>
      </c>
      <c r="I836" s="12" t="str">
        <f t="shared" ca="1" si="24"/>
        <v/>
      </c>
    </row>
    <row r="837" spans="4:9" x14ac:dyDescent="0.25">
      <c r="D837">
        <f t="shared" ca="1" si="23"/>
        <v>843</v>
      </c>
      <c r="E837" s="2" t="str">
        <f t="array" aca="1" ref="E837" ca="1">IFERROR(_xlfn.IFNA(INDEX(Breeding!$K$4:$K$499,D837, 0),""),"")</f>
        <v/>
      </c>
      <c r="F837" t="str">
        <f t="array" aca="1" ref="F837" ca="1">IFERROR(_xlfn.IFNA(INDEX(Breeding!$M$4:$M$499,D837, 0),""),"")</f>
        <v/>
      </c>
      <c r="G837" t="str">
        <f t="array" aca="1" ref="G837" ca="1">IFERROR(_xlfn.IFNA(INDEX(Breeding!$N$4:$N$499,D837, 0),""),"")</f>
        <v/>
      </c>
      <c r="H837" t="str">
        <f ca="1">_xlfn.IFNA(INDEX(Colony!$J$11:$J$20,MATCH(G837,Colony!$B$11:$B$20)),"")</f>
        <v/>
      </c>
      <c r="I837" s="12" t="str">
        <f t="shared" ca="1" si="24"/>
        <v/>
      </c>
    </row>
    <row r="838" spans="4:9" x14ac:dyDescent="0.25">
      <c r="D838">
        <f t="shared" ca="1" si="23"/>
        <v>844</v>
      </c>
      <c r="E838" s="2" t="str">
        <f t="array" aca="1" ref="E838" ca="1">IFERROR(_xlfn.IFNA(INDEX(Breeding!$K$4:$K$499,D838, 0),""),"")</f>
        <v/>
      </c>
      <c r="F838" t="str">
        <f t="array" aca="1" ref="F838" ca="1">IFERROR(_xlfn.IFNA(INDEX(Breeding!$M$4:$M$499,D838, 0),""),"")</f>
        <v/>
      </c>
      <c r="G838" t="str">
        <f t="array" aca="1" ref="G838" ca="1">IFERROR(_xlfn.IFNA(INDEX(Breeding!$N$4:$N$499,D838, 0),""),"")</f>
        <v/>
      </c>
      <c r="H838" t="str">
        <f ca="1">_xlfn.IFNA(INDEX(Colony!$J$11:$J$20,MATCH(G838,Colony!$B$11:$B$20)),"")</f>
        <v/>
      </c>
      <c r="I838" s="12" t="str">
        <f t="shared" ca="1" si="24"/>
        <v/>
      </c>
    </row>
    <row r="839" spans="4:9" x14ac:dyDescent="0.25">
      <c r="D839">
        <f t="shared" ca="1" si="23"/>
        <v>845</v>
      </c>
      <c r="E839" s="2" t="str">
        <f t="array" aca="1" ref="E839" ca="1">IFERROR(_xlfn.IFNA(INDEX(Breeding!$K$4:$K$499,D839, 0),""),"")</f>
        <v/>
      </c>
      <c r="F839" t="str">
        <f t="array" aca="1" ref="F839" ca="1">IFERROR(_xlfn.IFNA(INDEX(Breeding!$M$4:$M$499,D839, 0),""),"")</f>
        <v/>
      </c>
      <c r="G839" t="str">
        <f t="array" aca="1" ref="G839" ca="1">IFERROR(_xlfn.IFNA(INDEX(Breeding!$N$4:$N$499,D839, 0),""),"")</f>
        <v/>
      </c>
      <c r="H839" t="str">
        <f ca="1">_xlfn.IFNA(INDEX(Colony!$J$11:$J$20,MATCH(G839,Colony!$B$11:$B$20)),"")</f>
        <v/>
      </c>
      <c r="I839" s="12" t="str">
        <f t="shared" ca="1" si="24"/>
        <v/>
      </c>
    </row>
    <row r="840" spans="4:9" x14ac:dyDescent="0.25">
      <c r="D840">
        <f t="shared" ref="D840:D903" ca="1" si="25">D839+1</f>
        <v>846</v>
      </c>
      <c r="E840" s="2" t="str">
        <f t="array" aca="1" ref="E840" ca="1">IFERROR(_xlfn.IFNA(INDEX(Breeding!$K$4:$K$499,D840, 0),""),"")</f>
        <v/>
      </c>
      <c r="F840" t="str">
        <f t="array" aca="1" ref="F840" ca="1">IFERROR(_xlfn.IFNA(INDEX(Breeding!$M$4:$M$499,D840, 0),""),"")</f>
        <v/>
      </c>
      <c r="G840" t="str">
        <f t="array" aca="1" ref="G840" ca="1">IFERROR(_xlfn.IFNA(INDEX(Breeding!$N$4:$N$499,D840, 0),""),"")</f>
        <v/>
      </c>
      <c r="H840" t="str">
        <f ca="1">_xlfn.IFNA(INDEX(Colony!$J$11:$J$20,MATCH(G840,Colony!$B$11:$B$20)),"")</f>
        <v/>
      </c>
      <c r="I840" s="12" t="str">
        <f t="shared" ca="1" si="24"/>
        <v/>
      </c>
    </row>
    <row r="841" spans="4:9" x14ac:dyDescent="0.25">
      <c r="D841">
        <f t="shared" ca="1" si="25"/>
        <v>847</v>
      </c>
      <c r="E841" s="2" t="str">
        <f t="array" aca="1" ref="E841" ca="1">IFERROR(_xlfn.IFNA(INDEX(Breeding!$K$4:$K$499,D841, 0),""),"")</f>
        <v/>
      </c>
      <c r="F841" t="str">
        <f t="array" aca="1" ref="F841" ca="1">IFERROR(_xlfn.IFNA(INDEX(Breeding!$M$4:$M$499,D841, 0),""),"")</f>
        <v/>
      </c>
      <c r="G841" t="str">
        <f t="array" aca="1" ref="G841" ca="1">IFERROR(_xlfn.IFNA(INDEX(Breeding!$N$4:$N$499,D841, 0),""),"")</f>
        <v/>
      </c>
      <c r="H841" t="str">
        <f ca="1">_xlfn.IFNA(INDEX(Colony!$J$11:$J$20,MATCH(G841,Colony!$B$11:$B$20)),"")</f>
        <v/>
      </c>
      <c r="I841" s="12" t="str">
        <f t="shared" ca="1" si="24"/>
        <v/>
      </c>
    </row>
    <row r="842" spans="4:9" x14ac:dyDescent="0.25">
      <c r="D842">
        <f t="shared" ca="1" si="25"/>
        <v>848</v>
      </c>
      <c r="E842" s="2" t="str">
        <f t="array" aca="1" ref="E842" ca="1">IFERROR(_xlfn.IFNA(INDEX(Breeding!$K$4:$K$499,D842, 0),""),"")</f>
        <v/>
      </c>
      <c r="F842" t="str">
        <f t="array" aca="1" ref="F842" ca="1">IFERROR(_xlfn.IFNA(INDEX(Breeding!$M$4:$M$499,D842, 0),""),"")</f>
        <v/>
      </c>
      <c r="G842" t="str">
        <f t="array" aca="1" ref="G842" ca="1">IFERROR(_xlfn.IFNA(INDEX(Breeding!$N$4:$N$499,D842, 0),""),"")</f>
        <v/>
      </c>
      <c r="H842" t="str">
        <f ca="1">_xlfn.IFNA(INDEX(Colony!$J$11:$J$20,MATCH(G842,Colony!$B$11:$B$20)),"")</f>
        <v/>
      </c>
      <c r="I842" s="12" t="str">
        <f t="shared" ca="1" si="24"/>
        <v/>
      </c>
    </row>
    <row r="843" spans="4:9" x14ac:dyDescent="0.25">
      <c r="D843">
        <f t="shared" ca="1" si="25"/>
        <v>849</v>
      </c>
      <c r="E843" s="2" t="str">
        <f t="array" aca="1" ref="E843" ca="1">IFERROR(_xlfn.IFNA(INDEX(Breeding!$K$4:$K$499,D843, 0),""),"")</f>
        <v/>
      </c>
      <c r="F843" t="str">
        <f t="array" aca="1" ref="F843" ca="1">IFERROR(_xlfn.IFNA(INDEX(Breeding!$M$4:$M$499,D843, 0),""),"")</f>
        <v/>
      </c>
      <c r="G843" t="str">
        <f t="array" aca="1" ref="G843" ca="1">IFERROR(_xlfn.IFNA(INDEX(Breeding!$N$4:$N$499,D843, 0),""),"")</f>
        <v/>
      </c>
      <c r="H843" t="str">
        <f ca="1">_xlfn.IFNA(INDEX(Colony!$J$11:$J$20,MATCH(G843,Colony!$B$11:$B$20)),"")</f>
        <v/>
      </c>
      <c r="I843" s="12" t="str">
        <f t="shared" ca="1" si="24"/>
        <v/>
      </c>
    </row>
    <row r="844" spans="4:9" x14ac:dyDescent="0.25">
      <c r="D844">
        <f t="shared" ca="1" si="25"/>
        <v>850</v>
      </c>
      <c r="E844" s="2" t="str">
        <f t="array" aca="1" ref="E844" ca="1">IFERROR(_xlfn.IFNA(INDEX(Breeding!$K$4:$K$499,D844, 0),""),"")</f>
        <v/>
      </c>
      <c r="F844" t="str">
        <f t="array" aca="1" ref="F844" ca="1">IFERROR(_xlfn.IFNA(INDEX(Breeding!$M$4:$M$499,D844, 0),""),"")</f>
        <v/>
      </c>
      <c r="G844" t="str">
        <f t="array" aca="1" ref="G844" ca="1">IFERROR(_xlfn.IFNA(INDEX(Breeding!$N$4:$N$499,D844, 0),""),"")</f>
        <v/>
      </c>
      <c r="H844" t="str">
        <f ca="1">_xlfn.IFNA(INDEX(Colony!$J$11:$J$20,MATCH(G844,Colony!$B$11:$B$20)),"")</f>
        <v/>
      </c>
      <c r="I844" s="12" t="str">
        <f t="shared" ca="1" si="24"/>
        <v/>
      </c>
    </row>
    <row r="845" spans="4:9" x14ac:dyDescent="0.25">
      <c r="D845">
        <f t="shared" ca="1" si="25"/>
        <v>851</v>
      </c>
      <c r="E845" s="2" t="str">
        <f t="array" aca="1" ref="E845" ca="1">IFERROR(_xlfn.IFNA(INDEX(Breeding!$K$4:$K$499,D845, 0),""),"")</f>
        <v/>
      </c>
      <c r="F845" t="str">
        <f t="array" aca="1" ref="F845" ca="1">IFERROR(_xlfn.IFNA(INDEX(Breeding!$M$4:$M$499,D845, 0),""),"")</f>
        <v/>
      </c>
      <c r="G845" t="str">
        <f t="array" aca="1" ref="G845" ca="1">IFERROR(_xlfn.IFNA(INDEX(Breeding!$N$4:$N$499,D845, 0),""),"")</f>
        <v/>
      </c>
      <c r="H845" t="str">
        <f ca="1">_xlfn.IFNA(INDEX(Colony!$J$11:$J$20,MATCH(G845,Colony!$B$11:$B$20)),"")</f>
        <v/>
      </c>
      <c r="I845" s="12" t="str">
        <f t="shared" ca="1" si="24"/>
        <v/>
      </c>
    </row>
    <row r="846" spans="4:9" x14ac:dyDescent="0.25">
      <c r="D846">
        <f t="shared" ca="1" si="25"/>
        <v>852</v>
      </c>
      <c r="E846" s="2" t="str">
        <f t="array" aca="1" ref="E846" ca="1">IFERROR(_xlfn.IFNA(INDEX(Breeding!$K$4:$K$499,D846, 0),""),"")</f>
        <v/>
      </c>
      <c r="F846" t="str">
        <f t="array" aca="1" ref="F846" ca="1">IFERROR(_xlfn.IFNA(INDEX(Breeding!$M$4:$M$499,D846, 0),""),"")</f>
        <v/>
      </c>
      <c r="G846" t="str">
        <f t="array" aca="1" ref="G846" ca="1">IFERROR(_xlfn.IFNA(INDEX(Breeding!$N$4:$N$499,D846, 0),""),"")</f>
        <v/>
      </c>
      <c r="H846" t="str">
        <f ca="1">_xlfn.IFNA(INDEX(Colony!$J$11:$J$20,MATCH(G846,Colony!$B$11:$B$20)),"")</f>
        <v/>
      </c>
      <c r="I846" s="12" t="str">
        <f t="shared" ca="1" si="24"/>
        <v/>
      </c>
    </row>
    <row r="847" spans="4:9" x14ac:dyDescent="0.25">
      <c r="D847">
        <f t="shared" ca="1" si="25"/>
        <v>853</v>
      </c>
      <c r="E847" s="2" t="str">
        <f t="array" aca="1" ref="E847" ca="1">IFERROR(_xlfn.IFNA(INDEX(Breeding!$K$4:$K$499,D847, 0),""),"")</f>
        <v/>
      </c>
      <c r="F847" t="str">
        <f t="array" aca="1" ref="F847" ca="1">IFERROR(_xlfn.IFNA(INDEX(Breeding!$M$4:$M$499,D847, 0),""),"")</f>
        <v/>
      </c>
      <c r="G847" t="str">
        <f t="array" aca="1" ref="G847" ca="1">IFERROR(_xlfn.IFNA(INDEX(Breeding!$N$4:$N$499,D847, 0),""),"")</f>
        <v/>
      </c>
      <c r="H847" t="str">
        <f ca="1">_xlfn.IFNA(INDEX(Colony!$J$11:$J$20,MATCH(G847,Colony!$B$11:$B$20)),"")</f>
        <v/>
      </c>
      <c r="I847" s="12" t="str">
        <f t="shared" ca="1" si="24"/>
        <v/>
      </c>
    </row>
    <row r="848" spans="4:9" x14ac:dyDescent="0.25">
      <c r="D848">
        <f t="shared" ca="1" si="25"/>
        <v>854</v>
      </c>
      <c r="E848" s="2" t="str">
        <f t="array" aca="1" ref="E848" ca="1">IFERROR(_xlfn.IFNA(INDEX(Breeding!$K$4:$K$499,D848, 0),""),"")</f>
        <v/>
      </c>
      <c r="F848" t="str">
        <f t="array" aca="1" ref="F848" ca="1">IFERROR(_xlfn.IFNA(INDEX(Breeding!$M$4:$M$499,D848, 0),""),"")</f>
        <v/>
      </c>
      <c r="G848" t="str">
        <f t="array" aca="1" ref="G848" ca="1">IFERROR(_xlfn.IFNA(INDEX(Breeding!$N$4:$N$499,D848, 0),""),"")</f>
        <v/>
      </c>
      <c r="H848" t="str">
        <f ca="1">_xlfn.IFNA(INDEX(Colony!$J$11:$J$20,MATCH(G848,Colony!$B$11:$B$20)),"")</f>
        <v/>
      </c>
      <c r="I848" s="12" t="str">
        <f t="shared" ca="1" si="24"/>
        <v/>
      </c>
    </row>
    <row r="849" spans="4:9" x14ac:dyDescent="0.25">
      <c r="D849">
        <f t="shared" ca="1" si="25"/>
        <v>855</v>
      </c>
      <c r="E849" s="2" t="str">
        <f t="array" aca="1" ref="E849" ca="1">IFERROR(_xlfn.IFNA(INDEX(Breeding!$K$4:$K$499,D849, 0),""),"")</f>
        <v/>
      </c>
      <c r="F849" t="str">
        <f t="array" aca="1" ref="F849" ca="1">IFERROR(_xlfn.IFNA(INDEX(Breeding!$M$4:$M$499,D849, 0),""),"")</f>
        <v/>
      </c>
      <c r="G849" t="str">
        <f t="array" aca="1" ref="G849" ca="1">IFERROR(_xlfn.IFNA(INDEX(Breeding!$N$4:$N$499,D849, 0),""),"")</f>
        <v/>
      </c>
      <c r="H849" t="str">
        <f ca="1">_xlfn.IFNA(INDEX(Colony!$J$11:$J$20,MATCH(G849,Colony!$B$11:$B$20)),"")</f>
        <v/>
      </c>
      <c r="I849" s="12" t="str">
        <f t="shared" ca="1" si="24"/>
        <v/>
      </c>
    </row>
    <row r="850" spans="4:9" x14ac:dyDescent="0.25">
      <c r="D850">
        <f t="shared" ca="1" si="25"/>
        <v>856</v>
      </c>
      <c r="E850" s="2" t="str">
        <f t="array" aca="1" ref="E850" ca="1">IFERROR(_xlfn.IFNA(INDEX(Breeding!$K$4:$K$499,D850, 0),""),"")</f>
        <v/>
      </c>
      <c r="F850" t="str">
        <f t="array" aca="1" ref="F850" ca="1">IFERROR(_xlfn.IFNA(INDEX(Breeding!$M$4:$M$499,D850, 0),""),"")</f>
        <v/>
      </c>
      <c r="G850" t="str">
        <f t="array" aca="1" ref="G850" ca="1">IFERROR(_xlfn.IFNA(INDEX(Breeding!$N$4:$N$499,D850, 0),""),"")</f>
        <v/>
      </c>
      <c r="H850" t="str">
        <f ca="1">_xlfn.IFNA(INDEX(Colony!$J$11:$J$20,MATCH(G850,Colony!$B$11:$B$20)),"")</f>
        <v/>
      </c>
      <c r="I850" s="12" t="str">
        <f t="shared" ca="1" si="24"/>
        <v/>
      </c>
    </row>
    <row r="851" spans="4:9" x14ac:dyDescent="0.25">
      <c r="D851">
        <f t="shared" ca="1" si="25"/>
        <v>857</v>
      </c>
      <c r="E851" s="2" t="str">
        <f t="array" aca="1" ref="E851" ca="1">IFERROR(_xlfn.IFNA(INDEX(Breeding!$K$4:$K$499,D851, 0),""),"")</f>
        <v/>
      </c>
      <c r="F851" t="str">
        <f t="array" aca="1" ref="F851" ca="1">IFERROR(_xlfn.IFNA(INDEX(Breeding!$M$4:$M$499,D851, 0),""),"")</f>
        <v/>
      </c>
      <c r="G851" t="str">
        <f t="array" aca="1" ref="G851" ca="1">IFERROR(_xlfn.IFNA(INDEX(Breeding!$N$4:$N$499,D851, 0),""),"")</f>
        <v/>
      </c>
      <c r="H851" t="str">
        <f ca="1">_xlfn.IFNA(INDEX(Colony!$J$11:$J$20,MATCH(G851,Colony!$B$11:$B$20)),"")</f>
        <v/>
      </c>
      <c r="I851" s="12" t="str">
        <f t="shared" ca="1" si="24"/>
        <v/>
      </c>
    </row>
    <row r="852" spans="4:9" x14ac:dyDescent="0.25">
      <c r="D852">
        <f t="shared" ca="1" si="25"/>
        <v>858</v>
      </c>
      <c r="E852" s="2" t="str">
        <f t="array" aca="1" ref="E852" ca="1">IFERROR(_xlfn.IFNA(INDEX(Breeding!$K$4:$K$499,D852, 0),""),"")</f>
        <v/>
      </c>
      <c r="F852" t="str">
        <f t="array" aca="1" ref="F852" ca="1">IFERROR(_xlfn.IFNA(INDEX(Breeding!$M$4:$M$499,D852, 0),""),"")</f>
        <v/>
      </c>
      <c r="G852" t="str">
        <f t="array" aca="1" ref="G852" ca="1">IFERROR(_xlfn.IFNA(INDEX(Breeding!$N$4:$N$499,D852, 0),""),"")</f>
        <v/>
      </c>
      <c r="H852" t="str">
        <f ca="1">_xlfn.IFNA(INDEX(Colony!$J$11:$J$20,MATCH(G852,Colony!$B$11:$B$20)),"")</f>
        <v/>
      </c>
      <c r="I852" s="12" t="str">
        <f t="shared" ca="1" si="24"/>
        <v/>
      </c>
    </row>
    <row r="853" spans="4:9" x14ac:dyDescent="0.25">
      <c r="D853">
        <f t="shared" ca="1" si="25"/>
        <v>859</v>
      </c>
      <c r="E853" s="2" t="str">
        <f t="array" aca="1" ref="E853" ca="1">IFERROR(_xlfn.IFNA(INDEX(Breeding!$K$4:$K$499,D853, 0),""),"")</f>
        <v/>
      </c>
      <c r="F853" t="str">
        <f t="array" aca="1" ref="F853" ca="1">IFERROR(_xlfn.IFNA(INDEX(Breeding!$M$4:$M$499,D853, 0),""),"")</f>
        <v/>
      </c>
      <c r="G853" t="str">
        <f t="array" aca="1" ref="G853" ca="1">IFERROR(_xlfn.IFNA(INDEX(Breeding!$N$4:$N$499,D853, 0),""),"")</f>
        <v/>
      </c>
      <c r="H853" t="str">
        <f ca="1">_xlfn.IFNA(INDEX(Colony!$J$11:$J$20,MATCH(G853,Colony!$B$11:$B$20)),"")</f>
        <v/>
      </c>
      <c r="I853" s="12" t="str">
        <f t="shared" ca="1" si="24"/>
        <v/>
      </c>
    </row>
    <row r="854" spans="4:9" x14ac:dyDescent="0.25">
      <c r="D854">
        <f t="shared" ca="1" si="25"/>
        <v>860</v>
      </c>
      <c r="E854" s="2" t="str">
        <f t="array" aca="1" ref="E854" ca="1">IFERROR(_xlfn.IFNA(INDEX(Breeding!$K$4:$K$499,D854, 0),""),"")</f>
        <v/>
      </c>
      <c r="F854" t="str">
        <f t="array" aca="1" ref="F854" ca="1">IFERROR(_xlfn.IFNA(INDEX(Breeding!$M$4:$M$499,D854, 0),""),"")</f>
        <v/>
      </c>
      <c r="G854" t="str">
        <f t="array" aca="1" ref="G854" ca="1">IFERROR(_xlfn.IFNA(INDEX(Breeding!$N$4:$N$499,D854, 0),""),"")</f>
        <v/>
      </c>
      <c r="H854" t="str">
        <f ca="1">_xlfn.IFNA(INDEX(Colony!$J$11:$J$20,MATCH(G854,Colony!$B$11:$B$20)),"")</f>
        <v/>
      </c>
      <c r="I854" s="12" t="str">
        <f t="shared" ca="1" si="24"/>
        <v/>
      </c>
    </row>
    <row r="855" spans="4:9" x14ac:dyDescent="0.25">
      <c r="D855">
        <f t="shared" ca="1" si="25"/>
        <v>861</v>
      </c>
      <c r="E855" s="2" t="str">
        <f t="array" aca="1" ref="E855" ca="1">IFERROR(_xlfn.IFNA(INDEX(Breeding!$K$4:$K$499,D855, 0),""),"")</f>
        <v/>
      </c>
      <c r="F855" t="str">
        <f t="array" aca="1" ref="F855" ca="1">IFERROR(_xlfn.IFNA(INDEX(Breeding!$M$4:$M$499,D855, 0),""),"")</f>
        <v/>
      </c>
      <c r="G855" t="str">
        <f t="array" aca="1" ref="G855" ca="1">IFERROR(_xlfn.IFNA(INDEX(Breeding!$N$4:$N$499,D855, 0),""),"")</f>
        <v/>
      </c>
      <c r="H855" t="str">
        <f ca="1">_xlfn.IFNA(INDEX(Colony!$J$11:$J$20,MATCH(G855,Colony!$B$11:$B$20)),"")</f>
        <v/>
      </c>
      <c r="I855" s="12" t="str">
        <f t="shared" ca="1" si="24"/>
        <v/>
      </c>
    </row>
    <row r="856" spans="4:9" x14ac:dyDescent="0.25">
      <c r="D856">
        <f t="shared" ca="1" si="25"/>
        <v>862</v>
      </c>
      <c r="E856" s="2" t="str">
        <f t="array" aca="1" ref="E856" ca="1">IFERROR(_xlfn.IFNA(INDEX(Breeding!$K$4:$K$499,D856, 0),""),"")</f>
        <v/>
      </c>
      <c r="F856" t="str">
        <f t="array" aca="1" ref="F856" ca="1">IFERROR(_xlfn.IFNA(INDEX(Breeding!$M$4:$M$499,D856, 0),""),"")</f>
        <v/>
      </c>
      <c r="G856" t="str">
        <f t="array" aca="1" ref="G856" ca="1">IFERROR(_xlfn.IFNA(INDEX(Breeding!$N$4:$N$499,D856, 0),""),"")</f>
        <v/>
      </c>
      <c r="H856" t="str">
        <f ca="1">_xlfn.IFNA(INDEX(Colony!$J$11:$J$20,MATCH(G856,Colony!$B$11:$B$20)),"")</f>
        <v/>
      </c>
      <c r="I856" s="12" t="str">
        <f t="shared" ca="1" si="24"/>
        <v/>
      </c>
    </row>
    <row r="857" spans="4:9" x14ac:dyDescent="0.25">
      <c r="D857">
        <f t="shared" ca="1" si="25"/>
        <v>863</v>
      </c>
      <c r="E857" s="2" t="str">
        <f t="array" aca="1" ref="E857" ca="1">IFERROR(_xlfn.IFNA(INDEX(Breeding!$K$4:$K$499,D857, 0),""),"")</f>
        <v/>
      </c>
      <c r="F857" t="str">
        <f t="array" aca="1" ref="F857" ca="1">IFERROR(_xlfn.IFNA(INDEX(Breeding!$M$4:$M$499,D857, 0),""),"")</f>
        <v/>
      </c>
      <c r="G857" t="str">
        <f t="array" aca="1" ref="G857" ca="1">IFERROR(_xlfn.IFNA(INDEX(Breeding!$N$4:$N$499,D857, 0),""),"")</f>
        <v/>
      </c>
      <c r="H857" t="str">
        <f ca="1">_xlfn.IFNA(INDEX(Colony!$J$11:$J$20,MATCH(G857,Colony!$B$11:$B$20)),"")</f>
        <v/>
      </c>
      <c r="I857" s="12" t="str">
        <f t="shared" ca="1" si="24"/>
        <v/>
      </c>
    </row>
    <row r="858" spans="4:9" x14ac:dyDescent="0.25">
      <c r="D858">
        <f t="shared" ca="1" si="25"/>
        <v>864</v>
      </c>
      <c r="E858" s="2" t="str">
        <f t="array" aca="1" ref="E858" ca="1">IFERROR(_xlfn.IFNA(INDEX(Breeding!$K$4:$K$499,D858, 0),""),"")</f>
        <v/>
      </c>
      <c r="F858" t="str">
        <f t="array" aca="1" ref="F858" ca="1">IFERROR(_xlfn.IFNA(INDEX(Breeding!$M$4:$M$499,D858, 0),""),"")</f>
        <v/>
      </c>
      <c r="G858" t="str">
        <f t="array" aca="1" ref="G858" ca="1">IFERROR(_xlfn.IFNA(INDEX(Breeding!$N$4:$N$499,D858, 0),""),"")</f>
        <v/>
      </c>
      <c r="H858" t="str">
        <f ca="1">_xlfn.IFNA(INDEX(Colony!$J$11:$J$20,MATCH(G858,Colony!$B$11:$B$20)),"")</f>
        <v/>
      </c>
      <c r="I858" s="12" t="str">
        <f t="shared" ca="1" si="24"/>
        <v/>
      </c>
    </row>
    <row r="859" spans="4:9" x14ac:dyDescent="0.25">
      <c r="D859">
        <f t="shared" ca="1" si="25"/>
        <v>865</v>
      </c>
      <c r="E859" s="2" t="str">
        <f t="array" aca="1" ref="E859" ca="1">IFERROR(_xlfn.IFNA(INDEX(Breeding!$K$4:$K$499,D859, 0),""),"")</f>
        <v/>
      </c>
      <c r="F859" t="str">
        <f t="array" aca="1" ref="F859" ca="1">IFERROR(_xlfn.IFNA(INDEX(Breeding!$M$4:$M$499,D859, 0),""),"")</f>
        <v/>
      </c>
      <c r="G859" t="str">
        <f t="array" aca="1" ref="G859" ca="1">IFERROR(_xlfn.IFNA(INDEX(Breeding!$N$4:$N$499,D859, 0),""),"")</f>
        <v/>
      </c>
      <c r="H859" t="str">
        <f ca="1">_xlfn.IFNA(INDEX(Colony!$J$11:$J$20,MATCH(G859,Colony!$B$11:$B$20)),"")</f>
        <v/>
      </c>
      <c r="I859" s="12" t="str">
        <f t="shared" ca="1" si="24"/>
        <v/>
      </c>
    </row>
    <row r="860" spans="4:9" x14ac:dyDescent="0.25">
      <c r="D860">
        <f t="shared" ca="1" si="25"/>
        <v>866</v>
      </c>
      <c r="E860" s="2" t="str">
        <f t="array" aca="1" ref="E860" ca="1">IFERROR(_xlfn.IFNA(INDEX(Breeding!$K$4:$K$499,D860, 0),""),"")</f>
        <v/>
      </c>
      <c r="F860" t="str">
        <f t="array" aca="1" ref="F860" ca="1">IFERROR(_xlfn.IFNA(INDEX(Breeding!$M$4:$M$499,D860, 0),""),"")</f>
        <v/>
      </c>
      <c r="G860" t="str">
        <f t="array" aca="1" ref="G860" ca="1">IFERROR(_xlfn.IFNA(INDEX(Breeding!$N$4:$N$499,D860, 0),""),"")</f>
        <v/>
      </c>
      <c r="H860" t="str">
        <f ca="1">_xlfn.IFNA(INDEX(Colony!$J$11:$J$20,MATCH(G860,Colony!$B$11:$B$20)),"")</f>
        <v/>
      </c>
      <c r="I860" s="12" t="str">
        <f t="shared" ca="1" si="24"/>
        <v/>
      </c>
    </row>
    <row r="861" spans="4:9" x14ac:dyDescent="0.25">
      <c r="D861">
        <f t="shared" ca="1" si="25"/>
        <v>867</v>
      </c>
      <c r="E861" s="2" t="str">
        <f t="array" aca="1" ref="E861" ca="1">IFERROR(_xlfn.IFNA(INDEX(Breeding!$K$4:$K$499,D861, 0),""),"")</f>
        <v/>
      </c>
      <c r="F861" t="str">
        <f t="array" aca="1" ref="F861" ca="1">IFERROR(_xlfn.IFNA(INDEX(Breeding!$M$4:$M$499,D861, 0),""),"")</f>
        <v/>
      </c>
      <c r="G861" t="str">
        <f t="array" aca="1" ref="G861" ca="1">IFERROR(_xlfn.IFNA(INDEX(Breeding!$N$4:$N$499,D861, 0),""),"")</f>
        <v/>
      </c>
      <c r="H861" t="str">
        <f ca="1">_xlfn.IFNA(INDEX(Colony!$J$11:$J$20,MATCH(G861,Colony!$B$11:$B$20)),"")</f>
        <v/>
      </c>
      <c r="I861" s="12" t="str">
        <f t="shared" ca="1" si="24"/>
        <v/>
      </c>
    </row>
    <row r="862" spans="4:9" x14ac:dyDescent="0.25">
      <c r="D862">
        <f t="shared" ca="1" si="25"/>
        <v>868</v>
      </c>
      <c r="E862" s="2" t="str">
        <f t="array" aca="1" ref="E862" ca="1">IFERROR(_xlfn.IFNA(INDEX(Breeding!$K$4:$K$499,D862, 0),""),"")</f>
        <v/>
      </c>
      <c r="F862" t="str">
        <f t="array" aca="1" ref="F862" ca="1">IFERROR(_xlfn.IFNA(INDEX(Breeding!$M$4:$M$499,D862, 0),""),"")</f>
        <v/>
      </c>
      <c r="G862" t="str">
        <f t="array" aca="1" ref="G862" ca="1">IFERROR(_xlfn.IFNA(INDEX(Breeding!$N$4:$N$499,D862, 0),""),"")</f>
        <v/>
      </c>
      <c r="H862" t="str">
        <f ca="1">_xlfn.IFNA(INDEX(Colony!$J$11:$J$20,MATCH(G862,Colony!$B$11:$B$20)),"")</f>
        <v/>
      </c>
      <c r="I862" s="12" t="str">
        <f t="shared" ca="1" si="24"/>
        <v/>
      </c>
    </row>
    <row r="863" spans="4:9" x14ac:dyDescent="0.25">
      <c r="D863">
        <f t="shared" ca="1" si="25"/>
        <v>869</v>
      </c>
      <c r="E863" s="2" t="str">
        <f t="array" aca="1" ref="E863" ca="1">IFERROR(_xlfn.IFNA(INDEX(Breeding!$K$4:$K$499,D863, 0),""),"")</f>
        <v/>
      </c>
      <c r="F863" t="str">
        <f t="array" aca="1" ref="F863" ca="1">IFERROR(_xlfn.IFNA(INDEX(Breeding!$M$4:$M$499,D863, 0),""),"")</f>
        <v/>
      </c>
      <c r="G863" t="str">
        <f t="array" aca="1" ref="G863" ca="1">IFERROR(_xlfn.IFNA(INDEX(Breeding!$N$4:$N$499,D863, 0),""),"")</f>
        <v/>
      </c>
      <c r="H863" t="str">
        <f ca="1">_xlfn.IFNA(INDEX(Colony!$J$11:$J$20,MATCH(G863,Colony!$B$11:$B$20)),"")</f>
        <v/>
      </c>
      <c r="I863" s="12" t="str">
        <f t="shared" ca="1" si="24"/>
        <v/>
      </c>
    </row>
    <row r="864" spans="4:9" x14ac:dyDescent="0.25">
      <c r="D864">
        <f t="shared" ca="1" si="25"/>
        <v>870</v>
      </c>
      <c r="E864" s="2" t="str">
        <f t="array" aca="1" ref="E864" ca="1">IFERROR(_xlfn.IFNA(INDEX(Breeding!$K$4:$K$499,D864, 0),""),"")</f>
        <v/>
      </c>
      <c r="F864" t="str">
        <f t="array" aca="1" ref="F864" ca="1">IFERROR(_xlfn.IFNA(INDEX(Breeding!$M$4:$M$499,D864, 0),""),"")</f>
        <v/>
      </c>
      <c r="G864" t="str">
        <f t="array" aca="1" ref="G864" ca="1">IFERROR(_xlfn.IFNA(INDEX(Breeding!$N$4:$N$499,D864, 0),""),"")</f>
        <v/>
      </c>
      <c r="H864" t="str">
        <f ca="1">_xlfn.IFNA(INDEX(Colony!$J$11:$J$20,MATCH(G864,Colony!$B$11:$B$20)),"")</f>
        <v/>
      </c>
      <c r="I864" s="12" t="str">
        <f t="shared" ca="1" si="24"/>
        <v/>
      </c>
    </row>
    <row r="865" spans="4:9" x14ac:dyDescent="0.25">
      <c r="D865">
        <f t="shared" ca="1" si="25"/>
        <v>871</v>
      </c>
      <c r="E865" s="2" t="str">
        <f t="array" aca="1" ref="E865" ca="1">IFERROR(_xlfn.IFNA(INDEX(Breeding!$K$4:$K$499,D865, 0),""),"")</f>
        <v/>
      </c>
      <c r="F865" t="str">
        <f t="array" aca="1" ref="F865" ca="1">IFERROR(_xlfn.IFNA(INDEX(Breeding!$M$4:$M$499,D865, 0),""),"")</f>
        <v/>
      </c>
      <c r="G865" t="str">
        <f t="array" aca="1" ref="G865" ca="1">IFERROR(_xlfn.IFNA(INDEX(Breeding!$N$4:$N$499,D865, 0),""),"")</f>
        <v/>
      </c>
      <c r="H865" t="str">
        <f ca="1">_xlfn.IFNA(INDEX(Colony!$J$11:$J$20,MATCH(G865,Colony!$B$11:$B$20)),"")</f>
        <v/>
      </c>
      <c r="I865" s="12" t="str">
        <f t="shared" ca="1" si="24"/>
        <v/>
      </c>
    </row>
    <row r="866" spans="4:9" x14ac:dyDescent="0.25">
      <c r="D866">
        <f t="shared" ca="1" si="25"/>
        <v>872</v>
      </c>
      <c r="E866" s="2" t="str">
        <f t="array" aca="1" ref="E866" ca="1">IFERROR(_xlfn.IFNA(INDEX(Breeding!$K$4:$K$499,D866, 0),""),"")</f>
        <v/>
      </c>
      <c r="F866" t="str">
        <f t="array" aca="1" ref="F866" ca="1">IFERROR(_xlfn.IFNA(INDEX(Breeding!$M$4:$M$499,D866, 0),""),"")</f>
        <v/>
      </c>
      <c r="G866" t="str">
        <f t="array" aca="1" ref="G866" ca="1">IFERROR(_xlfn.IFNA(INDEX(Breeding!$N$4:$N$499,D866, 0),""),"")</f>
        <v/>
      </c>
      <c r="H866" t="str">
        <f ca="1">_xlfn.IFNA(INDEX(Colony!$J$11:$J$20,MATCH(G866,Colony!$B$11:$B$20)),"")</f>
        <v/>
      </c>
      <c r="I866" s="12" t="str">
        <f t="shared" ca="1" si="24"/>
        <v/>
      </c>
    </row>
    <row r="867" spans="4:9" x14ac:dyDescent="0.25">
      <c r="D867">
        <f t="shared" ca="1" si="25"/>
        <v>873</v>
      </c>
      <c r="E867" s="2" t="str">
        <f t="array" aca="1" ref="E867" ca="1">IFERROR(_xlfn.IFNA(INDEX(Breeding!$K$4:$K$499,D867, 0),""),"")</f>
        <v/>
      </c>
      <c r="F867" t="str">
        <f t="array" aca="1" ref="F867" ca="1">IFERROR(_xlfn.IFNA(INDEX(Breeding!$M$4:$M$499,D867, 0),""),"")</f>
        <v/>
      </c>
      <c r="G867" t="str">
        <f t="array" aca="1" ref="G867" ca="1">IFERROR(_xlfn.IFNA(INDEX(Breeding!$N$4:$N$499,D867, 0),""),"")</f>
        <v/>
      </c>
      <c r="H867" t="str">
        <f ca="1">_xlfn.IFNA(INDEX(Colony!$J$11:$J$20,MATCH(G867,Colony!$B$11:$B$20)),"")</f>
        <v/>
      </c>
      <c r="I867" s="12" t="str">
        <f t="shared" ca="1" si="24"/>
        <v/>
      </c>
    </row>
    <row r="868" spans="4:9" x14ac:dyDescent="0.25">
      <c r="D868">
        <f t="shared" ca="1" si="25"/>
        <v>874</v>
      </c>
      <c r="E868" s="2" t="str">
        <f t="array" aca="1" ref="E868" ca="1">IFERROR(_xlfn.IFNA(INDEX(Breeding!$K$4:$K$499,D868, 0),""),"")</f>
        <v/>
      </c>
      <c r="F868" t="str">
        <f t="array" aca="1" ref="F868" ca="1">IFERROR(_xlfn.IFNA(INDEX(Breeding!$M$4:$M$499,D868, 0),""),"")</f>
        <v/>
      </c>
      <c r="G868" t="str">
        <f t="array" aca="1" ref="G868" ca="1">IFERROR(_xlfn.IFNA(INDEX(Breeding!$N$4:$N$499,D868, 0),""),"")</f>
        <v/>
      </c>
      <c r="H868" t="str">
        <f ca="1">_xlfn.IFNA(INDEX(Colony!$J$11:$J$20,MATCH(G868,Colony!$B$11:$B$20)),"")</f>
        <v/>
      </c>
      <c r="I868" s="12" t="str">
        <f t="shared" ca="1" si="24"/>
        <v/>
      </c>
    </row>
    <row r="869" spans="4:9" x14ac:dyDescent="0.25">
      <c r="D869">
        <f t="shared" ca="1" si="25"/>
        <v>875</v>
      </c>
      <c r="E869" s="2" t="str">
        <f t="array" aca="1" ref="E869" ca="1">IFERROR(_xlfn.IFNA(INDEX(Breeding!$K$4:$K$499,D869, 0),""),"")</f>
        <v/>
      </c>
      <c r="F869" t="str">
        <f t="array" aca="1" ref="F869" ca="1">IFERROR(_xlfn.IFNA(INDEX(Breeding!$M$4:$M$499,D869, 0),""),"")</f>
        <v/>
      </c>
      <c r="G869" t="str">
        <f t="array" aca="1" ref="G869" ca="1">IFERROR(_xlfn.IFNA(INDEX(Breeding!$N$4:$N$499,D869, 0),""),"")</f>
        <v/>
      </c>
      <c r="H869" t="str">
        <f ca="1">_xlfn.IFNA(INDEX(Colony!$J$11:$J$20,MATCH(G869,Colony!$B$11:$B$20)),"")</f>
        <v/>
      </c>
      <c r="I869" s="12" t="str">
        <f t="shared" ref="I869:I919" ca="1" si="26">IFERROR(E869+21,"")</f>
        <v/>
      </c>
    </row>
    <row r="870" spans="4:9" x14ac:dyDescent="0.25">
      <c r="D870">
        <f t="shared" ca="1" si="25"/>
        <v>876</v>
      </c>
      <c r="E870" s="2" t="str">
        <f t="array" aca="1" ref="E870" ca="1">IFERROR(_xlfn.IFNA(INDEX(Breeding!$K$4:$K$499,D870, 0),""),"")</f>
        <v/>
      </c>
      <c r="F870" t="str">
        <f t="array" aca="1" ref="F870" ca="1">IFERROR(_xlfn.IFNA(INDEX(Breeding!$M$4:$M$499,D870, 0),""),"")</f>
        <v/>
      </c>
      <c r="G870" t="str">
        <f t="array" aca="1" ref="G870" ca="1">IFERROR(_xlfn.IFNA(INDEX(Breeding!$N$4:$N$499,D870, 0),""),"")</f>
        <v/>
      </c>
      <c r="H870" t="str">
        <f ca="1">_xlfn.IFNA(INDEX(Colony!$J$11:$J$20,MATCH(G870,Colony!$B$11:$B$20)),"")</f>
        <v/>
      </c>
      <c r="I870" s="12" t="str">
        <f t="shared" ca="1" si="26"/>
        <v/>
      </c>
    </row>
    <row r="871" spans="4:9" x14ac:dyDescent="0.25">
      <c r="D871">
        <f t="shared" ca="1" si="25"/>
        <v>877</v>
      </c>
      <c r="E871" s="2" t="str">
        <f t="array" aca="1" ref="E871" ca="1">IFERROR(_xlfn.IFNA(INDEX(Breeding!$K$4:$K$499,D871, 0),""),"")</f>
        <v/>
      </c>
      <c r="F871" t="str">
        <f t="array" aca="1" ref="F871" ca="1">IFERROR(_xlfn.IFNA(INDEX(Breeding!$M$4:$M$499,D871, 0),""),"")</f>
        <v/>
      </c>
      <c r="G871" t="str">
        <f t="array" aca="1" ref="G871" ca="1">IFERROR(_xlfn.IFNA(INDEX(Breeding!$N$4:$N$499,D871, 0),""),"")</f>
        <v/>
      </c>
      <c r="H871" t="str">
        <f ca="1">_xlfn.IFNA(INDEX(Colony!$J$11:$J$20,MATCH(G871,Colony!$B$11:$B$20)),"")</f>
        <v/>
      </c>
      <c r="I871" s="12" t="str">
        <f t="shared" ca="1" si="26"/>
        <v/>
      </c>
    </row>
    <row r="872" spans="4:9" x14ac:dyDescent="0.25">
      <c r="D872">
        <f t="shared" ca="1" si="25"/>
        <v>878</v>
      </c>
      <c r="E872" s="2" t="str">
        <f t="array" aca="1" ref="E872" ca="1">IFERROR(_xlfn.IFNA(INDEX(Breeding!$K$4:$K$499,D872, 0),""),"")</f>
        <v/>
      </c>
      <c r="F872" t="str">
        <f t="array" aca="1" ref="F872" ca="1">IFERROR(_xlfn.IFNA(INDEX(Breeding!$M$4:$M$499,D872, 0),""),"")</f>
        <v/>
      </c>
      <c r="G872" t="str">
        <f t="array" aca="1" ref="G872" ca="1">IFERROR(_xlfn.IFNA(INDEX(Breeding!$N$4:$N$499,D872, 0),""),"")</f>
        <v/>
      </c>
      <c r="H872" t="str">
        <f ca="1">_xlfn.IFNA(INDEX(Colony!$J$11:$J$20,MATCH(G872,Colony!$B$11:$B$20)),"")</f>
        <v/>
      </c>
      <c r="I872" s="12" t="str">
        <f t="shared" ca="1" si="26"/>
        <v/>
      </c>
    </row>
    <row r="873" spans="4:9" x14ac:dyDescent="0.25">
      <c r="D873">
        <f t="shared" ca="1" si="25"/>
        <v>879</v>
      </c>
      <c r="E873" s="2" t="str">
        <f t="array" aca="1" ref="E873" ca="1">IFERROR(_xlfn.IFNA(INDEX(Breeding!$K$4:$K$499,D873, 0),""),"")</f>
        <v/>
      </c>
      <c r="F873" t="str">
        <f t="array" aca="1" ref="F873" ca="1">IFERROR(_xlfn.IFNA(INDEX(Breeding!$M$4:$M$499,D873, 0),""),"")</f>
        <v/>
      </c>
      <c r="G873" t="str">
        <f t="array" aca="1" ref="G873" ca="1">IFERROR(_xlfn.IFNA(INDEX(Breeding!$N$4:$N$499,D873, 0),""),"")</f>
        <v/>
      </c>
      <c r="H873" t="str">
        <f ca="1">_xlfn.IFNA(INDEX(Colony!$J$11:$J$20,MATCH(G873,Colony!$B$11:$B$20)),"")</f>
        <v/>
      </c>
      <c r="I873" s="12" t="str">
        <f t="shared" ca="1" si="26"/>
        <v/>
      </c>
    </row>
    <row r="874" spans="4:9" x14ac:dyDescent="0.25">
      <c r="D874">
        <f t="shared" ca="1" si="25"/>
        <v>880</v>
      </c>
      <c r="E874" s="2" t="str">
        <f t="array" aca="1" ref="E874" ca="1">IFERROR(_xlfn.IFNA(INDEX(Breeding!$K$4:$K$499,D874, 0),""),"")</f>
        <v/>
      </c>
      <c r="F874" t="str">
        <f t="array" aca="1" ref="F874" ca="1">IFERROR(_xlfn.IFNA(INDEX(Breeding!$M$4:$M$499,D874, 0),""),"")</f>
        <v/>
      </c>
      <c r="G874" t="str">
        <f t="array" aca="1" ref="G874" ca="1">IFERROR(_xlfn.IFNA(INDEX(Breeding!$N$4:$N$499,D874, 0),""),"")</f>
        <v/>
      </c>
      <c r="H874" t="str">
        <f ca="1">_xlfn.IFNA(INDEX(Colony!$J$11:$J$20,MATCH(G874,Colony!$B$11:$B$20)),"")</f>
        <v/>
      </c>
      <c r="I874" s="12" t="str">
        <f t="shared" ca="1" si="26"/>
        <v/>
      </c>
    </row>
    <row r="875" spans="4:9" x14ac:dyDescent="0.25">
      <c r="D875">
        <f t="shared" ca="1" si="25"/>
        <v>881</v>
      </c>
      <c r="E875" s="2" t="str">
        <f t="array" aca="1" ref="E875" ca="1">IFERROR(_xlfn.IFNA(INDEX(Breeding!$K$4:$K$499,D875, 0),""),"")</f>
        <v/>
      </c>
      <c r="F875" t="str">
        <f t="array" aca="1" ref="F875" ca="1">IFERROR(_xlfn.IFNA(INDEX(Breeding!$M$4:$M$499,D875, 0),""),"")</f>
        <v/>
      </c>
      <c r="G875" t="str">
        <f t="array" aca="1" ref="G875" ca="1">IFERROR(_xlfn.IFNA(INDEX(Breeding!$N$4:$N$499,D875, 0),""),"")</f>
        <v/>
      </c>
      <c r="H875" t="str">
        <f ca="1">_xlfn.IFNA(INDEX(Colony!$J$11:$J$20,MATCH(G875,Colony!$B$11:$B$20)),"")</f>
        <v/>
      </c>
      <c r="I875" s="12" t="str">
        <f t="shared" ca="1" si="26"/>
        <v/>
      </c>
    </row>
    <row r="876" spans="4:9" x14ac:dyDescent="0.25">
      <c r="D876">
        <f t="shared" ca="1" si="25"/>
        <v>882</v>
      </c>
      <c r="E876" s="2" t="str">
        <f t="array" aca="1" ref="E876" ca="1">IFERROR(_xlfn.IFNA(INDEX(Breeding!$K$4:$K$499,D876, 0),""),"")</f>
        <v/>
      </c>
      <c r="F876" t="str">
        <f t="array" aca="1" ref="F876" ca="1">IFERROR(_xlfn.IFNA(INDEX(Breeding!$M$4:$M$499,D876, 0),""),"")</f>
        <v/>
      </c>
      <c r="G876" t="str">
        <f t="array" aca="1" ref="G876" ca="1">IFERROR(_xlfn.IFNA(INDEX(Breeding!$N$4:$N$499,D876, 0),""),"")</f>
        <v/>
      </c>
      <c r="H876" t="str">
        <f ca="1">_xlfn.IFNA(INDEX(Colony!$J$11:$J$20,MATCH(G876,Colony!$B$11:$B$20)),"")</f>
        <v/>
      </c>
      <c r="I876" s="12" t="str">
        <f t="shared" ca="1" si="26"/>
        <v/>
      </c>
    </row>
    <row r="877" spans="4:9" x14ac:dyDescent="0.25">
      <c r="D877">
        <f t="shared" ca="1" si="25"/>
        <v>883</v>
      </c>
      <c r="E877" s="2" t="str">
        <f t="array" aca="1" ref="E877" ca="1">IFERROR(_xlfn.IFNA(INDEX(Breeding!$K$4:$K$499,D877, 0),""),"")</f>
        <v/>
      </c>
      <c r="F877" t="str">
        <f t="array" aca="1" ref="F877" ca="1">IFERROR(_xlfn.IFNA(INDEX(Breeding!$M$4:$M$499,D877, 0),""),"")</f>
        <v/>
      </c>
      <c r="G877" t="str">
        <f t="array" aca="1" ref="G877" ca="1">IFERROR(_xlfn.IFNA(INDEX(Breeding!$N$4:$N$499,D877, 0),""),"")</f>
        <v/>
      </c>
      <c r="H877" t="str">
        <f ca="1">_xlfn.IFNA(INDEX(Colony!$J$11:$J$20,MATCH(G877,Colony!$B$11:$B$20)),"")</f>
        <v/>
      </c>
      <c r="I877" s="12" t="str">
        <f t="shared" ca="1" si="26"/>
        <v/>
      </c>
    </row>
    <row r="878" spans="4:9" x14ac:dyDescent="0.25">
      <c r="D878">
        <f t="shared" ca="1" si="25"/>
        <v>884</v>
      </c>
      <c r="E878" s="2" t="str">
        <f t="array" aca="1" ref="E878" ca="1">IFERROR(_xlfn.IFNA(INDEX(Breeding!$K$4:$K$499,D878, 0),""),"")</f>
        <v/>
      </c>
      <c r="F878" t="str">
        <f t="array" aca="1" ref="F878" ca="1">IFERROR(_xlfn.IFNA(INDEX(Breeding!$M$4:$M$499,D878, 0),""),"")</f>
        <v/>
      </c>
      <c r="G878" t="str">
        <f t="array" aca="1" ref="G878" ca="1">IFERROR(_xlfn.IFNA(INDEX(Breeding!$N$4:$N$499,D878, 0),""),"")</f>
        <v/>
      </c>
      <c r="H878" t="str">
        <f ca="1">_xlfn.IFNA(INDEX(Colony!$J$11:$J$20,MATCH(G878,Colony!$B$11:$B$20)),"")</f>
        <v/>
      </c>
      <c r="I878" s="12" t="str">
        <f t="shared" ca="1" si="26"/>
        <v/>
      </c>
    </row>
    <row r="879" spans="4:9" x14ac:dyDescent="0.25">
      <c r="D879">
        <f t="shared" ca="1" si="25"/>
        <v>885</v>
      </c>
      <c r="E879" s="2" t="str">
        <f t="array" aca="1" ref="E879" ca="1">IFERROR(_xlfn.IFNA(INDEX(Breeding!$K$4:$K$499,D879, 0),""),"")</f>
        <v/>
      </c>
      <c r="F879" t="str">
        <f t="array" aca="1" ref="F879" ca="1">IFERROR(_xlfn.IFNA(INDEX(Breeding!$M$4:$M$499,D879, 0),""),"")</f>
        <v/>
      </c>
      <c r="G879" t="str">
        <f t="array" aca="1" ref="G879" ca="1">IFERROR(_xlfn.IFNA(INDEX(Breeding!$N$4:$N$499,D879, 0),""),"")</f>
        <v/>
      </c>
      <c r="H879" t="str">
        <f ca="1">_xlfn.IFNA(INDEX(Colony!$J$11:$J$20,MATCH(G879,Colony!$B$11:$B$20)),"")</f>
        <v/>
      </c>
      <c r="I879" s="12" t="str">
        <f t="shared" ca="1" si="26"/>
        <v/>
      </c>
    </row>
    <row r="880" spans="4:9" x14ac:dyDescent="0.25">
      <c r="D880">
        <f t="shared" ca="1" si="25"/>
        <v>886</v>
      </c>
      <c r="E880" s="2" t="str">
        <f t="array" aca="1" ref="E880" ca="1">IFERROR(_xlfn.IFNA(INDEX(Breeding!$K$4:$K$499,D880, 0),""),"")</f>
        <v/>
      </c>
      <c r="F880" t="str">
        <f t="array" aca="1" ref="F880" ca="1">IFERROR(_xlfn.IFNA(INDEX(Breeding!$M$4:$M$499,D880, 0),""),"")</f>
        <v/>
      </c>
      <c r="G880" t="str">
        <f t="array" aca="1" ref="G880" ca="1">IFERROR(_xlfn.IFNA(INDEX(Breeding!$N$4:$N$499,D880, 0),""),"")</f>
        <v/>
      </c>
      <c r="H880" t="str">
        <f ca="1">_xlfn.IFNA(INDEX(Colony!$J$11:$J$20,MATCH(G880,Colony!$B$11:$B$20)),"")</f>
        <v/>
      </c>
      <c r="I880" s="12" t="str">
        <f t="shared" ca="1" si="26"/>
        <v/>
      </c>
    </row>
    <row r="881" spans="4:9" x14ac:dyDescent="0.25">
      <c r="D881">
        <f t="shared" ca="1" si="25"/>
        <v>887</v>
      </c>
      <c r="E881" s="2" t="str">
        <f t="array" aca="1" ref="E881" ca="1">IFERROR(_xlfn.IFNA(INDEX(Breeding!$K$4:$K$499,D881, 0),""),"")</f>
        <v/>
      </c>
      <c r="F881" t="str">
        <f t="array" aca="1" ref="F881" ca="1">IFERROR(_xlfn.IFNA(INDEX(Breeding!$M$4:$M$499,D881, 0),""),"")</f>
        <v/>
      </c>
      <c r="G881" t="str">
        <f t="array" aca="1" ref="G881" ca="1">IFERROR(_xlfn.IFNA(INDEX(Breeding!$N$4:$N$499,D881, 0),""),"")</f>
        <v/>
      </c>
      <c r="H881" t="str">
        <f ca="1">_xlfn.IFNA(INDEX(Colony!$J$11:$J$20,MATCH(G881,Colony!$B$11:$B$20)),"")</f>
        <v/>
      </c>
      <c r="I881" s="12" t="str">
        <f t="shared" ca="1" si="26"/>
        <v/>
      </c>
    </row>
    <row r="882" spans="4:9" x14ac:dyDescent="0.25">
      <c r="D882">
        <f t="shared" ca="1" si="25"/>
        <v>888</v>
      </c>
      <c r="E882" s="2" t="str">
        <f t="array" aca="1" ref="E882" ca="1">IFERROR(_xlfn.IFNA(INDEX(Breeding!$K$4:$K$499,D882, 0),""),"")</f>
        <v/>
      </c>
      <c r="F882" t="str">
        <f t="array" aca="1" ref="F882" ca="1">IFERROR(_xlfn.IFNA(INDEX(Breeding!$M$4:$M$499,D882, 0),""),"")</f>
        <v/>
      </c>
      <c r="G882" t="str">
        <f t="array" aca="1" ref="G882" ca="1">IFERROR(_xlfn.IFNA(INDEX(Breeding!$N$4:$N$499,D882, 0),""),"")</f>
        <v/>
      </c>
      <c r="H882" t="str">
        <f ca="1">_xlfn.IFNA(INDEX(Colony!$J$11:$J$20,MATCH(G882,Colony!$B$11:$B$20)),"")</f>
        <v/>
      </c>
      <c r="I882" s="12" t="str">
        <f t="shared" ca="1" si="26"/>
        <v/>
      </c>
    </row>
    <row r="883" spans="4:9" x14ac:dyDescent="0.25">
      <c r="D883">
        <f t="shared" ca="1" si="25"/>
        <v>889</v>
      </c>
      <c r="E883" s="2" t="str">
        <f t="array" aca="1" ref="E883" ca="1">IFERROR(_xlfn.IFNA(INDEX(Breeding!$K$4:$K$499,D883, 0),""),"")</f>
        <v/>
      </c>
      <c r="F883" t="str">
        <f t="array" aca="1" ref="F883" ca="1">IFERROR(_xlfn.IFNA(INDEX(Breeding!$M$4:$M$499,D883, 0),""),"")</f>
        <v/>
      </c>
      <c r="G883" t="str">
        <f t="array" aca="1" ref="G883" ca="1">IFERROR(_xlfn.IFNA(INDEX(Breeding!$N$4:$N$499,D883, 0),""),"")</f>
        <v/>
      </c>
      <c r="H883" t="str">
        <f ca="1">_xlfn.IFNA(INDEX(Colony!$J$11:$J$20,MATCH(G883,Colony!$B$11:$B$20)),"")</f>
        <v/>
      </c>
      <c r="I883" s="12" t="str">
        <f t="shared" ca="1" si="26"/>
        <v/>
      </c>
    </row>
    <row r="884" spans="4:9" x14ac:dyDescent="0.25">
      <c r="D884">
        <f t="shared" ca="1" si="25"/>
        <v>890</v>
      </c>
      <c r="E884" s="2" t="str">
        <f t="array" aca="1" ref="E884" ca="1">IFERROR(_xlfn.IFNA(INDEX(Breeding!$K$4:$K$499,D884, 0),""),"")</f>
        <v/>
      </c>
      <c r="F884" t="str">
        <f t="array" aca="1" ref="F884" ca="1">IFERROR(_xlfn.IFNA(INDEX(Breeding!$M$4:$M$499,D884, 0),""),"")</f>
        <v/>
      </c>
      <c r="G884" t="str">
        <f t="array" aca="1" ref="G884" ca="1">IFERROR(_xlfn.IFNA(INDEX(Breeding!$N$4:$N$499,D884, 0),""),"")</f>
        <v/>
      </c>
      <c r="H884" t="str">
        <f ca="1">_xlfn.IFNA(INDEX(Colony!$J$11:$J$20,MATCH(G884,Colony!$B$11:$B$20)),"")</f>
        <v/>
      </c>
      <c r="I884" s="12" t="str">
        <f t="shared" ca="1" si="26"/>
        <v/>
      </c>
    </row>
    <row r="885" spans="4:9" x14ac:dyDescent="0.25">
      <c r="D885">
        <f t="shared" ca="1" si="25"/>
        <v>891</v>
      </c>
      <c r="E885" s="2" t="str">
        <f t="array" aca="1" ref="E885" ca="1">IFERROR(_xlfn.IFNA(INDEX(Breeding!$K$4:$K$499,D885, 0),""),"")</f>
        <v/>
      </c>
      <c r="F885" t="str">
        <f t="array" aca="1" ref="F885" ca="1">IFERROR(_xlfn.IFNA(INDEX(Breeding!$M$4:$M$499,D885, 0),""),"")</f>
        <v/>
      </c>
      <c r="G885" t="str">
        <f t="array" aca="1" ref="G885" ca="1">IFERROR(_xlfn.IFNA(INDEX(Breeding!$N$4:$N$499,D885, 0),""),"")</f>
        <v/>
      </c>
      <c r="H885" t="str">
        <f ca="1">_xlfn.IFNA(INDEX(Colony!$J$11:$J$20,MATCH(G885,Colony!$B$11:$B$20)),"")</f>
        <v/>
      </c>
      <c r="I885" s="12" t="str">
        <f t="shared" ca="1" si="26"/>
        <v/>
      </c>
    </row>
    <row r="886" spans="4:9" x14ac:dyDescent="0.25">
      <c r="D886">
        <f t="shared" ca="1" si="25"/>
        <v>892</v>
      </c>
      <c r="E886" s="2" t="str">
        <f t="array" aca="1" ref="E886" ca="1">IFERROR(_xlfn.IFNA(INDEX(Breeding!$K$4:$K$499,D886, 0),""),"")</f>
        <v/>
      </c>
      <c r="F886" t="str">
        <f t="array" aca="1" ref="F886" ca="1">IFERROR(_xlfn.IFNA(INDEX(Breeding!$M$4:$M$499,D886, 0),""),"")</f>
        <v/>
      </c>
      <c r="G886" t="str">
        <f t="array" aca="1" ref="G886" ca="1">IFERROR(_xlfn.IFNA(INDEX(Breeding!$N$4:$N$499,D886, 0),""),"")</f>
        <v/>
      </c>
      <c r="H886" t="str">
        <f ca="1">_xlfn.IFNA(INDEX(Colony!$J$11:$J$20,MATCH(G886,Colony!$B$11:$B$20)),"")</f>
        <v/>
      </c>
      <c r="I886" s="12" t="str">
        <f t="shared" ca="1" si="26"/>
        <v/>
      </c>
    </row>
    <row r="887" spans="4:9" x14ac:dyDescent="0.25">
      <c r="D887">
        <f t="shared" ca="1" si="25"/>
        <v>893</v>
      </c>
      <c r="E887" s="2" t="str">
        <f t="array" aca="1" ref="E887" ca="1">IFERROR(_xlfn.IFNA(INDEX(Breeding!$K$4:$K$499,D887, 0),""),"")</f>
        <v/>
      </c>
      <c r="F887" t="str">
        <f t="array" aca="1" ref="F887" ca="1">IFERROR(_xlfn.IFNA(INDEX(Breeding!$M$4:$M$499,D887, 0),""),"")</f>
        <v/>
      </c>
      <c r="G887" t="str">
        <f t="array" aca="1" ref="G887" ca="1">IFERROR(_xlfn.IFNA(INDEX(Breeding!$N$4:$N$499,D887, 0),""),"")</f>
        <v/>
      </c>
      <c r="H887" t="str">
        <f ca="1">_xlfn.IFNA(INDEX(Colony!$J$11:$J$20,MATCH(G887,Colony!$B$11:$B$20)),"")</f>
        <v/>
      </c>
      <c r="I887" s="12" t="str">
        <f t="shared" ca="1" si="26"/>
        <v/>
      </c>
    </row>
    <row r="888" spans="4:9" x14ac:dyDescent="0.25">
      <c r="D888">
        <f t="shared" ca="1" si="25"/>
        <v>894</v>
      </c>
      <c r="E888" s="2" t="str">
        <f t="array" aca="1" ref="E888" ca="1">IFERROR(_xlfn.IFNA(INDEX(Breeding!$K$4:$K$499,D888, 0),""),"")</f>
        <v/>
      </c>
      <c r="F888" t="str">
        <f t="array" aca="1" ref="F888" ca="1">IFERROR(_xlfn.IFNA(INDEX(Breeding!$M$4:$M$499,D888, 0),""),"")</f>
        <v/>
      </c>
      <c r="G888" t="str">
        <f t="array" aca="1" ref="G888" ca="1">IFERROR(_xlfn.IFNA(INDEX(Breeding!$N$4:$N$499,D888, 0),""),"")</f>
        <v/>
      </c>
      <c r="H888" t="str">
        <f ca="1">_xlfn.IFNA(INDEX(Colony!$J$11:$J$20,MATCH(G888,Colony!$B$11:$B$20)),"")</f>
        <v/>
      </c>
      <c r="I888" s="12" t="str">
        <f t="shared" ca="1" si="26"/>
        <v/>
      </c>
    </row>
    <row r="889" spans="4:9" x14ac:dyDescent="0.25">
      <c r="D889">
        <f t="shared" ca="1" si="25"/>
        <v>895</v>
      </c>
      <c r="E889" s="2" t="str">
        <f t="array" aca="1" ref="E889" ca="1">IFERROR(_xlfn.IFNA(INDEX(Breeding!$K$4:$K$499,D889, 0),""),"")</f>
        <v/>
      </c>
      <c r="F889" t="str">
        <f t="array" aca="1" ref="F889" ca="1">IFERROR(_xlfn.IFNA(INDEX(Breeding!$M$4:$M$499,D889, 0),""),"")</f>
        <v/>
      </c>
      <c r="G889" t="str">
        <f t="array" aca="1" ref="G889" ca="1">IFERROR(_xlfn.IFNA(INDEX(Breeding!$N$4:$N$499,D889, 0),""),"")</f>
        <v/>
      </c>
      <c r="H889" t="str">
        <f ca="1">_xlfn.IFNA(INDEX(Colony!$J$11:$J$20,MATCH(G889,Colony!$B$11:$B$20)),"")</f>
        <v/>
      </c>
      <c r="I889" s="12" t="str">
        <f t="shared" ca="1" si="26"/>
        <v/>
      </c>
    </row>
    <row r="890" spans="4:9" x14ac:dyDescent="0.25">
      <c r="D890">
        <f t="shared" ca="1" si="25"/>
        <v>896</v>
      </c>
      <c r="E890" s="2" t="str">
        <f t="array" aca="1" ref="E890" ca="1">IFERROR(_xlfn.IFNA(INDEX(Breeding!$K$4:$K$499,D890, 0),""),"")</f>
        <v/>
      </c>
      <c r="F890" t="str">
        <f t="array" aca="1" ref="F890" ca="1">IFERROR(_xlfn.IFNA(INDEX(Breeding!$M$4:$M$499,D890, 0),""),"")</f>
        <v/>
      </c>
      <c r="G890" t="str">
        <f t="array" aca="1" ref="G890" ca="1">IFERROR(_xlfn.IFNA(INDEX(Breeding!$N$4:$N$499,D890, 0),""),"")</f>
        <v/>
      </c>
      <c r="H890" t="str">
        <f ca="1">_xlfn.IFNA(INDEX(Colony!$J$11:$J$20,MATCH(G890,Colony!$B$11:$B$20)),"")</f>
        <v/>
      </c>
      <c r="I890" s="12" t="str">
        <f t="shared" ca="1" si="26"/>
        <v/>
      </c>
    </row>
    <row r="891" spans="4:9" x14ac:dyDescent="0.25">
      <c r="D891">
        <f t="shared" ca="1" si="25"/>
        <v>897</v>
      </c>
      <c r="E891" s="2" t="str">
        <f t="array" aca="1" ref="E891" ca="1">IFERROR(_xlfn.IFNA(INDEX(Breeding!$K$4:$K$499,D891, 0),""),"")</f>
        <v/>
      </c>
      <c r="F891" t="str">
        <f t="array" aca="1" ref="F891" ca="1">IFERROR(_xlfn.IFNA(INDEX(Breeding!$M$4:$M$499,D891, 0),""),"")</f>
        <v/>
      </c>
      <c r="G891" t="str">
        <f t="array" aca="1" ref="G891" ca="1">IFERROR(_xlfn.IFNA(INDEX(Breeding!$N$4:$N$499,D891, 0),""),"")</f>
        <v/>
      </c>
      <c r="H891" t="str">
        <f ca="1">_xlfn.IFNA(INDEX(Colony!$J$11:$J$20,MATCH(G891,Colony!$B$11:$B$20)),"")</f>
        <v/>
      </c>
      <c r="I891" s="12" t="str">
        <f t="shared" ca="1" si="26"/>
        <v/>
      </c>
    </row>
    <row r="892" spans="4:9" x14ac:dyDescent="0.25">
      <c r="D892">
        <f t="shared" ca="1" si="25"/>
        <v>898</v>
      </c>
      <c r="E892" s="2" t="str">
        <f t="array" aca="1" ref="E892" ca="1">IFERROR(_xlfn.IFNA(INDEX(Breeding!$K$4:$K$499,D892, 0),""),"")</f>
        <v/>
      </c>
      <c r="F892" t="str">
        <f t="array" aca="1" ref="F892" ca="1">IFERROR(_xlfn.IFNA(INDEX(Breeding!$M$4:$M$499,D892, 0),""),"")</f>
        <v/>
      </c>
      <c r="G892" t="str">
        <f t="array" aca="1" ref="G892" ca="1">IFERROR(_xlfn.IFNA(INDEX(Breeding!$N$4:$N$499,D892, 0),""),"")</f>
        <v/>
      </c>
      <c r="H892" t="str">
        <f ca="1">_xlfn.IFNA(INDEX(Colony!$J$11:$J$20,MATCH(G892,Colony!$B$11:$B$20)),"")</f>
        <v/>
      </c>
      <c r="I892" s="12" t="str">
        <f t="shared" ca="1" si="26"/>
        <v/>
      </c>
    </row>
    <row r="893" spans="4:9" x14ac:dyDescent="0.25">
      <c r="D893">
        <f t="shared" ca="1" si="25"/>
        <v>899</v>
      </c>
      <c r="E893" s="2" t="str">
        <f t="array" aca="1" ref="E893" ca="1">IFERROR(_xlfn.IFNA(INDEX(Breeding!$K$4:$K$499,D893, 0),""),"")</f>
        <v/>
      </c>
      <c r="F893" t="str">
        <f t="array" aca="1" ref="F893" ca="1">IFERROR(_xlfn.IFNA(INDEX(Breeding!$M$4:$M$499,D893, 0),""),"")</f>
        <v/>
      </c>
      <c r="G893" t="str">
        <f t="array" aca="1" ref="G893" ca="1">IFERROR(_xlfn.IFNA(INDEX(Breeding!$N$4:$N$499,D893, 0),""),"")</f>
        <v/>
      </c>
      <c r="H893" t="str">
        <f ca="1">_xlfn.IFNA(INDEX(Colony!$J$11:$J$20,MATCH(G893,Colony!$B$11:$B$20)),"")</f>
        <v/>
      </c>
      <c r="I893" s="12" t="str">
        <f t="shared" ca="1" si="26"/>
        <v/>
      </c>
    </row>
    <row r="894" spans="4:9" x14ac:dyDescent="0.25">
      <c r="D894">
        <f t="shared" ca="1" si="25"/>
        <v>900</v>
      </c>
      <c r="E894" s="2" t="str">
        <f t="array" aca="1" ref="E894" ca="1">IFERROR(_xlfn.IFNA(INDEX(Breeding!$K$4:$K$499,D894, 0),""),"")</f>
        <v/>
      </c>
      <c r="F894" t="str">
        <f t="array" aca="1" ref="F894" ca="1">IFERROR(_xlfn.IFNA(INDEX(Breeding!$M$4:$M$499,D894, 0),""),"")</f>
        <v/>
      </c>
      <c r="G894" t="str">
        <f t="array" aca="1" ref="G894" ca="1">IFERROR(_xlfn.IFNA(INDEX(Breeding!$N$4:$N$499,D894, 0),""),"")</f>
        <v/>
      </c>
      <c r="H894" t="str">
        <f ca="1">_xlfn.IFNA(INDEX(Colony!$J$11:$J$20,MATCH(G894,Colony!$B$11:$B$20)),"")</f>
        <v/>
      </c>
      <c r="I894" s="12" t="str">
        <f t="shared" ca="1" si="26"/>
        <v/>
      </c>
    </row>
    <row r="895" spans="4:9" x14ac:dyDescent="0.25">
      <c r="D895">
        <f t="shared" ca="1" si="25"/>
        <v>901</v>
      </c>
      <c r="E895" s="2" t="str">
        <f t="array" aca="1" ref="E895" ca="1">IFERROR(_xlfn.IFNA(INDEX(Breeding!$K$4:$K$499,D895, 0),""),"")</f>
        <v/>
      </c>
      <c r="F895" t="str">
        <f t="array" aca="1" ref="F895" ca="1">IFERROR(_xlfn.IFNA(INDEX(Breeding!$M$4:$M$499,D895, 0),""),"")</f>
        <v/>
      </c>
      <c r="G895" t="str">
        <f t="array" aca="1" ref="G895" ca="1">IFERROR(_xlfn.IFNA(INDEX(Breeding!$N$4:$N$499,D895, 0),""),"")</f>
        <v/>
      </c>
      <c r="H895" t="str">
        <f ca="1">_xlfn.IFNA(INDEX(Colony!$J$11:$J$20,MATCH(G895,Colony!$B$11:$B$20)),"")</f>
        <v/>
      </c>
      <c r="I895" s="12" t="str">
        <f t="shared" ca="1" si="26"/>
        <v/>
      </c>
    </row>
    <row r="896" spans="4:9" x14ac:dyDescent="0.25">
      <c r="D896">
        <f t="shared" ca="1" si="25"/>
        <v>902</v>
      </c>
      <c r="E896" s="2" t="str">
        <f t="array" aca="1" ref="E896" ca="1">IFERROR(_xlfn.IFNA(INDEX(Breeding!$K$4:$K$499,D896, 0),""),"")</f>
        <v/>
      </c>
      <c r="F896" t="str">
        <f t="array" aca="1" ref="F896" ca="1">IFERROR(_xlfn.IFNA(INDEX(Breeding!$M$4:$M$499,D896, 0),""),"")</f>
        <v/>
      </c>
      <c r="G896" t="str">
        <f t="array" aca="1" ref="G896" ca="1">IFERROR(_xlfn.IFNA(INDEX(Breeding!$N$4:$N$499,D896, 0),""),"")</f>
        <v/>
      </c>
      <c r="H896" t="str">
        <f ca="1">_xlfn.IFNA(INDEX(Colony!$J$11:$J$20,MATCH(G896,Colony!$B$11:$B$20)),"")</f>
        <v/>
      </c>
      <c r="I896" s="12" t="str">
        <f t="shared" ca="1" si="26"/>
        <v/>
      </c>
    </row>
    <row r="897" spans="4:9" x14ac:dyDescent="0.25">
      <c r="D897">
        <f t="shared" ca="1" si="25"/>
        <v>903</v>
      </c>
      <c r="E897" s="2" t="str">
        <f t="array" aca="1" ref="E897" ca="1">IFERROR(_xlfn.IFNA(INDEX(Breeding!$K$4:$K$499,D897, 0),""),"")</f>
        <v/>
      </c>
      <c r="F897" t="str">
        <f t="array" aca="1" ref="F897" ca="1">IFERROR(_xlfn.IFNA(INDEX(Breeding!$M$4:$M$499,D897, 0),""),"")</f>
        <v/>
      </c>
      <c r="G897" t="str">
        <f t="array" aca="1" ref="G897" ca="1">IFERROR(_xlfn.IFNA(INDEX(Breeding!$N$4:$N$499,D897, 0),""),"")</f>
        <v/>
      </c>
      <c r="H897" t="str">
        <f ca="1">_xlfn.IFNA(INDEX(Colony!$J$11:$J$20,MATCH(G897,Colony!$B$11:$B$20)),"")</f>
        <v/>
      </c>
      <c r="I897" s="12" t="str">
        <f t="shared" ca="1" si="26"/>
        <v/>
      </c>
    </row>
    <row r="898" spans="4:9" x14ac:dyDescent="0.25">
      <c r="D898">
        <f t="shared" ca="1" si="25"/>
        <v>904</v>
      </c>
      <c r="E898" s="2" t="str">
        <f t="array" aca="1" ref="E898" ca="1">IFERROR(_xlfn.IFNA(INDEX(Breeding!$K$4:$K$499,D898, 0),""),"")</f>
        <v/>
      </c>
      <c r="F898" t="str">
        <f t="array" aca="1" ref="F898" ca="1">IFERROR(_xlfn.IFNA(INDEX(Breeding!$M$4:$M$499,D898, 0),""),"")</f>
        <v/>
      </c>
      <c r="G898" t="str">
        <f t="array" aca="1" ref="G898" ca="1">IFERROR(_xlfn.IFNA(INDEX(Breeding!$N$4:$N$499,D898, 0),""),"")</f>
        <v/>
      </c>
      <c r="H898" t="str">
        <f ca="1">_xlfn.IFNA(INDEX(Colony!$J$11:$J$20,MATCH(G898,Colony!$B$11:$B$20)),"")</f>
        <v/>
      </c>
      <c r="I898" s="12" t="str">
        <f t="shared" ca="1" si="26"/>
        <v/>
      </c>
    </row>
    <row r="899" spans="4:9" x14ac:dyDescent="0.25">
      <c r="D899">
        <f t="shared" ca="1" si="25"/>
        <v>905</v>
      </c>
      <c r="E899" s="2" t="str">
        <f t="array" aca="1" ref="E899" ca="1">IFERROR(_xlfn.IFNA(INDEX(Breeding!$K$4:$K$499,D899, 0),""),"")</f>
        <v/>
      </c>
      <c r="F899" t="str">
        <f t="array" aca="1" ref="F899" ca="1">IFERROR(_xlfn.IFNA(INDEX(Breeding!$M$4:$M$499,D899, 0),""),"")</f>
        <v/>
      </c>
      <c r="G899" t="str">
        <f t="array" aca="1" ref="G899" ca="1">IFERROR(_xlfn.IFNA(INDEX(Breeding!$N$4:$N$499,D899, 0),""),"")</f>
        <v/>
      </c>
      <c r="H899" t="str">
        <f ca="1">_xlfn.IFNA(INDEX(Colony!$J$11:$J$20,MATCH(G899,Colony!$B$11:$B$20)),"")</f>
        <v/>
      </c>
      <c r="I899" s="12" t="str">
        <f t="shared" ca="1" si="26"/>
        <v/>
      </c>
    </row>
    <row r="900" spans="4:9" x14ac:dyDescent="0.25">
      <c r="D900">
        <f t="shared" ca="1" si="25"/>
        <v>906</v>
      </c>
      <c r="E900" s="2" t="str">
        <f t="array" aca="1" ref="E900" ca="1">IFERROR(_xlfn.IFNA(INDEX(Breeding!$K$4:$K$499,D900, 0),""),"")</f>
        <v/>
      </c>
      <c r="F900" t="str">
        <f t="array" aca="1" ref="F900" ca="1">IFERROR(_xlfn.IFNA(INDEX(Breeding!$M$4:$M$499,D900, 0),""),"")</f>
        <v/>
      </c>
      <c r="G900" t="str">
        <f t="array" aca="1" ref="G900" ca="1">IFERROR(_xlfn.IFNA(INDEX(Breeding!$N$4:$N$499,D900, 0),""),"")</f>
        <v/>
      </c>
      <c r="H900" t="str">
        <f ca="1">_xlfn.IFNA(INDEX(Colony!$J$11:$J$20,MATCH(G900,Colony!$B$11:$B$20)),"")</f>
        <v/>
      </c>
      <c r="I900" s="12" t="str">
        <f t="shared" ca="1" si="26"/>
        <v/>
      </c>
    </row>
    <row r="901" spans="4:9" x14ac:dyDescent="0.25">
      <c r="D901">
        <f t="shared" ca="1" si="25"/>
        <v>907</v>
      </c>
      <c r="E901" s="2" t="str">
        <f t="array" aca="1" ref="E901" ca="1">IFERROR(_xlfn.IFNA(INDEX(Breeding!$K$4:$K$499,D901, 0),""),"")</f>
        <v/>
      </c>
      <c r="F901" t="str">
        <f t="array" aca="1" ref="F901" ca="1">IFERROR(_xlfn.IFNA(INDEX(Breeding!$M$4:$M$499,D901, 0),""),"")</f>
        <v/>
      </c>
      <c r="G901" t="str">
        <f t="array" aca="1" ref="G901" ca="1">IFERROR(_xlfn.IFNA(INDEX(Breeding!$N$4:$N$499,D901, 0),""),"")</f>
        <v/>
      </c>
      <c r="H901" t="str">
        <f ca="1">_xlfn.IFNA(INDEX(Colony!$J$11:$J$20,MATCH(G901,Colony!$B$11:$B$20)),"")</f>
        <v/>
      </c>
      <c r="I901" s="12" t="str">
        <f t="shared" ca="1" si="26"/>
        <v/>
      </c>
    </row>
    <row r="902" spans="4:9" x14ac:dyDescent="0.25">
      <c r="D902">
        <f t="shared" ca="1" si="25"/>
        <v>908</v>
      </c>
      <c r="E902" s="2" t="str">
        <f t="array" aca="1" ref="E902" ca="1">IFERROR(_xlfn.IFNA(INDEX(Breeding!$K$4:$K$499,D902, 0),""),"")</f>
        <v/>
      </c>
      <c r="F902" t="str">
        <f t="array" aca="1" ref="F902" ca="1">IFERROR(_xlfn.IFNA(INDEX(Breeding!$M$4:$M$499,D902, 0),""),"")</f>
        <v/>
      </c>
      <c r="G902" t="str">
        <f t="array" aca="1" ref="G902" ca="1">IFERROR(_xlfn.IFNA(INDEX(Breeding!$N$4:$N$499,D902, 0),""),"")</f>
        <v/>
      </c>
      <c r="H902" t="str">
        <f ca="1">_xlfn.IFNA(INDEX(Colony!$J$11:$J$20,MATCH(G902,Colony!$B$11:$B$20)),"")</f>
        <v/>
      </c>
      <c r="I902" s="12" t="str">
        <f t="shared" ca="1" si="26"/>
        <v/>
      </c>
    </row>
    <row r="903" spans="4:9" x14ac:dyDescent="0.25">
      <c r="D903">
        <f t="shared" ca="1" si="25"/>
        <v>909</v>
      </c>
      <c r="E903" s="2" t="str">
        <f t="array" aca="1" ref="E903" ca="1">IFERROR(_xlfn.IFNA(INDEX(Breeding!$K$4:$K$499,D903, 0),""),"")</f>
        <v/>
      </c>
      <c r="F903" t="str">
        <f t="array" aca="1" ref="F903" ca="1">IFERROR(_xlfn.IFNA(INDEX(Breeding!$M$4:$M$499,D903, 0),""),"")</f>
        <v/>
      </c>
      <c r="G903" t="str">
        <f t="array" aca="1" ref="G903" ca="1">IFERROR(_xlfn.IFNA(INDEX(Breeding!$N$4:$N$499,D903, 0),""),"")</f>
        <v/>
      </c>
      <c r="H903" t="str">
        <f ca="1">_xlfn.IFNA(INDEX(Colony!$J$11:$J$20,MATCH(G903,Colony!$B$11:$B$20)),"")</f>
        <v/>
      </c>
      <c r="I903" s="12" t="str">
        <f t="shared" ca="1" si="26"/>
        <v/>
      </c>
    </row>
    <row r="904" spans="4:9" x14ac:dyDescent="0.25">
      <c r="D904">
        <f t="shared" ref="D904:D919" ca="1" si="27">D903+1</f>
        <v>910</v>
      </c>
      <c r="E904" s="2" t="str">
        <f t="array" aca="1" ref="E904" ca="1">IFERROR(_xlfn.IFNA(INDEX(Breeding!$K$4:$K$499,D904, 0),""),"")</f>
        <v/>
      </c>
      <c r="F904" t="str">
        <f t="array" aca="1" ref="F904" ca="1">IFERROR(_xlfn.IFNA(INDEX(Breeding!$M$4:$M$499,D904, 0),""),"")</f>
        <v/>
      </c>
      <c r="G904" t="str">
        <f t="array" aca="1" ref="G904" ca="1">IFERROR(_xlfn.IFNA(INDEX(Breeding!$N$4:$N$499,D904, 0),""),"")</f>
        <v/>
      </c>
      <c r="H904" t="str">
        <f ca="1">_xlfn.IFNA(INDEX(Colony!$J$11:$J$20,MATCH(G904,Colony!$B$11:$B$20)),"")</f>
        <v/>
      </c>
      <c r="I904" s="12" t="str">
        <f t="shared" ca="1" si="26"/>
        <v/>
      </c>
    </row>
    <row r="905" spans="4:9" x14ac:dyDescent="0.25">
      <c r="D905">
        <f t="shared" ca="1" si="27"/>
        <v>911</v>
      </c>
      <c r="E905" s="2" t="str">
        <f t="array" aca="1" ref="E905" ca="1">IFERROR(_xlfn.IFNA(INDEX(Breeding!$K$4:$K$499,D905, 0),""),"")</f>
        <v/>
      </c>
      <c r="F905" t="str">
        <f t="array" aca="1" ref="F905" ca="1">IFERROR(_xlfn.IFNA(INDEX(Breeding!$M$4:$M$499,D905, 0),""),"")</f>
        <v/>
      </c>
      <c r="G905" t="str">
        <f t="array" aca="1" ref="G905" ca="1">IFERROR(_xlfn.IFNA(INDEX(Breeding!$N$4:$N$499,D905, 0),""),"")</f>
        <v/>
      </c>
      <c r="H905" t="str">
        <f ca="1">_xlfn.IFNA(INDEX(Colony!$J$11:$J$20,MATCH(G905,Colony!$B$11:$B$20)),"")</f>
        <v/>
      </c>
      <c r="I905" s="12" t="str">
        <f t="shared" ca="1" si="26"/>
        <v/>
      </c>
    </row>
    <row r="906" spans="4:9" x14ac:dyDescent="0.25">
      <c r="D906">
        <f t="shared" ca="1" si="27"/>
        <v>912</v>
      </c>
      <c r="E906" s="2" t="str">
        <f t="array" aca="1" ref="E906" ca="1">IFERROR(_xlfn.IFNA(INDEX(Breeding!$K$4:$K$499,D906, 0),""),"")</f>
        <v/>
      </c>
      <c r="F906" t="str">
        <f t="array" aca="1" ref="F906" ca="1">IFERROR(_xlfn.IFNA(INDEX(Breeding!$M$4:$M$499,D906, 0),""),"")</f>
        <v/>
      </c>
      <c r="G906" t="str">
        <f t="array" aca="1" ref="G906" ca="1">IFERROR(_xlfn.IFNA(INDEX(Breeding!$N$4:$N$499,D906, 0),""),"")</f>
        <v/>
      </c>
      <c r="H906" t="str">
        <f ca="1">_xlfn.IFNA(INDEX(Colony!$J$11:$J$20,MATCH(G906,Colony!$B$11:$B$20)),"")</f>
        <v/>
      </c>
      <c r="I906" s="12" t="str">
        <f t="shared" ca="1" si="26"/>
        <v/>
      </c>
    </row>
    <row r="907" spans="4:9" x14ac:dyDescent="0.25">
      <c r="D907">
        <f t="shared" ca="1" si="27"/>
        <v>913</v>
      </c>
      <c r="E907" s="2" t="str">
        <f t="array" aca="1" ref="E907" ca="1">IFERROR(_xlfn.IFNA(INDEX(Breeding!$K$4:$K$499,D907, 0),""),"")</f>
        <v/>
      </c>
      <c r="F907" t="str">
        <f t="array" aca="1" ref="F907" ca="1">IFERROR(_xlfn.IFNA(INDEX(Breeding!$M$4:$M$499,D907, 0),""),"")</f>
        <v/>
      </c>
      <c r="G907" t="str">
        <f t="array" aca="1" ref="G907" ca="1">IFERROR(_xlfn.IFNA(INDEX(Breeding!$N$4:$N$499,D907, 0),""),"")</f>
        <v/>
      </c>
      <c r="H907" t="str">
        <f ca="1">_xlfn.IFNA(INDEX(Colony!$J$11:$J$20,MATCH(G907,Colony!$B$11:$B$20)),"")</f>
        <v/>
      </c>
      <c r="I907" s="12" t="str">
        <f t="shared" ca="1" si="26"/>
        <v/>
      </c>
    </row>
    <row r="908" spans="4:9" x14ac:dyDescent="0.25">
      <c r="D908">
        <f t="shared" ca="1" si="27"/>
        <v>914</v>
      </c>
      <c r="E908" s="2" t="str">
        <f t="array" aca="1" ref="E908" ca="1">IFERROR(_xlfn.IFNA(INDEX(Breeding!$K$4:$K$499,D908, 0),""),"")</f>
        <v/>
      </c>
      <c r="F908" t="str">
        <f t="array" aca="1" ref="F908" ca="1">IFERROR(_xlfn.IFNA(INDEX(Breeding!$M$4:$M$499,D908, 0),""),"")</f>
        <v/>
      </c>
      <c r="G908" t="str">
        <f t="array" aca="1" ref="G908" ca="1">IFERROR(_xlfn.IFNA(INDEX(Breeding!$N$4:$N$499,D908, 0),""),"")</f>
        <v/>
      </c>
      <c r="H908" t="str">
        <f ca="1">_xlfn.IFNA(INDEX(Colony!$J$11:$J$20,MATCH(G908,Colony!$B$11:$B$20)),"")</f>
        <v/>
      </c>
      <c r="I908" s="12" t="str">
        <f t="shared" ca="1" si="26"/>
        <v/>
      </c>
    </row>
    <row r="909" spans="4:9" x14ac:dyDescent="0.25">
      <c r="D909">
        <f t="shared" ca="1" si="27"/>
        <v>915</v>
      </c>
      <c r="E909" s="2" t="str">
        <f t="array" aca="1" ref="E909" ca="1">IFERROR(_xlfn.IFNA(INDEX(Breeding!$K$4:$K$499,D909, 0),""),"")</f>
        <v/>
      </c>
      <c r="F909" t="str">
        <f t="array" aca="1" ref="F909" ca="1">IFERROR(_xlfn.IFNA(INDEX(Breeding!$M$4:$M$499,D909, 0),""),"")</f>
        <v/>
      </c>
      <c r="G909" t="str">
        <f t="array" aca="1" ref="G909" ca="1">IFERROR(_xlfn.IFNA(INDEX(Breeding!$N$4:$N$499,D909, 0),""),"")</f>
        <v/>
      </c>
      <c r="H909" t="str">
        <f ca="1">_xlfn.IFNA(INDEX(Colony!$J$11:$J$20,MATCH(G909,Colony!$B$11:$B$20)),"")</f>
        <v/>
      </c>
      <c r="I909" s="12" t="str">
        <f t="shared" ca="1" si="26"/>
        <v/>
      </c>
    </row>
    <row r="910" spans="4:9" x14ac:dyDescent="0.25">
      <c r="D910">
        <f t="shared" ca="1" si="27"/>
        <v>916</v>
      </c>
      <c r="E910" s="2" t="str">
        <f t="array" aca="1" ref="E910" ca="1">IFERROR(_xlfn.IFNA(INDEX(Breeding!$K$4:$K$499,D910, 0),""),"")</f>
        <v/>
      </c>
      <c r="F910" t="str">
        <f t="array" aca="1" ref="F910" ca="1">IFERROR(_xlfn.IFNA(INDEX(Breeding!$M$4:$M$499,D910, 0),""),"")</f>
        <v/>
      </c>
      <c r="G910" t="str">
        <f t="array" aca="1" ref="G910" ca="1">IFERROR(_xlfn.IFNA(INDEX(Breeding!$N$4:$N$499,D910, 0),""),"")</f>
        <v/>
      </c>
      <c r="H910" t="str">
        <f ca="1">_xlfn.IFNA(INDEX(Colony!$J$11:$J$20,MATCH(G910,Colony!$B$11:$B$20)),"")</f>
        <v/>
      </c>
      <c r="I910" s="12" t="str">
        <f t="shared" ca="1" si="26"/>
        <v/>
      </c>
    </row>
    <row r="911" spans="4:9" x14ac:dyDescent="0.25">
      <c r="D911">
        <f t="shared" ca="1" si="27"/>
        <v>917</v>
      </c>
      <c r="E911" s="2" t="str">
        <f t="array" aca="1" ref="E911" ca="1">IFERROR(_xlfn.IFNA(INDEX(Breeding!$K$4:$K$499,D911, 0),""),"")</f>
        <v/>
      </c>
      <c r="F911" t="str">
        <f t="array" aca="1" ref="F911" ca="1">IFERROR(_xlfn.IFNA(INDEX(Breeding!$M$4:$M$499,D911, 0),""),"")</f>
        <v/>
      </c>
      <c r="G911" t="str">
        <f t="array" aca="1" ref="G911" ca="1">IFERROR(_xlfn.IFNA(INDEX(Breeding!$N$4:$N$499,D911, 0),""),"")</f>
        <v/>
      </c>
      <c r="H911" t="str">
        <f ca="1">_xlfn.IFNA(INDEX(Colony!$J$11:$J$20,MATCH(G911,Colony!$B$11:$B$20)),"")</f>
        <v/>
      </c>
      <c r="I911" s="12" t="str">
        <f t="shared" ca="1" si="26"/>
        <v/>
      </c>
    </row>
    <row r="912" spans="4:9" x14ac:dyDescent="0.25">
      <c r="D912">
        <f t="shared" ca="1" si="27"/>
        <v>918</v>
      </c>
      <c r="E912" s="2" t="str">
        <f t="array" aca="1" ref="E912" ca="1">IFERROR(_xlfn.IFNA(INDEX(Breeding!$K$4:$K$499,D912, 0),""),"")</f>
        <v/>
      </c>
      <c r="F912" t="str">
        <f t="array" aca="1" ref="F912" ca="1">IFERROR(_xlfn.IFNA(INDEX(Breeding!$M$4:$M$499,D912, 0),""),"")</f>
        <v/>
      </c>
      <c r="G912" t="str">
        <f t="array" aca="1" ref="G912" ca="1">IFERROR(_xlfn.IFNA(INDEX(Breeding!$N$4:$N$499,D912, 0),""),"")</f>
        <v/>
      </c>
      <c r="H912" t="str">
        <f ca="1">_xlfn.IFNA(INDEX(Colony!$J$11:$J$20,MATCH(G912,Colony!$B$11:$B$20)),"")</f>
        <v/>
      </c>
      <c r="I912" s="12" t="str">
        <f t="shared" ca="1" si="26"/>
        <v/>
      </c>
    </row>
    <row r="913" spans="4:9" x14ac:dyDescent="0.25">
      <c r="D913">
        <f t="shared" ca="1" si="27"/>
        <v>919</v>
      </c>
      <c r="E913" s="2" t="str">
        <f t="array" aca="1" ref="E913" ca="1">IFERROR(_xlfn.IFNA(INDEX(Breeding!$K$4:$K$499,D913, 0),""),"")</f>
        <v/>
      </c>
      <c r="F913" t="str">
        <f t="array" aca="1" ref="F913" ca="1">IFERROR(_xlfn.IFNA(INDEX(Breeding!$M$4:$M$499,D913, 0),""),"")</f>
        <v/>
      </c>
      <c r="G913" t="str">
        <f t="array" aca="1" ref="G913" ca="1">IFERROR(_xlfn.IFNA(INDEX(Breeding!$N$4:$N$499,D913, 0),""),"")</f>
        <v/>
      </c>
      <c r="H913" t="str">
        <f ca="1">_xlfn.IFNA(INDEX(Colony!$J$11:$J$20,MATCH(G913,Colony!$B$11:$B$20)),"")</f>
        <v/>
      </c>
      <c r="I913" s="12" t="str">
        <f t="shared" ca="1" si="26"/>
        <v/>
      </c>
    </row>
    <row r="914" spans="4:9" x14ac:dyDescent="0.25">
      <c r="D914">
        <f t="shared" ca="1" si="27"/>
        <v>920</v>
      </c>
      <c r="E914" s="2" t="str">
        <f t="array" aca="1" ref="E914" ca="1">IFERROR(_xlfn.IFNA(INDEX(Breeding!$K$4:$K$499,D914, 0),""),"")</f>
        <v/>
      </c>
      <c r="F914" t="str">
        <f t="array" aca="1" ref="F914" ca="1">IFERROR(_xlfn.IFNA(INDEX(Breeding!$M$4:$M$499,D914, 0),""),"")</f>
        <v/>
      </c>
      <c r="G914" t="str">
        <f t="array" aca="1" ref="G914" ca="1">IFERROR(_xlfn.IFNA(INDEX(Breeding!$N$4:$N$499,D914, 0),""),"")</f>
        <v/>
      </c>
      <c r="H914" t="str">
        <f ca="1">_xlfn.IFNA(INDEX(Colony!$J$11:$J$20,MATCH(G914,Colony!$B$11:$B$20)),"")</f>
        <v/>
      </c>
      <c r="I914" s="12" t="str">
        <f t="shared" ca="1" si="26"/>
        <v/>
      </c>
    </row>
    <row r="915" spans="4:9" x14ac:dyDescent="0.25">
      <c r="D915">
        <f t="shared" ca="1" si="27"/>
        <v>921</v>
      </c>
      <c r="E915" s="2" t="str">
        <f t="array" aca="1" ref="E915" ca="1">IFERROR(_xlfn.IFNA(INDEX(Breeding!$K$4:$K$499,D915, 0),""),"")</f>
        <v/>
      </c>
      <c r="F915" t="str">
        <f t="array" aca="1" ref="F915" ca="1">IFERROR(_xlfn.IFNA(INDEX(Breeding!$M$4:$M$499,D915, 0),""),"")</f>
        <v/>
      </c>
      <c r="G915" t="str">
        <f t="array" aca="1" ref="G915" ca="1">IFERROR(_xlfn.IFNA(INDEX(Breeding!$N$4:$N$499,D915, 0),""),"")</f>
        <v/>
      </c>
      <c r="H915" t="str">
        <f ca="1">_xlfn.IFNA(INDEX(Colony!$J$11:$J$20,MATCH(G915,Colony!$B$11:$B$20)),"")</f>
        <v/>
      </c>
      <c r="I915" s="12" t="str">
        <f t="shared" ca="1" si="26"/>
        <v/>
      </c>
    </row>
    <row r="916" spans="4:9" x14ac:dyDescent="0.25">
      <c r="D916">
        <f t="shared" ca="1" si="27"/>
        <v>922</v>
      </c>
      <c r="E916" s="2" t="str">
        <f t="array" aca="1" ref="E916" ca="1">IFERROR(_xlfn.IFNA(INDEX(Breeding!$K$4:$K$499,D916, 0),""),"")</f>
        <v/>
      </c>
      <c r="F916" t="str">
        <f t="array" aca="1" ref="F916" ca="1">IFERROR(_xlfn.IFNA(INDEX(Breeding!$M$4:$M$499,D916, 0),""),"")</f>
        <v/>
      </c>
      <c r="G916" t="str">
        <f t="array" aca="1" ref="G916" ca="1">IFERROR(_xlfn.IFNA(INDEX(Breeding!$N$4:$N$499,D916, 0),""),"")</f>
        <v/>
      </c>
      <c r="H916" t="str">
        <f ca="1">_xlfn.IFNA(INDEX(Colony!$J$11:$J$20,MATCH(G916,Colony!$B$11:$B$20)),"")</f>
        <v/>
      </c>
      <c r="I916" s="12" t="str">
        <f t="shared" ca="1" si="26"/>
        <v/>
      </c>
    </row>
    <row r="917" spans="4:9" x14ac:dyDescent="0.25">
      <c r="D917">
        <f t="shared" ca="1" si="27"/>
        <v>923</v>
      </c>
      <c r="E917" s="2" t="str">
        <f t="array" aca="1" ref="E917" ca="1">IFERROR(_xlfn.IFNA(INDEX(Breeding!$K$4:$K$499,D917, 0),""),"")</f>
        <v/>
      </c>
      <c r="F917" t="str">
        <f t="array" aca="1" ref="F917" ca="1">IFERROR(_xlfn.IFNA(INDEX(Breeding!$M$4:$M$499,D917, 0),""),"")</f>
        <v/>
      </c>
      <c r="G917" t="str">
        <f t="array" aca="1" ref="G917" ca="1">IFERROR(_xlfn.IFNA(INDEX(Breeding!$N$4:$N$499,D917, 0),""),"")</f>
        <v/>
      </c>
      <c r="H917" t="str">
        <f ca="1">_xlfn.IFNA(INDEX(Colony!$J$11:$J$20,MATCH(G917,Colony!$B$11:$B$20)),"")</f>
        <v/>
      </c>
      <c r="I917" s="12" t="str">
        <f t="shared" ca="1" si="26"/>
        <v/>
      </c>
    </row>
    <row r="918" spans="4:9" x14ac:dyDescent="0.25">
      <c r="D918">
        <f t="shared" ca="1" si="27"/>
        <v>924</v>
      </c>
      <c r="E918" s="2" t="str">
        <f t="array" aca="1" ref="E918" ca="1">IFERROR(_xlfn.IFNA(INDEX(Breeding!$K$4:$K$499,D918, 0),""),"")</f>
        <v/>
      </c>
      <c r="F918" t="str">
        <f t="array" aca="1" ref="F918" ca="1">IFERROR(_xlfn.IFNA(INDEX(Breeding!$M$4:$M$499,D918, 0),""),"")</f>
        <v/>
      </c>
      <c r="G918" t="str">
        <f t="array" aca="1" ref="G918" ca="1">IFERROR(_xlfn.IFNA(INDEX(Breeding!$N$4:$N$499,D918, 0),""),"")</f>
        <v/>
      </c>
      <c r="H918" t="str">
        <f ca="1">_xlfn.IFNA(INDEX(Colony!$J$11:$J$20,MATCH(G918,Colony!$B$11:$B$20)),"")</f>
        <v/>
      </c>
      <c r="I918" s="12" t="str">
        <f t="shared" ca="1" si="26"/>
        <v/>
      </c>
    </row>
    <row r="919" spans="4:9" x14ac:dyDescent="0.25">
      <c r="D919">
        <f t="shared" ca="1" si="27"/>
        <v>925</v>
      </c>
      <c r="E919" s="2" t="str">
        <f t="array" aca="1" ref="E919" ca="1">IFERROR(_xlfn.IFNA(INDEX(Breeding!$K$4:$K$499,D919, 0),""),"")</f>
        <v/>
      </c>
      <c r="F919" t="str">
        <f t="array" aca="1" ref="F919" ca="1">IFERROR(_xlfn.IFNA(INDEX(Breeding!$M$4:$M$499,D919, 0),""),"")</f>
        <v/>
      </c>
      <c r="G919" t="str">
        <f t="array" aca="1" ref="G919" ca="1">IFERROR(_xlfn.IFNA(INDEX(Breeding!$N$4:$N$499,D919, 0),""),"")</f>
        <v/>
      </c>
      <c r="H919" t="str">
        <f ca="1">_xlfn.IFNA(INDEX(Colony!$J$11:$J$20,MATCH(G919,Colony!$B$11:$B$20)),"")</f>
        <v/>
      </c>
      <c r="I919" s="12" t="str">
        <f t="shared" ca="1" si="26"/>
        <v/>
      </c>
    </row>
  </sheetData>
  <mergeCells count="1">
    <mergeCell ref="K7:Q17"/>
  </mergeCells>
  <conditionalFormatting sqref="I7:I1048568">
    <cfRule type="expression" dxfId="5" priority="21">
      <formula>IF(AND(NOT(F7=0),I7&lt;TODAY(),TODAY()-5&lt;I16),1,0)</formula>
    </cfRule>
  </conditionalFormatting>
  <conditionalFormatting sqref="I7:I1048576">
    <cfRule type="expression" dxfId="4" priority="2">
      <formula>IF(AND(NOT(F7=0),I7&gt;=TODAY()+3,I7&lt;=TODAY()+7),1,0)</formula>
    </cfRule>
    <cfRule type="expression" dxfId="3" priority="3">
      <formula>IF(AND(NOT(F7=0),I7=TODAY()+2),1,0)</formula>
    </cfRule>
    <cfRule type="expression" dxfId="2" priority="4">
      <formula>IF(AND(NOT(F7=0),I7=TODAY()),1,0)</formula>
    </cfRule>
    <cfRule type="expression" dxfId="1" priority="5">
      <formula>IF(AND(NOT(F7=0),I7=TODAY()+1),1,0)</formula>
    </cfRule>
  </conditionalFormatting>
  <conditionalFormatting sqref="I1048569:I1048576">
    <cfRule type="expression" dxfId="0" priority="32">
      <formula>IF(AND(NOT(F1048569=0),I1048569&lt;TODAY(),TODAY()-5&lt;I1),1,0)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964"/>
  <sheetViews>
    <sheetView workbookViewId="0">
      <selection activeCell="G22" sqref="G22"/>
    </sheetView>
  </sheetViews>
  <sheetFormatPr defaultRowHeight="15" x14ac:dyDescent="0.25"/>
  <cols>
    <col min="1" max="1" width="15.28515625" customWidth="1"/>
    <col min="2" max="2" width="15.85546875" customWidth="1"/>
    <col min="3" max="3" width="22.5703125" customWidth="1"/>
    <col min="4" max="5" width="13" customWidth="1"/>
    <col min="6" max="6" width="33.5703125" customWidth="1"/>
    <col min="7" max="7" width="15.28515625" customWidth="1"/>
    <col min="8" max="8" width="18.28515625" customWidth="1"/>
    <col min="9" max="9" width="33.42578125" customWidth="1"/>
    <col min="10" max="10" width="15.5703125" customWidth="1"/>
    <col min="12" max="12" width="10.5703125" customWidth="1"/>
    <col min="15" max="15" width="12.28515625" customWidth="1"/>
  </cols>
  <sheetData>
    <row r="3" spans="1:16" ht="139.5" customHeight="1" x14ac:dyDescent="0.25">
      <c r="A3" s="95" t="s">
        <v>268</v>
      </c>
      <c r="B3" s="95"/>
      <c r="C3" s="87">
        <f>F4+I4</f>
        <v>14</v>
      </c>
      <c r="D3" s="33"/>
      <c r="F3" s="33" t="s">
        <v>267</v>
      </c>
      <c r="I3" s="33" t="s">
        <v>267</v>
      </c>
      <c r="L3" s="88" t="s">
        <v>269</v>
      </c>
      <c r="M3" s="88" t="s">
        <v>270</v>
      </c>
      <c r="N3" s="88" t="s">
        <v>271</v>
      </c>
      <c r="O3" s="88" t="s">
        <v>272</v>
      </c>
      <c r="P3" s="88" t="s">
        <v>273</v>
      </c>
    </row>
    <row r="4" spans="1:16" ht="69.75" x14ac:dyDescent="0.25">
      <c r="A4" s="76" t="s">
        <v>250</v>
      </c>
      <c r="B4" s="76" t="s">
        <v>259</v>
      </c>
      <c r="C4" s="76" t="s">
        <v>260</v>
      </c>
      <c r="D4" s="76" t="s">
        <v>261</v>
      </c>
      <c r="E4" s="76" t="s">
        <v>262</v>
      </c>
      <c r="F4" s="33">
        <f t="array" ref="F4">SUM(F5:F980)-1</f>
        <v>11</v>
      </c>
      <c r="G4" s="76"/>
      <c r="H4" s="33" t="s">
        <v>266</v>
      </c>
      <c r="I4" s="33">
        <f>SUM(I5:I23)</f>
        <v>3</v>
      </c>
      <c r="J4" s="33" t="s">
        <v>265</v>
      </c>
      <c r="K4" s="76"/>
      <c r="L4" s="33">
        <f>COUNT(J5:J29)</f>
        <v>3</v>
      </c>
      <c r="M4" s="33">
        <f>SUM(J5:J24)</f>
        <v>6</v>
      </c>
      <c r="N4" s="33">
        <f>ROUNDUP(M4/5,0)</f>
        <v>2</v>
      </c>
      <c r="O4" s="33">
        <f>L4-N4</f>
        <v>1</v>
      </c>
    </row>
    <row r="5" spans="1:16" x14ac:dyDescent="0.25">
      <c r="A5">
        <f t="array" ref="A5">_xlfn.IFNA(INDEX(Colony!$H$26:$H$1000, MATCH(0, COUNTIF(A$4:A4,Colony!$H$26:$H$1000), 0)),"")</f>
        <v>332</v>
      </c>
      <c r="B5" t="str">
        <f t="array" ref="B5">_xlfn.IFNA(INDEX(Colony!$H$26:$H$1000, MATCH(1,COUNTIF(A5, Colony!$H$26:$H$1000)*(--(ISBLANK(Colony!$I$26:$I$1000))), 0)),"")</f>
        <v/>
      </c>
      <c r="C5" t="str">
        <f t="array" ref="C5">IF(A5=0,0,IF(OR(B5&gt;9999999,ISBLANK(B5)),"",SUM(COUNTIF(A5, Colony!$H$26:$H$1000)*(--(ISBLANK(Colony!$I$26:$I$1000))))))</f>
        <v/>
      </c>
      <c r="D5" t="str">
        <f t="array" ref="D5">_xlfn.IFNA(INDEX(Colony!$J$26:$J$1000, MATCH(1,COUNTIF(A5, Colony!$H$26:$H$1000)*(--(ISBLANK(Colony!$I$26:$I$1000))), 0)),"")</f>
        <v/>
      </c>
      <c r="E5" t="str">
        <f t="array" ref="E5">_xlfn.IFNA(INDEX(Colony!$D$26:$D$1000, MATCH(1,COUNTIF(B5, Colony!$H$26:$H$1000)*(--(ISBLANK(Colony!$I$26:$I$1000))), 0)),"")</f>
        <v/>
      </c>
      <c r="F5">
        <f t="shared" ref="F5:F68" si="0">IF(OR(B5&gt;$B$5,B5&lt;9999),1,0)</f>
        <v>0</v>
      </c>
      <c r="H5" s="86">
        <f t="array" ref="H5">_xlfn.IFNA(INDEX(Colony!$J$11:$J$20, MATCH(0, COUNTIF(H$4:H4,Colony!$J$11:$J$20), 0)),"")</f>
        <v>0</v>
      </c>
      <c r="I5">
        <f>IF(AND(H5&gt;0,H5&lt;9999999),1,0)</f>
        <v>0</v>
      </c>
      <c r="J5" t="str">
        <f>IF(AND(C5&gt;0,C5&lt;9999999,OR(D5="f",D5="F")),C5,"")</f>
        <v/>
      </c>
    </row>
    <row r="6" spans="1:16" x14ac:dyDescent="0.25">
      <c r="A6">
        <f t="array" ref="A6">_xlfn.IFNA(INDEX(Colony!$H$26:$H$1000, MATCH(0, COUNTIF(A$4:A5,Colony!$H$26:$H$1000), 0)),"")</f>
        <v>342</v>
      </c>
      <c r="B6" t="str">
        <f t="array" ref="B6">_xlfn.IFNA(INDEX(Colony!$H$26:$H$1000, MATCH(1,COUNTIF(A6, Colony!$H$26:$H$1000)*(--(ISBLANK(Colony!$I$26:$I$1000))), 0)),"")</f>
        <v/>
      </c>
      <c r="C6" t="str">
        <f t="array" ref="C6">IF(A6=0,0,IF(OR(B6&gt;9999999,ISBLANK(B6)),"",SUM(COUNTIF(A6, Colony!$H$26:$H$1000)*(--(ISBLANK(Colony!$I$26:$I$1000))))))</f>
        <v/>
      </c>
      <c r="D6" t="str">
        <f t="array" ref="D6">_xlfn.IFNA(INDEX(Colony!$J$26:$J$1000, MATCH(1,COUNTIF(A6, Colony!$H$26:$H$1000)*(--(ISBLANK(Colony!$I$26:$I$1000))), 0)),"")</f>
        <v/>
      </c>
      <c r="E6" t="str">
        <f t="array" ref="E6">_xlfn.IFNA(INDEX(Colony!$D$26:$D$1000, MATCH(1,COUNTIF(B6, Colony!$H$26:$H$1000)*(--(ISBLANK(Colony!$I$26:$I$1000))), 0)),"")</f>
        <v/>
      </c>
      <c r="F6">
        <f t="shared" si="0"/>
        <v>0</v>
      </c>
      <c r="H6" s="86">
        <f t="array" ref="H6">_xlfn.IFNA(INDEX(Colony!$J$11:$J$20, MATCH(0, COUNTIF(H$4:H5,Colony!$J$11:$J$20), 0)),"")</f>
        <v>347</v>
      </c>
      <c r="I6">
        <f t="shared" ref="I6:I23" si="1">IF(AND(H6&gt;0,H6&lt;9999999),1,0)</f>
        <v>1</v>
      </c>
      <c r="J6" t="str">
        <f t="shared" ref="J6:J37" si="2">IF(AND(C6&gt;0,C6&lt;9999999,OR(D6="f",D6="F")),C6,"")</f>
        <v/>
      </c>
    </row>
    <row r="7" spans="1:16" x14ac:dyDescent="0.25">
      <c r="A7">
        <f t="array" ref="A7">_xlfn.IFNA(INDEX(Colony!$H$26:$H$1000, MATCH(0, COUNTIF(A$4:A6,Colony!$H$26:$H$1000), 0)),"")</f>
        <v>355</v>
      </c>
      <c r="B7" t="str">
        <f t="array" ref="B7">_xlfn.IFNA(INDEX(Colony!$H$26:$H$1000, MATCH(1,COUNTIF(A7, Colony!$H$26:$H$1000)*(--(ISBLANK(Colony!$I$26:$I$1000))), 0)),"")</f>
        <v/>
      </c>
      <c r="C7" t="str">
        <f t="array" ref="C7">IF(A7=0,0,IF(OR(B7&gt;9999999,ISBLANK(B7)),"",SUM(COUNTIF(A7, Colony!$H$26:$H$1000)*(--(ISBLANK(Colony!$I$26:$I$1000))))))</f>
        <v/>
      </c>
      <c r="D7" t="str">
        <f t="array" ref="D7">_xlfn.IFNA(INDEX(Colony!$J$26:$J$1000, MATCH(1,COUNTIF(A7, Colony!$H$26:$H$1000)*(--(ISBLANK(Colony!$I$26:$I$1000))), 0)),"")</f>
        <v/>
      </c>
      <c r="E7" t="str">
        <f t="array" ref="E7">_xlfn.IFNA(INDEX(Colony!$D$26:$D$1000, MATCH(1,COUNTIF(B7, Colony!$H$26:$H$1000)*(--(ISBLANK(Colony!$I$26:$I$1000))), 0)),"")</f>
        <v/>
      </c>
      <c r="F7">
        <f t="shared" si="0"/>
        <v>0</v>
      </c>
      <c r="H7" s="86">
        <f t="array" ref="H7">_xlfn.IFNA(INDEX(Colony!$J$11:$J$20, MATCH(0, COUNTIF(H$4:H6,Colony!$J$11:$J$20), 0)),"")</f>
        <v>327</v>
      </c>
      <c r="I7">
        <f t="shared" si="1"/>
        <v>1</v>
      </c>
      <c r="J7" t="str">
        <f t="shared" si="2"/>
        <v/>
      </c>
    </row>
    <row r="8" spans="1:16" x14ac:dyDescent="0.25">
      <c r="A8">
        <f t="array" ref="A8">_xlfn.IFNA(INDEX(Colony!$H$26:$H$1000, MATCH(0, COUNTIF(A$4:A7,Colony!$H$26:$H$1000), 0)),"")</f>
        <v>317</v>
      </c>
      <c r="B8" t="str">
        <f t="array" ref="B8">_xlfn.IFNA(INDEX(Colony!$H$26:$H$1000, MATCH(1,COUNTIF(A8, Colony!$H$26:$H$1000)*(--(ISBLANK(Colony!$I$26:$I$1000))), 0)),"")</f>
        <v/>
      </c>
      <c r="C8" t="str">
        <f t="array" ref="C8">IF(A8=0,0,IF(OR(B8&gt;9999999,ISBLANK(B8)),"",SUM(COUNTIF(A8, Colony!$H$26:$H$1000)*(--(ISBLANK(Colony!$I$26:$I$1000))))))</f>
        <v/>
      </c>
      <c r="D8" t="str">
        <f t="array" ref="D8">_xlfn.IFNA(INDEX(Colony!$J$26:$J$1000, MATCH(1,COUNTIF(A8, Colony!$H$26:$H$1000)*(--(ISBLANK(Colony!$I$26:$I$1000))), 0)),"")</f>
        <v/>
      </c>
      <c r="E8" t="str">
        <f t="array" ref="E8">_xlfn.IFNA(INDEX(Colony!$D$26:$D$1000, MATCH(1,COUNTIF(B8, Colony!$H$26:$H$1000)*(--(ISBLANK(Colony!$I$26:$I$1000))), 0)),"")</f>
        <v/>
      </c>
      <c r="F8">
        <f t="shared" si="0"/>
        <v>0</v>
      </c>
      <c r="H8" s="86">
        <f t="array" ref="H8">_xlfn.IFNA(INDEX(Colony!$J$11:$J$20, MATCH(0, COUNTIF(H$4:H7,Colony!$J$11:$J$20), 0)),"")</f>
        <v>357</v>
      </c>
      <c r="I8">
        <f t="shared" si="1"/>
        <v>1</v>
      </c>
      <c r="J8" t="str">
        <f t="shared" si="2"/>
        <v/>
      </c>
    </row>
    <row r="9" spans="1:16" x14ac:dyDescent="0.25">
      <c r="A9">
        <f t="array" ref="A9">_xlfn.IFNA(INDEX(Colony!$H$26:$H$1000, MATCH(0, COUNTIF(A$4:A8,Colony!$H$26:$H$1000), 0)),"")</f>
        <v>369</v>
      </c>
      <c r="B9" t="str">
        <f t="array" ref="B9">_xlfn.IFNA(INDEX(Colony!$H$26:$H$1000, MATCH(1,COUNTIF(A9, Colony!$H$26:$H$1000)*(--(ISBLANK(Colony!$I$26:$I$1000))), 0)),"")</f>
        <v/>
      </c>
      <c r="C9" t="str">
        <f t="array" ref="C9">IF(A9=0,0,IF(OR(B9&gt;9999999,ISBLANK(B9)),"",SUM(COUNTIF(A9, Colony!$H$26:$H$1000)*(--(ISBLANK(Colony!$I$26:$I$1000))))))</f>
        <v/>
      </c>
      <c r="D9" t="str">
        <f t="array" ref="D9">_xlfn.IFNA(INDEX(Colony!$J$26:$J$1000, MATCH(1,COUNTIF(A9, Colony!$H$26:$H$1000)*(--(ISBLANK(Colony!$I$26:$I$1000))), 0)),"")</f>
        <v/>
      </c>
      <c r="E9" t="str">
        <f t="array" ref="E9">_xlfn.IFNA(INDEX(Colony!$D$26:$D$1000, MATCH(1,COUNTIF(B9, Colony!$H$26:$H$1000)*(--(ISBLANK(Colony!$I$26:$I$1000))), 0)),"")</f>
        <v/>
      </c>
      <c r="F9">
        <f t="shared" si="0"/>
        <v>0</v>
      </c>
      <c r="H9" s="86" t="str">
        <f t="array" ref="H9">_xlfn.IFNA(INDEX(Colony!$J$11:$J$20, MATCH(0, COUNTIF(H$4:H8,Colony!$J$11:$J$20), 0)),"")</f>
        <v/>
      </c>
      <c r="I9">
        <f t="shared" si="1"/>
        <v>0</v>
      </c>
      <c r="J9" t="str">
        <f t="shared" si="2"/>
        <v/>
      </c>
    </row>
    <row r="10" spans="1:16" x14ac:dyDescent="0.25">
      <c r="A10">
        <f t="array" ref="A10">_xlfn.IFNA(INDEX(Colony!$H$26:$H$1000, MATCH(0, COUNTIF(A$4:A9,Colony!$H$26:$H$1000), 0)),"")</f>
        <v>373</v>
      </c>
      <c r="B10" t="str">
        <f t="array" ref="B10">_xlfn.IFNA(INDEX(Colony!$H$26:$H$1000, MATCH(1,COUNTIF(A10, Colony!$H$26:$H$1000)*(--(ISBLANK(Colony!$I$26:$I$1000))), 0)),"")</f>
        <v/>
      </c>
      <c r="C10" t="str">
        <f t="array" ref="C10">IF(A10=0,0,IF(OR(B10&gt;9999999,ISBLANK(B10)),"",SUM(COUNTIF(A10, Colony!$H$26:$H$1000)*(--(ISBLANK(Colony!$I$26:$I$1000))))))</f>
        <v/>
      </c>
      <c r="D10" t="str">
        <f t="array" ref="D10">_xlfn.IFNA(INDEX(Colony!$J$26:$J$1000, MATCH(1,COUNTIF(A10, Colony!$H$26:$H$1000)*(--(ISBLANK(Colony!$I$26:$I$1000))), 0)),"")</f>
        <v/>
      </c>
      <c r="E10" t="str">
        <f t="array" ref="E10">_xlfn.IFNA(INDEX(Colony!$D$26:$D$1000, MATCH(1,COUNTIF(B10, Colony!$H$26:$H$1000)*(--(ISBLANK(Colony!$I$26:$I$1000))), 0)),"")</f>
        <v/>
      </c>
      <c r="F10">
        <f t="shared" si="0"/>
        <v>0</v>
      </c>
      <c r="H10" s="86" t="str">
        <f t="array" ref="H10">_xlfn.IFNA(INDEX(Colony!$J$11:$J$20, MATCH(0, COUNTIF(H$4:H9,Colony!$J$11:$J$20), 0)),"")</f>
        <v/>
      </c>
      <c r="I10">
        <f t="shared" si="1"/>
        <v>0</v>
      </c>
      <c r="J10" t="str">
        <f t="shared" si="2"/>
        <v/>
      </c>
    </row>
    <row r="11" spans="1:16" x14ac:dyDescent="0.25">
      <c r="A11">
        <f t="array" ref="A11">_xlfn.IFNA(INDEX(Colony!$H$26:$H$1000, MATCH(0, COUNTIF(A$4:A10,Colony!$H$26:$H$1000), 0)),"")</f>
        <v>11</v>
      </c>
      <c r="B11" t="str">
        <f t="array" ref="B11">_xlfn.IFNA(INDEX(Colony!$H$26:$H$1000, MATCH(1,COUNTIF(A11, Colony!$H$26:$H$1000)*(--(ISBLANK(Colony!$I$26:$I$1000))), 0)),"")</f>
        <v/>
      </c>
      <c r="C11" t="str">
        <f t="array" ref="C11">IF(A11=0,0,IF(OR(B11&gt;9999999,ISBLANK(B11)),"",SUM(COUNTIF(A11, Colony!$H$26:$H$1000)*(--(ISBLANK(Colony!$I$26:$I$1000))))))</f>
        <v/>
      </c>
      <c r="D11" t="str">
        <f t="array" ref="D11">_xlfn.IFNA(INDEX(Colony!$J$26:$J$1000, MATCH(1,COUNTIF(A11, Colony!$H$26:$H$1000)*(--(ISBLANK(Colony!$I$26:$I$1000))), 0)),"")</f>
        <v/>
      </c>
      <c r="E11" t="str">
        <f t="array" ref="E11">_xlfn.IFNA(INDEX(Colony!$D$26:$D$1000, MATCH(1,COUNTIF(B11, Colony!$H$26:$H$1000)*(--(ISBLANK(Colony!$I$26:$I$1000))), 0)),"")</f>
        <v/>
      </c>
      <c r="F11">
        <f t="shared" si="0"/>
        <v>0</v>
      </c>
      <c r="H11" s="86" t="str">
        <f t="array" ref="H11">_xlfn.IFNA(INDEX(Colony!$J$11:$J$20, MATCH(0, COUNTIF(H$4:H10,Colony!$J$11:$J$20), 0)),"")</f>
        <v/>
      </c>
      <c r="I11">
        <f t="shared" si="1"/>
        <v>0</v>
      </c>
      <c r="J11" t="str">
        <f t="shared" si="2"/>
        <v/>
      </c>
    </row>
    <row r="12" spans="1:16" x14ac:dyDescent="0.25">
      <c r="A12">
        <f t="array" ref="A12">_xlfn.IFNA(INDEX(Colony!$H$26:$H$1000, MATCH(0, COUNTIF(A$4:A11,Colony!$H$26:$H$1000), 0)),"")</f>
        <v>331</v>
      </c>
      <c r="B12">
        <f t="array" ref="B12">_xlfn.IFNA(INDEX(Colony!$H$26:$H$1000, MATCH(1,COUNTIF(A12, Colony!$H$26:$H$1000)*(--(ISBLANK(Colony!$I$26:$I$1000))), 0)),"")</f>
        <v>331</v>
      </c>
      <c r="C12">
        <f t="array" ref="C12">IF(A12=0,0,IF(OR(B12&gt;9999999,ISBLANK(B12)),"",SUM(COUNTIF(A12, Colony!$H$26:$H$1000)*(--(ISBLANK(Colony!$I$26:$I$1000))))))</f>
        <v>1</v>
      </c>
      <c r="D12" t="str">
        <f t="array" ref="D12">_xlfn.IFNA(INDEX(Colony!$J$26:$J$1000, MATCH(1,COUNTIF(A12, Colony!$H$26:$H$1000)*(--(ISBLANK(Colony!$I$26:$I$1000))), 0)),"")</f>
        <v>f</v>
      </c>
      <c r="E12" t="str">
        <f t="array" ref="E12">_xlfn.IFNA(INDEX(Colony!$D$26:$D$1000, MATCH(1,COUNTIF(B12, Colony!$H$26:$H$1000)*(--(ISBLANK(Colony!$I$26:$I$1000))), 0)),"")</f>
        <v>3</v>
      </c>
      <c r="F12">
        <f t="shared" si="0"/>
        <v>1</v>
      </c>
      <c r="H12" s="86" t="str">
        <f t="array" ref="H12">_xlfn.IFNA(INDEX(Colony!$J$11:$J$20, MATCH(0, COUNTIF(H$4:H11,Colony!$J$11:$J$20), 0)),"")</f>
        <v/>
      </c>
      <c r="I12">
        <f t="shared" si="1"/>
        <v>0</v>
      </c>
      <c r="J12">
        <f t="shared" si="2"/>
        <v>1</v>
      </c>
    </row>
    <row r="13" spans="1:16" x14ac:dyDescent="0.25">
      <c r="A13">
        <f t="array" ref="A13">_xlfn.IFNA(INDEX(Colony!$H$26:$H$1000, MATCH(0, COUNTIF(A$4:A12,Colony!$H$26:$H$1000), 0)),"")</f>
        <v>335</v>
      </c>
      <c r="B13" t="str">
        <f t="array" ref="B13">_xlfn.IFNA(INDEX(Colony!$H$26:$H$1000, MATCH(1,COUNTIF(A13, Colony!$H$26:$H$1000)*(--(ISBLANK(Colony!$I$26:$I$1000))), 0)),"")</f>
        <v/>
      </c>
      <c r="C13" t="str">
        <f t="array" ref="C13">IF(A13=0,0,IF(OR(B13&gt;9999999,ISBLANK(B13)),"",SUM(COUNTIF(A13, Colony!$H$26:$H$1000)*(--(ISBLANK(Colony!$I$26:$I$1000))))))</f>
        <v/>
      </c>
      <c r="D13" t="str">
        <f t="array" ref="D13">_xlfn.IFNA(INDEX(Colony!$J$26:$J$1000, MATCH(1,COUNTIF(A13, Colony!$H$26:$H$1000)*(--(ISBLANK(Colony!$I$26:$I$1000))), 0)),"")</f>
        <v/>
      </c>
      <c r="E13" t="str">
        <f t="array" ref="E13">_xlfn.IFNA(INDEX(Colony!$D$26:$D$1000, MATCH(1,COUNTIF(B13, Colony!$H$26:$H$1000)*(--(ISBLANK(Colony!$I$26:$I$1000))), 0)),"")</f>
        <v/>
      </c>
      <c r="F13">
        <f t="shared" si="0"/>
        <v>0</v>
      </c>
      <c r="H13" s="86" t="str">
        <f t="array" ref="H13">_xlfn.IFNA(INDEX(Colony!$J$11:$J$20, MATCH(0, COUNTIF(H$4:H12,Colony!$J$11:$J$20), 0)),"")</f>
        <v/>
      </c>
      <c r="I13">
        <f t="shared" si="1"/>
        <v>0</v>
      </c>
      <c r="J13" t="str">
        <f t="shared" si="2"/>
        <v/>
      </c>
    </row>
    <row r="14" spans="1:16" x14ac:dyDescent="0.25">
      <c r="A14">
        <f t="array" ref="A14">_xlfn.IFNA(INDEX(Colony!$H$26:$H$1000, MATCH(0, COUNTIF(A$4:A13,Colony!$H$26:$H$1000), 0)),"")</f>
        <v>345</v>
      </c>
      <c r="B14" t="str">
        <f t="array" ref="B14">_xlfn.IFNA(INDEX(Colony!$H$26:$H$1000, MATCH(1,COUNTIF(A14, Colony!$H$26:$H$1000)*(--(ISBLANK(Colony!$I$26:$I$1000))), 0)),"")</f>
        <v/>
      </c>
      <c r="C14" t="str">
        <f t="array" ref="C14">IF(A14=0,0,IF(OR(B14&gt;9999999,ISBLANK(B14)),"",SUM(COUNTIF(A14, Colony!$H$26:$H$1000)*(--(ISBLANK(Colony!$I$26:$I$1000))))))</f>
        <v/>
      </c>
      <c r="D14" t="str">
        <f t="array" ref="D14">_xlfn.IFNA(INDEX(Colony!$J$26:$J$1000, MATCH(1,COUNTIF(A14, Colony!$H$26:$H$1000)*(--(ISBLANK(Colony!$I$26:$I$1000))), 0)),"")</f>
        <v/>
      </c>
      <c r="E14" t="str">
        <f t="array" ref="E14">_xlfn.IFNA(INDEX(Colony!$D$26:$D$1000, MATCH(1,COUNTIF(B14, Colony!$H$26:$H$1000)*(--(ISBLANK(Colony!$I$26:$I$1000))), 0)),"")</f>
        <v/>
      </c>
      <c r="F14">
        <f t="shared" si="0"/>
        <v>0</v>
      </c>
      <c r="H14" s="86" t="str">
        <f t="array" ref="H14">_xlfn.IFNA(INDEX(Colony!$J$11:$J$20, MATCH(0, COUNTIF(H$4:H13,Colony!$J$11:$J$20), 0)),"")</f>
        <v/>
      </c>
      <c r="I14">
        <f t="shared" si="1"/>
        <v>0</v>
      </c>
      <c r="J14" t="str">
        <f t="shared" si="2"/>
        <v/>
      </c>
    </row>
    <row r="15" spans="1:16" x14ac:dyDescent="0.25">
      <c r="A15">
        <f t="array" ref="A15">_xlfn.IFNA(INDEX(Colony!$H$26:$H$1000, MATCH(0, COUNTIF(A$4:A14,Colony!$H$26:$H$1000), 0)),"")</f>
        <v>351</v>
      </c>
      <c r="B15" t="str">
        <f t="array" ref="B15">_xlfn.IFNA(INDEX(Colony!$H$26:$H$1000, MATCH(1,COUNTIF(A15, Colony!$H$26:$H$1000)*(--(ISBLANK(Colony!$I$26:$I$1000))), 0)),"")</f>
        <v/>
      </c>
      <c r="C15" t="str">
        <f t="array" ref="C15">IF(A15=0,0,IF(OR(B15&gt;9999999,ISBLANK(B15)),"",SUM(COUNTIF(A15, Colony!$H$26:$H$1000)*(--(ISBLANK(Colony!$I$26:$I$1000))))))</f>
        <v/>
      </c>
      <c r="D15" t="str">
        <f t="array" ref="D15">_xlfn.IFNA(INDEX(Colony!$J$26:$J$1000, MATCH(1,COUNTIF(A15, Colony!$H$26:$H$1000)*(--(ISBLANK(Colony!$I$26:$I$1000))), 0)),"")</f>
        <v/>
      </c>
      <c r="E15" t="str">
        <f t="array" ref="E15">_xlfn.IFNA(INDEX(Colony!$D$26:$D$1000, MATCH(1,COUNTIF(B15, Colony!$H$26:$H$1000)*(--(ISBLANK(Colony!$I$26:$I$1000))), 0)),"")</f>
        <v/>
      </c>
      <c r="F15">
        <f t="shared" si="0"/>
        <v>0</v>
      </c>
      <c r="H15" s="86" t="str">
        <f t="array" ref="H15">_xlfn.IFNA(INDEX(Colony!$J$11:$J$20, MATCH(0, COUNTIF(H$4:H14,Colony!$J$11:$J$20), 0)),"")</f>
        <v/>
      </c>
      <c r="I15">
        <f t="shared" si="1"/>
        <v>0</v>
      </c>
      <c r="J15" t="str">
        <f t="shared" si="2"/>
        <v/>
      </c>
    </row>
    <row r="16" spans="1:16" x14ac:dyDescent="0.25">
      <c r="A16">
        <f t="array" ref="A16">_xlfn.IFNA(INDEX(Colony!$H$26:$H$1000, MATCH(0, COUNTIF(A$4:A15,Colony!$H$26:$H$1000), 0)),"")</f>
        <v>353</v>
      </c>
      <c r="B16" t="str">
        <f t="array" ref="B16">_xlfn.IFNA(INDEX(Colony!$H$26:$H$1000, MATCH(1,COUNTIF(A16, Colony!$H$26:$H$1000)*(--(ISBLANK(Colony!$I$26:$I$1000))), 0)),"")</f>
        <v/>
      </c>
      <c r="C16" t="str">
        <f t="array" ref="C16">IF(A16=0,0,IF(OR(B16&gt;9999999,ISBLANK(B16)),"",SUM(COUNTIF(A16, Colony!$H$26:$H$1000)*(--(ISBLANK(Colony!$I$26:$I$1000))))))</f>
        <v/>
      </c>
      <c r="D16" t="str">
        <f t="array" ref="D16">_xlfn.IFNA(INDEX(Colony!$J$26:$J$1000, MATCH(1,COUNTIF(A16, Colony!$H$26:$H$1000)*(--(ISBLANK(Colony!$I$26:$I$1000))), 0)),"")</f>
        <v/>
      </c>
      <c r="E16" t="str">
        <f t="array" ref="E16">_xlfn.IFNA(INDEX(Colony!$D$26:$D$1000, MATCH(1,COUNTIF(B16, Colony!$H$26:$H$1000)*(--(ISBLANK(Colony!$I$26:$I$1000))), 0)),"")</f>
        <v/>
      </c>
      <c r="F16">
        <f t="shared" si="0"/>
        <v>0</v>
      </c>
      <c r="H16" s="86" t="str">
        <f t="array" ref="H16">_xlfn.IFNA(INDEX(Colony!$J$11:$J$20, MATCH(0, COUNTIF(H$4:H15,Colony!$J$11:$J$20), 0)),"")</f>
        <v/>
      </c>
      <c r="I16">
        <f t="shared" si="1"/>
        <v>0</v>
      </c>
      <c r="J16" t="str">
        <f t="shared" si="2"/>
        <v/>
      </c>
    </row>
    <row r="17" spans="1:10" x14ac:dyDescent="0.25">
      <c r="A17">
        <f t="array" ref="A17">_xlfn.IFNA(INDEX(Colony!$H$26:$H$1000, MATCH(0, COUNTIF(A$4:A16,Colony!$H$26:$H$1000), 0)),"")</f>
        <v>341</v>
      </c>
      <c r="B17">
        <f t="array" ref="B17">_xlfn.IFNA(INDEX(Colony!$H$26:$H$1000, MATCH(1,COUNTIF(A17, Colony!$H$26:$H$1000)*(--(ISBLANK(Colony!$I$26:$I$1000))), 0)),"")</f>
        <v>341</v>
      </c>
      <c r="C17">
        <f t="array" ref="C17">IF(A17=0,0,IF(OR(B17&gt;9999999,ISBLANK(B17)),"",SUM(COUNTIF(A17, Colony!$H$26:$H$1000)*(--(ISBLANK(Colony!$I$26:$I$1000))))))</f>
        <v>3</v>
      </c>
      <c r="D17" t="str">
        <f t="array" ref="D17">_xlfn.IFNA(INDEX(Colony!$J$26:$J$1000, MATCH(1,COUNTIF(A17, Colony!$H$26:$H$1000)*(--(ISBLANK(Colony!$I$26:$I$1000))), 0)),"")</f>
        <v>m</v>
      </c>
      <c r="E17" t="str">
        <f t="array" ref="E17">_xlfn.IFNA(INDEX(Colony!$D$26:$D$1000, MATCH(1,COUNTIF(B17, Colony!$H$26:$H$1000)*(--(ISBLANK(Colony!$I$26:$I$1000))), 0)),"")</f>
        <v>0008</v>
      </c>
      <c r="F17">
        <f t="shared" si="0"/>
        <v>1</v>
      </c>
      <c r="H17" s="86" t="str">
        <f t="array" ref="H17">_xlfn.IFNA(INDEX(Colony!$J$11:$J$20, MATCH(0, COUNTIF(H$4:H16,Colony!$J$11:$J$20), 0)),"")</f>
        <v/>
      </c>
      <c r="I17">
        <f t="shared" si="1"/>
        <v>0</v>
      </c>
      <c r="J17" t="str">
        <f t="shared" si="2"/>
        <v/>
      </c>
    </row>
    <row r="18" spans="1:10" x14ac:dyDescent="0.25">
      <c r="A18">
        <f t="array" ref="A18">_xlfn.IFNA(INDEX(Colony!$H$26:$H$1000, MATCH(0, COUNTIF(A$4:A17,Colony!$H$26:$H$1000), 0)),"")</f>
        <v>377</v>
      </c>
      <c r="B18">
        <f t="array" ref="B18">_xlfn.IFNA(INDEX(Colony!$H$26:$H$1000, MATCH(1,COUNTIF(A18, Colony!$H$26:$H$1000)*(--(ISBLANK(Colony!$I$26:$I$1000))), 0)),"")</f>
        <v>377</v>
      </c>
      <c r="C18">
        <f t="array" ref="C18">IF(A18=0,0,IF(OR(B18&gt;9999999,ISBLANK(B18)),"",SUM(COUNTIF(A18, Colony!$H$26:$H$1000)*(--(ISBLANK(Colony!$I$26:$I$1000))))))</f>
        <v>1</v>
      </c>
      <c r="D18" t="str">
        <f t="array" ref="D18">_xlfn.IFNA(INDEX(Colony!$J$26:$J$1000, MATCH(1,COUNTIF(A18, Colony!$H$26:$H$1000)*(--(ISBLANK(Colony!$I$26:$I$1000))), 0)),"")</f>
        <v>m</v>
      </c>
      <c r="E18" t="str">
        <f t="array" ref="E18">_xlfn.IFNA(INDEX(Colony!$D$26:$D$1000, MATCH(1,COUNTIF(B18, Colony!$H$26:$H$1000)*(--(ISBLANK(Colony!$I$26:$I$1000))), 0)),"")</f>
        <v>1</v>
      </c>
      <c r="F18">
        <f t="shared" si="0"/>
        <v>1</v>
      </c>
      <c r="H18" s="86" t="str">
        <f t="array" ref="H18">_xlfn.IFNA(INDEX(Colony!$J$11:$J$20, MATCH(0, COUNTIF(H$4:H17,Colony!$J$11:$J$20), 0)),"")</f>
        <v/>
      </c>
      <c r="I18">
        <f t="shared" si="1"/>
        <v>0</v>
      </c>
      <c r="J18" t="str">
        <f t="shared" si="2"/>
        <v/>
      </c>
    </row>
    <row r="19" spans="1:10" x14ac:dyDescent="0.25">
      <c r="A19">
        <f t="array" ref="A19">_xlfn.IFNA(INDEX(Colony!$H$26:$H$1000, MATCH(0, COUNTIF(A$4:A18,Colony!$H$26:$H$1000), 0)),"")</f>
        <v>359</v>
      </c>
      <c r="B19">
        <f t="array" ref="B19">_xlfn.IFNA(INDEX(Colony!$H$26:$H$1000, MATCH(1,COUNTIF(A19, Colony!$H$26:$H$1000)*(--(ISBLANK(Colony!$I$26:$I$1000))), 0)),"")</f>
        <v>359</v>
      </c>
      <c r="C19">
        <f t="array" ref="C19">IF(A19=0,0,IF(OR(B19&gt;9999999,ISBLANK(B19)),"",SUM(COUNTIF(A19, Colony!$H$26:$H$1000)*(--(ISBLANK(Colony!$I$26:$I$1000))))))</f>
        <v>1</v>
      </c>
      <c r="D19" t="str">
        <f t="array" ref="D19">_xlfn.IFNA(INDEX(Colony!$J$26:$J$1000, MATCH(1,COUNTIF(A19, Colony!$H$26:$H$1000)*(--(ISBLANK(Colony!$I$26:$I$1000))), 0)),"")</f>
        <v>f</v>
      </c>
      <c r="E19" t="str">
        <f t="array" ref="E19">_xlfn.IFNA(INDEX(Colony!$D$26:$D$1000, MATCH(1,COUNTIF(B19, Colony!$H$26:$H$1000)*(--(ISBLANK(Colony!$I$26:$I$1000))), 0)),"")</f>
        <v xml:space="preserve">left ear multiple </v>
      </c>
      <c r="F19">
        <f t="shared" si="0"/>
        <v>1</v>
      </c>
      <c r="H19" s="86" t="str">
        <f t="array" ref="H19">_xlfn.IFNA(INDEX(Colony!$J$11:$J$20, MATCH(0, COUNTIF(H$4:H18,Colony!$J$11:$J$20), 0)),"")</f>
        <v/>
      </c>
      <c r="I19">
        <f t="shared" si="1"/>
        <v>0</v>
      </c>
      <c r="J19">
        <f t="shared" si="2"/>
        <v>1</v>
      </c>
    </row>
    <row r="20" spans="1:10" x14ac:dyDescent="0.25">
      <c r="A20">
        <f t="array" ref="A20">_xlfn.IFNA(INDEX(Colony!$H$26:$H$1000, MATCH(0, COUNTIF(A$4:A19,Colony!$H$26:$H$1000), 0)),"")</f>
        <v>321</v>
      </c>
      <c r="B20" t="str">
        <f t="array" ref="B20">_xlfn.IFNA(INDEX(Colony!$H$26:$H$1000, MATCH(1,COUNTIF(A20, Colony!$H$26:$H$1000)*(--(ISBLANK(Colony!$I$26:$I$1000))), 0)),"")</f>
        <v/>
      </c>
      <c r="C20" t="str">
        <f t="array" ref="C20">IF(A20=0,0,IF(OR(B20&gt;9999999,ISBLANK(B20)),"",SUM(COUNTIF(A20, Colony!$H$26:$H$1000)*(--(ISBLANK(Colony!$I$26:$I$1000))))))</f>
        <v/>
      </c>
      <c r="D20" t="str">
        <f t="array" ref="D20">_xlfn.IFNA(INDEX(Colony!$J$26:$J$1000, MATCH(1,COUNTIF(A20, Colony!$H$26:$H$1000)*(--(ISBLANK(Colony!$I$26:$I$1000))), 0)),"")</f>
        <v/>
      </c>
      <c r="E20" t="str">
        <f t="array" ref="E20">_xlfn.IFNA(INDEX(Colony!$D$26:$D$1000, MATCH(1,COUNTIF(B20, Colony!$H$26:$H$1000)*(--(ISBLANK(Colony!$I$26:$I$1000))), 0)),"")</f>
        <v/>
      </c>
      <c r="F20">
        <f t="shared" si="0"/>
        <v>0</v>
      </c>
      <c r="H20" s="86" t="str">
        <f t="array" ref="H20">_xlfn.IFNA(INDEX(Colony!$J$11:$J$20, MATCH(0, COUNTIF(H$4:H19,Colony!$J$11:$J$20), 0)),"")</f>
        <v/>
      </c>
      <c r="I20">
        <f t="shared" si="1"/>
        <v>0</v>
      </c>
      <c r="J20" t="str">
        <f t="shared" si="2"/>
        <v/>
      </c>
    </row>
    <row r="21" spans="1:10" x14ac:dyDescent="0.25">
      <c r="A21">
        <f t="array" ref="A21">_xlfn.IFNA(INDEX(Colony!$H$26:$H$1000, MATCH(0, COUNTIF(A$4:A20,Colony!$H$26:$H$1000), 0)),"")</f>
        <v>348</v>
      </c>
      <c r="B21" t="str">
        <f t="array" ref="B21">_xlfn.IFNA(INDEX(Colony!$H$26:$H$1000, MATCH(1,COUNTIF(A21, Colony!$H$26:$H$1000)*(--(ISBLANK(Colony!$I$26:$I$1000))), 0)),"")</f>
        <v/>
      </c>
      <c r="C21" t="str">
        <f t="array" ref="C21">IF(A21=0,0,IF(OR(B21&gt;9999999,ISBLANK(B21)),"",SUM(COUNTIF(A21, Colony!$H$26:$H$1000)*(--(ISBLANK(Colony!$I$26:$I$1000))))))</f>
        <v/>
      </c>
      <c r="D21" t="str">
        <f t="array" ref="D21">_xlfn.IFNA(INDEX(Colony!$J$26:$J$1000, MATCH(1,COUNTIF(A21, Colony!$H$26:$H$1000)*(--(ISBLANK(Colony!$I$26:$I$1000))), 0)),"")</f>
        <v/>
      </c>
      <c r="E21" t="str">
        <f t="array" ref="E21">_xlfn.IFNA(INDEX(Colony!$D$26:$D$1000, MATCH(1,COUNTIF(B21, Colony!$H$26:$H$1000)*(--(ISBLANK(Colony!$I$26:$I$1000))), 0)),"")</f>
        <v/>
      </c>
      <c r="F21">
        <f t="shared" si="0"/>
        <v>0</v>
      </c>
      <c r="H21" s="86" t="str">
        <f t="array" ref="H21">_xlfn.IFNA(INDEX(Colony!$J$11:$J$20, MATCH(0, COUNTIF(H$4:H20,Colony!$J$11:$J$20), 0)),"")</f>
        <v/>
      </c>
      <c r="I21">
        <f t="shared" si="1"/>
        <v>0</v>
      </c>
      <c r="J21" t="str">
        <f t="shared" si="2"/>
        <v/>
      </c>
    </row>
    <row r="22" spans="1:10" x14ac:dyDescent="0.25">
      <c r="A22">
        <f t="array" ref="A22">_xlfn.IFNA(INDEX(Colony!$H$26:$H$1000, MATCH(0, COUNTIF(A$4:A21,Colony!$H$26:$H$1000), 0)),"")</f>
        <v>349</v>
      </c>
      <c r="B22" t="str">
        <f t="array" ref="B22">_xlfn.IFNA(INDEX(Colony!$H$26:$H$1000, MATCH(1,COUNTIF(A22, Colony!$H$26:$H$1000)*(--(ISBLANK(Colony!$I$26:$I$1000))), 0)),"")</f>
        <v/>
      </c>
      <c r="C22" t="str">
        <f t="array" ref="C22">IF(A22=0,0,IF(OR(B22&gt;9999999,ISBLANK(B22)),"",SUM(COUNTIF(A22, Colony!$H$26:$H$1000)*(--(ISBLANK(Colony!$I$26:$I$1000))))))</f>
        <v/>
      </c>
      <c r="D22" t="str">
        <f t="array" ref="D22">_xlfn.IFNA(INDEX(Colony!$J$26:$J$1000, MATCH(1,COUNTIF(A22, Colony!$H$26:$H$1000)*(--(ISBLANK(Colony!$I$26:$I$1000))), 0)),"")</f>
        <v/>
      </c>
      <c r="E22" t="str">
        <f t="array" ref="E22">_xlfn.IFNA(INDEX(Colony!$D$26:$D$1000, MATCH(1,COUNTIF(B22, Colony!$H$26:$H$1000)*(--(ISBLANK(Colony!$I$26:$I$1000))), 0)),"")</f>
        <v/>
      </c>
      <c r="F22">
        <f t="shared" si="0"/>
        <v>0</v>
      </c>
      <c r="H22" s="86" t="str">
        <f t="array" ref="H22">_xlfn.IFNA(INDEX(Colony!$J$11:$J$20, MATCH(0, COUNTIF(H$4:H21,Colony!$J$11:$J$20), 0)),"")</f>
        <v/>
      </c>
      <c r="I22">
        <f t="shared" si="1"/>
        <v>0</v>
      </c>
      <c r="J22" t="str">
        <f t="shared" si="2"/>
        <v/>
      </c>
    </row>
    <row r="23" spans="1:10" x14ac:dyDescent="0.25">
      <c r="A23">
        <f t="array" ref="A23">_xlfn.IFNA(INDEX(Colony!$H$26:$H$1000, MATCH(0, COUNTIF(A$4:A22,Colony!$H$26:$H$1000), 0)),"")</f>
        <v>352</v>
      </c>
      <c r="B23">
        <f t="array" ref="B23">_xlfn.IFNA(INDEX(Colony!$H$26:$H$1000, MATCH(1,COUNTIF(A23, Colony!$H$26:$H$1000)*(--(ISBLANK(Colony!$I$26:$I$1000))), 0)),"")</f>
        <v>352</v>
      </c>
      <c r="C23">
        <f t="array" ref="C23">IF(A23=0,0,IF(OR(B23&gt;9999999,ISBLANK(B23)),"",SUM(COUNTIF(A23, Colony!$H$26:$H$1000)*(--(ISBLANK(Colony!$I$26:$I$1000))))))</f>
        <v>4</v>
      </c>
      <c r="D23" t="str">
        <f t="array" ref="D23">_xlfn.IFNA(INDEX(Colony!$J$26:$J$1000, MATCH(1,COUNTIF(A23, Colony!$H$26:$H$1000)*(--(ISBLANK(Colony!$I$26:$I$1000))), 0)),"")</f>
        <v>f</v>
      </c>
      <c r="E23" t="str">
        <f t="array" ref="E23">_xlfn.IFNA(INDEX(Colony!$D$26:$D$1000, MATCH(1,COUNTIF(B23, Colony!$H$26:$H$1000)*(--(ISBLANK(Colony!$I$26:$I$1000))), 0)),"")</f>
        <v>0012</v>
      </c>
      <c r="F23">
        <f t="shared" si="0"/>
        <v>1</v>
      </c>
      <c r="H23" s="86" t="str">
        <f t="array" ref="H23">_xlfn.IFNA(INDEX(Colony!$J$11:$J$20, MATCH(0, COUNTIF(H$4:H22,Colony!$J$11:$J$20), 0)),"")</f>
        <v/>
      </c>
      <c r="I23">
        <f t="shared" si="1"/>
        <v>0</v>
      </c>
      <c r="J23">
        <f t="shared" si="2"/>
        <v>4</v>
      </c>
    </row>
    <row r="24" spans="1:10" x14ac:dyDescent="0.25">
      <c r="A24" t="str">
        <f t="array" ref="A24">_xlfn.IFNA(INDEX(Colony!$H$26:$H$1000, MATCH(0, COUNTIF(A$4:A23,Colony!$H$26:$H$1000), 0)),"")</f>
        <v>3F2</v>
      </c>
      <c r="B24" t="str">
        <f t="array" ref="B24">_xlfn.IFNA(INDEX(Colony!$H$26:$H$1000, MATCH(1,COUNTIF(A24, Colony!$H$26:$H$1000)*(--(ISBLANK(Colony!$I$26:$I$1000))), 0)),"")</f>
        <v>3F2</v>
      </c>
      <c r="C24" t="str">
        <f t="array" ref="C24">IF(A24=0,0,IF(OR(B24&gt;9999999,ISBLANK(B24)),"",SUM(COUNTIF(A24, Colony!$H$26:$H$1000)*(--(ISBLANK(Colony!$I$26:$I$1000))))))</f>
        <v/>
      </c>
      <c r="D24" t="str">
        <f t="array" ref="D24">_xlfn.IFNA(INDEX(Colony!$J$26:$J$1000, MATCH(1,COUNTIF(A24, Colony!$H$26:$H$1000)*(--(ISBLANK(Colony!$I$26:$I$1000))), 0)),"")</f>
        <v>m</v>
      </c>
      <c r="E24" t="str">
        <f t="array" ref="E24">_xlfn.IFNA(INDEX(Colony!$D$26:$D$1000, MATCH(1,COUNTIF(B24, Colony!$H$26:$H$1000)*(--(ISBLANK(Colony!$I$26:$I$1000))), 0)),"")</f>
        <v>0026</v>
      </c>
      <c r="F24">
        <f t="shared" si="0"/>
        <v>1</v>
      </c>
      <c r="H24" s="86"/>
      <c r="J24" t="str">
        <f t="shared" si="2"/>
        <v/>
      </c>
    </row>
    <row r="25" spans="1:10" x14ac:dyDescent="0.25">
      <c r="A25" t="str">
        <f t="array" ref="A25">_xlfn.IFNA(INDEX(Colony!$H$26:$H$1000, MATCH(0, COUNTIF(A$4:A24,Colony!$H$26:$H$1000), 0)),"")</f>
        <v>3G4</v>
      </c>
      <c r="B25" t="str">
        <f t="array" ref="B25">_xlfn.IFNA(INDEX(Colony!$H$26:$H$1000, MATCH(1,COUNTIF(A25, Colony!$H$26:$H$1000)*(--(ISBLANK(Colony!$I$26:$I$1000))), 0)),"")</f>
        <v>3G4</v>
      </c>
      <c r="C25" t="str">
        <f t="array" ref="C25">IF(A25=0,0,IF(OR(B25&gt;9999999,ISBLANK(B25)),"",SUM(COUNTIF(A25, Colony!$H$26:$H$1000)*(--(ISBLANK(Colony!$I$26:$I$1000))))))</f>
        <v/>
      </c>
      <c r="D25" t="str">
        <f t="array" ref="D25">_xlfn.IFNA(INDEX(Colony!$J$26:$J$1000, MATCH(1,COUNTIF(A25, Colony!$H$26:$H$1000)*(--(ISBLANK(Colony!$I$26:$I$1000))), 0)),"")</f>
        <v>f</v>
      </c>
      <c r="E25" t="str">
        <f t="array" ref="E25">_xlfn.IFNA(INDEX(Colony!$D$26:$D$1000, MATCH(1,COUNTIF(B25, Colony!$H$26:$H$1000)*(--(ISBLANK(Colony!$I$26:$I$1000))), 0)),"")</f>
        <v>0034</v>
      </c>
      <c r="F25">
        <f t="shared" si="0"/>
        <v>1</v>
      </c>
      <c r="J25" t="str">
        <f t="shared" si="2"/>
        <v/>
      </c>
    </row>
    <row r="26" spans="1:10" x14ac:dyDescent="0.25">
      <c r="A26" t="str">
        <f t="array" ref="A26">_xlfn.IFNA(INDEX(Colony!$H$26:$H$1000, MATCH(0, COUNTIF(A$4:A25,Colony!$H$26:$H$1000), 0)),"")</f>
        <v>3F3</v>
      </c>
      <c r="B26" t="str">
        <f t="array" ref="B26">_xlfn.IFNA(INDEX(Colony!$H$26:$H$1000, MATCH(1,COUNTIF(A26, Colony!$H$26:$H$1000)*(--(ISBLANK(Colony!$I$26:$I$1000))), 0)),"")</f>
        <v>3F3</v>
      </c>
      <c r="C26" t="str">
        <f t="array" ref="C26">IF(A26=0,0,IF(OR(B26&gt;9999999,ISBLANK(B26)),"",SUM(COUNTIF(A26, Colony!$H$26:$H$1000)*(--(ISBLANK(Colony!$I$26:$I$1000))))))</f>
        <v/>
      </c>
      <c r="D26" t="str">
        <f t="array" ref="D26">_xlfn.IFNA(INDEX(Colony!$J$26:$J$1000, MATCH(1,COUNTIF(A26, Colony!$H$26:$H$1000)*(--(ISBLANK(Colony!$I$26:$I$1000))), 0)),"")</f>
        <v>m</v>
      </c>
      <c r="E26" t="str">
        <f t="array" ref="E26">_xlfn.IFNA(INDEX(Colony!$D$26:$D$1000, MATCH(1,COUNTIF(B26, Colony!$H$26:$H$1000)*(--(ISBLANK(Colony!$I$26:$I$1000))), 0)),"")</f>
        <v>0030</v>
      </c>
      <c r="F26">
        <f t="shared" si="0"/>
        <v>1</v>
      </c>
      <c r="J26" t="str">
        <f t="shared" si="2"/>
        <v/>
      </c>
    </row>
    <row r="27" spans="1:10" x14ac:dyDescent="0.25">
      <c r="A27" t="str">
        <f t="array" ref="A27">_xlfn.IFNA(INDEX(Colony!$H$26:$H$1000, MATCH(0, COUNTIF(A$4:A26,Colony!$H$26:$H$1000), 0)),"")</f>
        <v>4G2</v>
      </c>
      <c r="B27" t="str">
        <f t="array" ref="B27">_xlfn.IFNA(INDEX(Colony!$H$26:$H$1000, MATCH(1,COUNTIF(A27, Colony!$H$26:$H$1000)*(--(ISBLANK(Colony!$I$26:$I$1000))), 0)),"")</f>
        <v>4G2</v>
      </c>
      <c r="C27" t="str">
        <f t="array" ref="C27">IF(A27=0,0,IF(OR(B27&gt;9999999,ISBLANK(B27)),"",SUM(COUNTIF(A27, Colony!$H$26:$H$1000)*(--(ISBLANK(Colony!$I$26:$I$1000))))))</f>
        <v/>
      </c>
      <c r="D27" t="str">
        <f t="array" ref="D27">_xlfn.IFNA(INDEX(Colony!$J$26:$J$1000, MATCH(1,COUNTIF(A27, Colony!$H$26:$H$1000)*(--(ISBLANK(Colony!$I$26:$I$1000))), 0)),"")</f>
        <v>m</v>
      </c>
      <c r="E27" t="str">
        <f t="array" ref="E27">_xlfn.IFNA(INDEX(Colony!$D$26:$D$1000, MATCH(1,COUNTIF(B27, Colony!$H$26:$H$1000)*(--(ISBLANK(Colony!$I$26:$I$1000))), 0)),"")</f>
        <v>62</v>
      </c>
      <c r="F27">
        <f t="shared" si="0"/>
        <v>1</v>
      </c>
      <c r="J27" t="str">
        <f t="shared" si="2"/>
        <v/>
      </c>
    </row>
    <row r="28" spans="1:10" x14ac:dyDescent="0.25">
      <c r="A28" t="str">
        <f t="array" ref="A28">_xlfn.IFNA(INDEX(Colony!$H$26:$H$1000, MATCH(0, COUNTIF(A$4:A27,Colony!$H$26:$H$1000), 0)),"")</f>
        <v>4F2</v>
      </c>
      <c r="B28" t="str">
        <f t="array" ref="B28">_xlfn.IFNA(INDEX(Colony!$H$26:$H$1000, MATCH(1,COUNTIF(A28, Colony!$H$26:$H$1000)*(--(ISBLANK(Colony!$I$26:$I$1000))), 0)),"")</f>
        <v>4F2</v>
      </c>
      <c r="C28" t="str">
        <f t="array" ref="C28">IF(A28=0,0,IF(OR(B28&gt;9999999,ISBLANK(B28)),"",SUM(COUNTIF(A28, Colony!$H$26:$H$1000)*(--(ISBLANK(Colony!$I$26:$I$1000))))))</f>
        <v/>
      </c>
      <c r="D28" t="str">
        <f t="array" ref="D28">_xlfn.IFNA(INDEX(Colony!$J$26:$J$1000, MATCH(1,COUNTIF(A28, Colony!$H$26:$H$1000)*(--(ISBLANK(Colony!$I$26:$I$1000))), 0)),"")</f>
        <v>m</v>
      </c>
      <c r="E28" t="str">
        <f t="array" ref="E28">_xlfn.IFNA(INDEX(Colony!$D$26:$D$1000, MATCH(1,COUNTIF(B28, Colony!$H$26:$H$1000)*(--(ISBLANK(Colony!$I$26:$I$1000))), 0)),"")</f>
        <v>67</v>
      </c>
      <c r="F28">
        <f t="shared" si="0"/>
        <v>1</v>
      </c>
      <c r="J28" t="str">
        <f t="shared" si="2"/>
        <v/>
      </c>
    </row>
    <row r="29" spans="1:10" x14ac:dyDescent="0.25">
      <c r="A29" t="str">
        <f t="array" ref="A29">_xlfn.IFNA(INDEX(Colony!$H$26:$H$1000, MATCH(0, COUNTIF(A$4:A28,Colony!$H$26:$H$1000), 0)),"")</f>
        <v>"4E2</v>
      </c>
      <c r="B29" t="str">
        <f t="array" ref="B29">_xlfn.IFNA(INDEX(Colony!$H$26:$H$1000, MATCH(1,COUNTIF(A29, Colony!$H$26:$H$1000)*(--(ISBLANK(Colony!$I$26:$I$1000))), 0)),"")</f>
        <v>"4E2</v>
      </c>
      <c r="C29" t="str">
        <f t="array" ref="C29">IF(A29=0,0,IF(OR(B29&gt;9999999,ISBLANK(B29)),"",SUM(COUNTIF(A29, Colony!$H$26:$H$1000)*(--(ISBLANK(Colony!$I$26:$I$1000))))))</f>
        <v/>
      </c>
      <c r="D29" t="str">
        <f t="array" ref="D29">_xlfn.IFNA(INDEX(Colony!$J$26:$J$1000, MATCH(1,COUNTIF(A29, Colony!$H$26:$H$1000)*(--(ISBLANK(Colony!$I$26:$I$1000))), 0)),"")</f>
        <v>f</v>
      </c>
      <c r="E29" t="str">
        <f t="array" ref="E29">_xlfn.IFNA(INDEX(Colony!$D$26:$D$1000, MATCH(1,COUNTIF(B29, Colony!$H$26:$H$1000)*(--(ISBLANK(Colony!$I$26:$I$1000))), 0)),"")</f>
        <v>71</v>
      </c>
      <c r="F29">
        <f t="shared" si="0"/>
        <v>1</v>
      </c>
      <c r="J29" t="str">
        <f t="shared" si="2"/>
        <v/>
      </c>
    </row>
    <row r="30" spans="1:10" x14ac:dyDescent="0.25">
      <c r="A30">
        <f t="array" ref="A30">_xlfn.IFNA(INDEX(Colony!$H$26:$H$1000, MATCH(0, COUNTIF(A$4:A29,Colony!$H$26:$H$1000), 0)),"")</f>
        <v>0</v>
      </c>
      <c r="B30">
        <f t="array" ref="B30">_xlfn.IFNA(INDEX(Colony!$H$26:$H$1000, MATCH(1,COUNTIF(A30, Colony!$H$26:$H$1000)*(--(ISBLANK(Colony!$I$26:$I$1000))), 0)),"")</f>
        <v>0</v>
      </c>
      <c r="C30">
        <f t="array" ref="C30">IF(A30=0,0,IF(OR(B30&gt;9999999,ISBLANK(B30)),"",SUM(COUNTIF(A30, Colony!$H$26:$H$1000)*(--(ISBLANK(Colony!$I$26:$I$1000))))))</f>
        <v>0</v>
      </c>
      <c r="D30">
        <f t="array" ref="D30">_xlfn.IFNA(INDEX(Colony!$J$26:$J$1000, MATCH(1,COUNTIF(A30, Colony!$H$26:$H$1000)*(--(ISBLANK(Colony!$I$26:$I$1000))), 0)),"")</f>
        <v>0</v>
      </c>
      <c r="E30">
        <f t="array" ref="E30">_xlfn.IFNA(INDEX(Colony!$D$26:$D$1000, MATCH(1,COUNTIF(B30, Colony!$H$26:$H$1000)*(--(ISBLANK(Colony!$I$26:$I$1000))), 0)),"")</f>
        <v>0</v>
      </c>
      <c r="F30">
        <f t="shared" si="0"/>
        <v>1</v>
      </c>
      <c r="J30" t="str">
        <f t="shared" si="2"/>
        <v/>
      </c>
    </row>
    <row r="31" spans="1:10" x14ac:dyDescent="0.25">
      <c r="A31" t="str">
        <f t="array" ref="A31">_xlfn.IFNA(INDEX(Colony!$H$26:$H$1000, MATCH(0, COUNTIF(A$4:A30,Colony!$H$26:$H$1000), 0)),"")</f>
        <v/>
      </c>
      <c r="B31" t="str">
        <f t="array" ref="B31">_xlfn.IFNA(INDEX(Colony!$H$26:$H$1000, MATCH(1,COUNTIF(A31, Colony!$H$26:$H$1000)*(--(ISBLANK(Colony!$I$26:$I$1000))), 0)),"")</f>
        <v/>
      </c>
      <c r="C31" t="str">
        <f t="array" ref="C31">IF(A31=0,0,IF(OR(B31&gt;9999999,ISBLANK(B31)),"",SUM(COUNTIF(A31, Colony!$H$26:$H$1000)*(--(ISBLANK(Colony!$I$26:$I$1000))))))</f>
        <v/>
      </c>
      <c r="D31" t="str">
        <f t="array" ref="D31">_xlfn.IFNA(INDEX(Colony!$J$26:$J$1000, MATCH(1,COUNTIF(A31, Colony!$H$26:$H$1000)*(--(ISBLANK(Colony!$I$26:$I$1000))), 0)),"")</f>
        <v/>
      </c>
      <c r="E31" t="str">
        <f t="array" ref="E31">_xlfn.IFNA(INDEX(Colony!$D$26:$D$1000, MATCH(1,COUNTIF(B31, Colony!$H$26:$H$1000)*(--(ISBLANK(Colony!$I$26:$I$1000))), 0)),"")</f>
        <v/>
      </c>
      <c r="F31">
        <f t="shared" si="0"/>
        <v>0</v>
      </c>
      <c r="J31" t="str">
        <f t="shared" si="2"/>
        <v/>
      </c>
    </row>
    <row r="32" spans="1:10" x14ac:dyDescent="0.25">
      <c r="A32" t="str">
        <f t="array" ref="A32">_xlfn.IFNA(INDEX(Colony!$H$26:$H$1000, MATCH(0, COUNTIF(A$4:A31,Colony!$H$26:$H$1000), 0)),"")</f>
        <v/>
      </c>
      <c r="B32" t="str">
        <f t="array" ref="B32">_xlfn.IFNA(INDEX(Colony!$H$26:$H$1000, MATCH(1,COUNTIF(A32, Colony!$H$26:$H$1000)*(--(ISBLANK(Colony!$I$26:$I$1000))), 0)),"")</f>
        <v/>
      </c>
      <c r="C32" t="str">
        <f t="array" ref="C32">IF(A32=0,0,IF(OR(B32&gt;9999999,ISBLANK(B32)),"",SUM(COUNTIF(A32, Colony!$H$26:$H$1000)*(--(ISBLANK(Colony!$I$26:$I$1000))))))</f>
        <v/>
      </c>
      <c r="D32" t="str">
        <f t="array" ref="D32">_xlfn.IFNA(INDEX(Colony!$J$26:$J$1000, MATCH(1,COUNTIF(A32, Colony!$H$26:$H$1000)*(--(ISBLANK(Colony!$I$26:$I$1000))), 0)),"")</f>
        <v/>
      </c>
      <c r="E32" t="str">
        <f t="array" ref="E32">_xlfn.IFNA(INDEX(Colony!$D$26:$D$1000, MATCH(1,COUNTIF(B32, Colony!$H$26:$H$1000)*(--(ISBLANK(Colony!$I$26:$I$1000))), 0)),"")</f>
        <v/>
      </c>
      <c r="F32">
        <f t="shared" si="0"/>
        <v>0</v>
      </c>
      <c r="J32" t="str">
        <f t="shared" si="2"/>
        <v/>
      </c>
    </row>
    <row r="33" spans="1:10" x14ac:dyDescent="0.25">
      <c r="A33" t="str">
        <f t="array" ref="A33">_xlfn.IFNA(INDEX(Colony!$H$26:$H$1000, MATCH(0, COUNTIF(A$4:A32,Colony!$H$26:$H$1000), 0)),"")</f>
        <v/>
      </c>
      <c r="B33" t="str">
        <f t="array" ref="B33">_xlfn.IFNA(INDEX(Colony!$H$26:$H$1000, MATCH(1,COUNTIF(A33, Colony!$H$26:$H$1000)*(--(ISBLANK(Colony!$I$26:$I$1000))), 0)),"")</f>
        <v/>
      </c>
      <c r="C33" t="str">
        <f t="array" ref="C33">IF(A33=0,0,IF(OR(B33&gt;9999999,ISBLANK(B33)),"",SUM(COUNTIF(A33, Colony!$H$26:$H$1000)*(--(ISBLANK(Colony!$I$26:$I$1000))))))</f>
        <v/>
      </c>
      <c r="D33" t="str">
        <f t="array" ref="D33">_xlfn.IFNA(INDEX(Colony!$J$26:$J$1000, MATCH(1,COUNTIF(A33, Colony!$H$26:$H$1000)*(--(ISBLANK(Colony!$I$26:$I$1000))), 0)),"")</f>
        <v/>
      </c>
      <c r="E33" t="str">
        <f t="array" ref="E33">_xlfn.IFNA(INDEX(Colony!$D$26:$D$1000, MATCH(1,COUNTIF(B33, Colony!$H$26:$H$1000)*(--(ISBLANK(Colony!$I$26:$I$1000))), 0)),"")</f>
        <v/>
      </c>
      <c r="F33">
        <f t="shared" si="0"/>
        <v>0</v>
      </c>
      <c r="J33" t="str">
        <f t="shared" si="2"/>
        <v/>
      </c>
    </row>
    <row r="34" spans="1:10" x14ac:dyDescent="0.25">
      <c r="A34" t="str">
        <f t="array" ref="A34">_xlfn.IFNA(INDEX(Colony!$H$26:$H$1000, MATCH(0, COUNTIF(A$4:A33,Colony!$H$26:$H$1000), 0)),"")</f>
        <v/>
      </c>
      <c r="B34" t="str">
        <f t="array" ref="B34">_xlfn.IFNA(INDEX(Colony!$H$26:$H$1000, MATCH(1,COUNTIF(A34, Colony!$H$26:$H$1000)*(--(ISBLANK(Colony!$I$26:$I$1000))), 0)),"")</f>
        <v/>
      </c>
      <c r="C34" t="str">
        <f t="array" ref="C34">IF(A34=0,0,IF(OR(B34&gt;9999999,ISBLANK(B34)),"",SUM(COUNTIF(A34, Colony!$H$26:$H$1000)*(--(ISBLANK(Colony!$I$26:$I$1000))))))</f>
        <v/>
      </c>
      <c r="D34" t="str">
        <f t="array" ref="D34">_xlfn.IFNA(INDEX(Colony!$J$26:$J$1000, MATCH(1,COUNTIF(A34, Colony!$H$26:$H$1000)*(--(ISBLANK(Colony!$I$26:$I$1000))), 0)),"")</f>
        <v/>
      </c>
      <c r="E34" t="str">
        <f t="array" ref="E34">_xlfn.IFNA(INDEX(Colony!$D$26:$D$1000, MATCH(1,COUNTIF(B34, Colony!$H$26:$H$1000)*(--(ISBLANK(Colony!$I$26:$I$1000))), 0)),"")</f>
        <v/>
      </c>
      <c r="F34">
        <f t="shared" si="0"/>
        <v>0</v>
      </c>
      <c r="J34" t="str">
        <f t="shared" si="2"/>
        <v/>
      </c>
    </row>
    <row r="35" spans="1:10" x14ac:dyDescent="0.25">
      <c r="A35" t="str">
        <f t="array" ref="A35">_xlfn.IFNA(INDEX(Colony!$H$26:$H$1000, MATCH(0, COUNTIF(A$4:A34,Colony!$H$26:$H$1000), 0)),"")</f>
        <v/>
      </c>
      <c r="B35" t="str">
        <f t="array" ref="B35">_xlfn.IFNA(INDEX(Colony!$H$26:$H$1000, MATCH(1,COUNTIF(A35, Colony!$H$26:$H$1000)*(--(ISBLANK(Colony!$I$26:$I$1000))), 0)),"")</f>
        <v/>
      </c>
      <c r="C35" t="str">
        <f t="array" ref="C35">IF(A35=0,0,IF(OR(B35&gt;9999999,ISBLANK(B35)),"",SUM(COUNTIF(A35, Colony!$H$26:$H$1000)*(--(ISBLANK(Colony!$I$26:$I$1000))))))</f>
        <v/>
      </c>
      <c r="D35" t="str">
        <f t="array" ref="D35">_xlfn.IFNA(INDEX(Colony!$J$26:$J$1000, MATCH(1,COUNTIF(A35, Colony!$H$26:$H$1000)*(--(ISBLANK(Colony!$I$26:$I$1000))), 0)),"")</f>
        <v/>
      </c>
      <c r="E35" t="str">
        <f t="array" ref="E35">_xlfn.IFNA(INDEX(Colony!$D$26:$D$1000, MATCH(1,COUNTIF(B35, Colony!$H$26:$H$1000)*(--(ISBLANK(Colony!$I$26:$I$1000))), 0)),"")</f>
        <v/>
      </c>
      <c r="F35">
        <f t="shared" si="0"/>
        <v>0</v>
      </c>
      <c r="J35" t="str">
        <f t="shared" si="2"/>
        <v/>
      </c>
    </row>
    <row r="36" spans="1:10" x14ac:dyDescent="0.25">
      <c r="A36" t="str">
        <f t="array" ref="A36">_xlfn.IFNA(INDEX(Colony!$H$26:$H$1000, MATCH(0, COUNTIF(A$4:A35,Colony!$H$26:$H$1000), 0)),"")</f>
        <v/>
      </c>
      <c r="B36" t="str">
        <f t="array" ref="B36">_xlfn.IFNA(INDEX(Colony!$H$26:$H$1000, MATCH(1,COUNTIF(A36, Colony!$H$26:$H$1000)*(--(ISBLANK(Colony!$I$26:$I$1000))), 0)),"")</f>
        <v/>
      </c>
      <c r="C36" t="str">
        <f t="array" ref="C36">IF(A36=0,0,IF(OR(B36&gt;9999999,ISBLANK(B36)),"",SUM(COUNTIF(A36, Colony!$H$26:$H$1000)*(--(ISBLANK(Colony!$I$26:$I$1000))))))</f>
        <v/>
      </c>
      <c r="D36" t="str">
        <f t="array" ref="D36">_xlfn.IFNA(INDEX(Colony!$J$26:$J$1000, MATCH(1,COUNTIF(A36, Colony!$H$26:$H$1000)*(--(ISBLANK(Colony!$I$26:$I$1000))), 0)),"")</f>
        <v/>
      </c>
      <c r="E36" t="str">
        <f t="array" ref="E36">_xlfn.IFNA(INDEX(Colony!$D$26:$D$1000, MATCH(1,COUNTIF(B36, Colony!$H$26:$H$1000)*(--(ISBLANK(Colony!$I$26:$I$1000))), 0)),"")</f>
        <v/>
      </c>
      <c r="F36">
        <f t="shared" si="0"/>
        <v>0</v>
      </c>
      <c r="J36" t="str">
        <f t="shared" si="2"/>
        <v/>
      </c>
    </row>
    <row r="37" spans="1:10" x14ac:dyDescent="0.25">
      <c r="A37" t="str">
        <f t="array" ref="A37">_xlfn.IFNA(INDEX(Colony!$H$26:$H$1000, MATCH(0, COUNTIF(A$4:A36,Colony!$H$26:$H$1000), 0)),"")</f>
        <v/>
      </c>
      <c r="B37" t="str">
        <f t="array" ref="B37">_xlfn.IFNA(INDEX(Colony!$H$26:$H$1000, MATCH(1,COUNTIF(A37, Colony!$H$26:$H$1000)*(--(ISBLANK(Colony!$I$26:$I$1000))), 0)),"")</f>
        <v/>
      </c>
      <c r="C37" t="str">
        <f t="array" ref="C37">IF(A37=0,0,IF(OR(B37&gt;9999999,ISBLANK(B37)),"",SUM(COUNTIF(A37, Colony!$H$26:$H$1000)*(--(ISBLANK(Colony!$I$26:$I$1000))))))</f>
        <v/>
      </c>
      <c r="D37" t="str">
        <f t="array" ref="D37">_xlfn.IFNA(INDEX(Colony!$J$26:$J$1000, MATCH(1,COUNTIF(A37, Colony!$H$26:$H$1000)*(--(ISBLANK(Colony!$I$26:$I$1000))), 0)),"")</f>
        <v/>
      </c>
      <c r="E37" t="str">
        <f t="array" ref="E37">_xlfn.IFNA(INDEX(Colony!$D$26:$D$1000, MATCH(1,COUNTIF(B37, Colony!$H$26:$H$1000)*(--(ISBLANK(Colony!$I$26:$I$1000))), 0)),"")</f>
        <v/>
      </c>
      <c r="F37">
        <f t="shared" si="0"/>
        <v>0</v>
      </c>
      <c r="J37" t="str">
        <f t="shared" si="2"/>
        <v/>
      </c>
    </row>
    <row r="38" spans="1:10" x14ac:dyDescent="0.25">
      <c r="A38" t="str">
        <f t="array" ref="A38">_xlfn.IFNA(INDEX(Colony!$H$26:$H$1000, MATCH(0, COUNTIF(A$4:A37,Colony!$H$26:$H$1000), 0)),"")</f>
        <v/>
      </c>
      <c r="B38" t="str">
        <f t="array" ref="B38">_xlfn.IFNA(INDEX(Colony!$H$26:$H$1000, MATCH(1,COUNTIF(A38, Colony!$H$26:$H$1000)*(--(ISBLANK(Colony!$I$26:$I$1000))), 0)),"")</f>
        <v/>
      </c>
      <c r="C38" t="str">
        <f t="array" ref="C38">IF(A38=0,0,IF(OR(B38&gt;9999999,ISBLANK(B38)),"",SUM(COUNTIF(A38, Colony!$H$26:$H$1000)*(--(ISBLANK(Colony!$I$26:$I$1000))))))</f>
        <v/>
      </c>
      <c r="D38" t="str">
        <f t="array" ref="D38">_xlfn.IFNA(INDEX(Colony!$J$26:$J$1000, MATCH(1,COUNTIF(A38, Colony!$H$26:$H$1000)*(--(ISBLANK(Colony!$I$26:$I$1000))), 0)),"")</f>
        <v/>
      </c>
      <c r="E38" t="str">
        <f t="array" ref="E38">_xlfn.IFNA(INDEX(Colony!$D$26:$D$1000, MATCH(1,COUNTIF(B38, Colony!$H$26:$H$1000)*(--(ISBLANK(Colony!$I$26:$I$1000))), 0)),"")</f>
        <v/>
      </c>
      <c r="F38">
        <f t="shared" si="0"/>
        <v>0</v>
      </c>
    </row>
    <row r="39" spans="1:10" x14ac:dyDescent="0.25">
      <c r="A39" t="str">
        <f t="array" ref="A39">_xlfn.IFNA(INDEX(Colony!$H$26:$H$1000, MATCH(0, COUNTIF(A$4:A38,Colony!$H$26:$H$1000), 0)),"")</f>
        <v/>
      </c>
      <c r="B39" t="str">
        <f t="array" ref="B39">_xlfn.IFNA(INDEX(Colony!$H$26:$H$1000, MATCH(1,COUNTIF(A39, Colony!$H$26:$H$1000)*(--(ISBLANK(Colony!$I$26:$I$1000))), 0)),"")</f>
        <v/>
      </c>
      <c r="C39" t="str">
        <f t="array" ref="C39">IF(A39=0,0,IF(OR(B39&gt;9999999,ISBLANK(B39)),"",SUM(COUNTIF(A39, Colony!$H$26:$H$1000)*(--(ISBLANK(Colony!$I$26:$I$1000))))))</f>
        <v/>
      </c>
      <c r="D39" t="str">
        <f t="array" ref="D39">_xlfn.IFNA(INDEX(Colony!$J$26:$J$1000, MATCH(1,COUNTIF(A39, Colony!$H$26:$H$1000)*(--(ISBLANK(Colony!$I$26:$I$1000))), 0)),"")</f>
        <v/>
      </c>
      <c r="E39" t="str">
        <f t="array" ref="E39">_xlfn.IFNA(INDEX(Colony!$D$26:$D$1000, MATCH(1,COUNTIF(B39, Colony!$H$26:$H$1000)*(--(ISBLANK(Colony!$I$26:$I$1000))), 0)),"")</f>
        <v/>
      </c>
      <c r="F39">
        <f t="shared" si="0"/>
        <v>0</v>
      </c>
    </row>
    <row r="40" spans="1:10" x14ac:dyDescent="0.25">
      <c r="A40" t="str">
        <f t="array" ref="A40">_xlfn.IFNA(INDEX(Colony!$H$26:$H$1000, MATCH(0, COUNTIF(A$4:A39,Colony!$H$26:$H$1000), 0)),"")</f>
        <v/>
      </c>
      <c r="B40" t="str">
        <f t="array" ref="B40">_xlfn.IFNA(INDEX(Colony!$H$26:$H$1000, MATCH(1,COUNTIF(A40, Colony!$H$26:$H$1000)*(--(ISBLANK(Colony!$I$26:$I$1000))), 0)),"")</f>
        <v/>
      </c>
      <c r="C40" t="str">
        <f t="array" ref="C40">IF(A40=0,0,IF(OR(B40&gt;9999999,ISBLANK(B40)),"",SUM(COUNTIF(A40, Colony!$H$26:$H$1000)*(--(ISBLANK(Colony!$I$26:$I$1000))))))</f>
        <v/>
      </c>
      <c r="D40" t="str">
        <f t="array" ref="D40">_xlfn.IFNA(INDEX(Colony!$J$26:$J$1000, MATCH(1,COUNTIF(A40, Colony!$H$26:$H$1000)*(--(ISBLANK(Colony!$I$26:$I$1000))), 0)),"")</f>
        <v/>
      </c>
      <c r="E40" t="str">
        <f t="array" ref="E40">_xlfn.IFNA(INDEX(Colony!$D$26:$D$1000, MATCH(1,COUNTIF(B40, Colony!$H$26:$H$1000)*(--(ISBLANK(Colony!$I$26:$I$1000))), 0)),"")</f>
        <v/>
      </c>
      <c r="F40">
        <f t="shared" si="0"/>
        <v>0</v>
      </c>
    </row>
    <row r="41" spans="1:10" x14ac:dyDescent="0.25">
      <c r="A41" t="str">
        <f t="array" ref="A41">_xlfn.IFNA(INDEX(Colony!$H$26:$H$1000, MATCH(0, COUNTIF(A$4:A40,Colony!$H$26:$H$1000), 0)),"")</f>
        <v/>
      </c>
      <c r="B41" t="str">
        <f t="array" ref="B41">_xlfn.IFNA(INDEX(Colony!$H$26:$H$1000, MATCH(1,COUNTIF(A41, Colony!$H$26:$H$1000)*(--(ISBLANK(Colony!$I$26:$I$1000))), 0)),"")</f>
        <v/>
      </c>
      <c r="C41" t="str">
        <f t="array" ref="C41">IF(A41=0,0,IF(OR(B41&gt;9999999,ISBLANK(B41)),"",SUM(COUNTIF(A41, Colony!$H$26:$H$1000)*(--(ISBLANK(Colony!$I$26:$I$1000))))))</f>
        <v/>
      </c>
      <c r="D41" t="str">
        <f t="array" ref="D41">_xlfn.IFNA(INDEX(Colony!$J$26:$J$1000, MATCH(1,COUNTIF(A41, Colony!$H$26:$H$1000)*(--(ISBLANK(Colony!$I$26:$I$1000))), 0)),"")</f>
        <v/>
      </c>
      <c r="E41" t="str">
        <f t="array" ref="E41">_xlfn.IFNA(INDEX(Colony!$D$26:$D$1000, MATCH(1,COUNTIF(B41, Colony!$H$26:$H$1000)*(--(ISBLANK(Colony!$I$26:$I$1000))), 0)),"")</f>
        <v/>
      </c>
      <c r="F41">
        <f t="shared" si="0"/>
        <v>0</v>
      </c>
    </row>
    <row r="42" spans="1:10" x14ac:dyDescent="0.25">
      <c r="A42" t="str">
        <f t="array" ref="A42">_xlfn.IFNA(INDEX(Colony!$H$26:$H$1000, MATCH(0, COUNTIF(A$4:A41,Colony!$H$26:$H$1000), 0)),"")</f>
        <v/>
      </c>
      <c r="B42" t="str">
        <f t="array" ref="B42">_xlfn.IFNA(INDEX(Colony!$H$26:$H$1000, MATCH(1,COUNTIF(A42, Colony!$H$26:$H$1000)*(--(ISBLANK(Colony!$I$26:$I$1000))), 0)),"")</f>
        <v/>
      </c>
      <c r="C42" t="str">
        <f t="array" ref="C42">IF(A42=0,0,IF(OR(B42&gt;9999999,ISBLANK(B42)),"",SUM(COUNTIF(A42, Colony!$H$26:$H$1000)*(--(ISBLANK(Colony!$I$26:$I$1000))))))</f>
        <v/>
      </c>
      <c r="D42" t="str">
        <f t="array" ref="D42">_xlfn.IFNA(INDEX(Colony!$J$26:$J$1000, MATCH(1,COUNTIF(A42, Colony!$H$26:$H$1000)*(--(ISBLANK(Colony!$I$26:$I$1000))), 0)),"")</f>
        <v/>
      </c>
      <c r="E42" t="str">
        <f t="array" ref="E42">_xlfn.IFNA(INDEX(Colony!$D$26:$D$1000, MATCH(1,COUNTIF(B42, Colony!$H$26:$H$1000)*(--(ISBLANK(Colony!$I$26:$I$1000))), 0)),"")</f>
        <v/>
      </c>
      <c r="F42">
        <f t="shared" si="0"/>
        <v>0</v>
      </c>
    </row>
    <row r="43" spans="1:10" x14ac:dyDescent="0.25">
      <c r="A43" t="str">
        <f t="array" ref="A43">_xlfn.IFNA(INDEX(Colony!$H$26:$H$1000, MATCH(0, COUNTIF(A$4:A42,Colony!$H$26:$H$1000), 0)),"")</f>
        <v/>
      </c>
      <c r="B43" t="str">
        <f t="array" ref="B43">_xlfn.IFNA(INDEX(Colony!$H$26:$H$1000, MATCH(1,COUNTIF(A43, Colony!$H$26:$H$1000)*(--(ISBLANK(Colony!$I$26:$I$1000))), 0)),"")</f>
        <v/>
      </c>
      <c r="C43" t="str">
        <f t="array" ref="C43">IF(A43=0,0,IF(OR(B43&gt;9999999,ISBLANK(B43)),"",SUM(COUNTIF(A43, Colony!$H$26:$H$1000)*(--(ISBLANK(Colony!$I$26:$I$1000))))))</f>
        <v/>
      </c>
      <c r="D43" t="str">
        <f t="array" ref="D43">_xlfn.IFNA(INDEX(Colony!$J$26:$J$1000, MATCH(1,COUNTIF(A43, Colony!$H$26:$H$1000)*(--(ISBLANK(Colony!$I$26:$I$1000))), 0)),"")</f>
        <v/>
      </c>
      <c r="E43" t="str">
        <f t="array" ref="E43">_xlfn.IFNA(INDEX(Colony!$D$26:$D$1000, MATCH(1,COUNTIF(B43, Colony!$H$26:$H$1000)*(--(ISBLANK(Colony!$I$26:$I$1000))), 0)),"")</f>
        <v/>
      </c>
      <c r="F43">
        <f t="shared" si="0"/>
        <v>0</v>
      </c>
    </row>
    <row r="44" spans="1:10" x14ac:dyDescent="0.25">
      <c r="A44" t="str">
        <f t="array" ref="A44">_xlfn.IFNA(INDEX(Colony!$H$26:$H$1000, MATCH(0, COUNTIF(A$4:A43,Colony!$H$26:$H$1000), 0)),"")</f>
        <v/>
      </c>
      <c r="B44" t="str">
        <f t="array" ref="B44">_xlfn.IFNA(INDEX(Colony!$H$26:$H$1000, MATCH(1,COUNTIF(A44, Colony!$H$26:$H$1000)*(--(ISBLANK(Colony!$I$26:$I$1000))), 0)),"")</f>
        <v/>
      </c>
      <c r="C44" t="str">
        <f t="array" ref="C44">IF(A44=0,0,IF(OR(B44&gt;9999999,ISBLANK(B44)),"",SUM(COUNTIF(A44, Colony!$H$26:$H$1000)*(--(ISBLANK(Colony!$I$26:$I$1000))))))</f>
        <v/>
      </c>
      <c r="D44" t="str">
        <f t="array" ref="D44">_xlfn.IFNA(INDEX(Colony!$J$26:$J$1000, MATCH(1,COUNTIF(A44, Colony!$H$26:$H$1000)*(--(ISBLANK(Colony!$I$26:$I$1000))), 0)),"")</f>
        <v/>
      </c>
      <c r="E44" t="str">
        <f t="array" ref="E44">_xlfn.IFNA(INDEX(Colony!$D$26:$D$1000, MATCH(1,COUNTIF(B44, Colony!$H$26:$H$1000)*(--(ISBLANK(Colony!$I$26:$I$1000))), 0)),"")</f>
        <v/>
      </c>
      <c r="F44">
        <f t="shared" si="0"/>
        <v>0</v>
      </c>
    </row>
    <row r="45" spans="1:10" x14ac:dyDescent="0.25">
      <c r="A45" t="str">
        <f t="array" ref="A45">_xlfn.IFNA(INDEX(Colony!$H$26:$H$1000, MATCH(0, COUNTIF(A$4:A44,Colony!$H$26:$H$1000), 0)),"")</f>
        <v/>
      </c>
      <c r="B45" t="str">
        <f t="array" ref="B45">_xlfn.IFNA(INDEX(Colony!$H$26:$H$1000, MATCH(1,COUNTIF(A45, Colony!$H$26:$H$1000)*(--(ISBLANK(Colony!$I$26:$I$1000))), 0)),"")</f>
        <v/>
      </c>
      <c r="C45" t="str">
        <f t="array" ref="C45">IF(A45=0,0,IF(OR(B45&gt;9999999,ISBLANK(B45)),"",SUM(COUNTIF(A45, Colony!$H$26:$H$1000)*(--(ISBLANK(Colony!$I$26:$I$1000))))))</f>
        <v/>
      </c>
      <c r="D45" t="str">
        <f t="array" ref="D45">_xlfn.IFNA(INDEX(Colony!$J$26:$J$1000, MATCH(1,COUNTIF(A45, Colony!$H$26:$H$1000)*(--(ISBLANK(Colony!$I$26:$I$1000))), 0)),"")</f>
        <v/>
      </c>
      <c r="E45" t="str">
        <f t="array" ref="E45">_xlfn.IFNA(INDEX(Colony!$D$26:$D$1000, MATCH(1,COUNTIF(B45, Colony!$H$26:$H$1000)*(--(ISBLANK(Colony!$I$26:$I$1000))), 0)),"")</f>
        <v/>
      </c>
      <c r="F45">
        <f t="shared" si="0"/>
        <v>0</v>
      </c>
    </row>
    <row r="46" spans="1:10" x14ac:dyDescent="0.25">
      <c r="A46" t="str">
        <f t="array" ref="A46">_xlfn.IFNA(INDEX(Colony!$H$26:$H$1000, MATCH(0, COUNTIF(A$4:A45,Colony!$H$26:$H$1000), 0)),"")</f>
        <v/>
      </c>
      <c r="B46" t="str">
        <f t="array" ref="B46">_xlfn.IFNA(INDEX(Colony!$H$26:$H$1000, MATCH(1,COUNTIF(A46, Colony!$H$26:$H$1000)*(--(ISBLANK(Colony!$I$26:$I$1000))), 0)),"")</f>
        <v/>
      </c>
      <c r="C46" t="str">
        <f t="array" ref="C46">IF(A46=0,0,IF(OR(B46&gt;9999999,ISBLANK(B46)),"",SUM(COUNTIF(A46, Colony!$H$26:$H$1000)*(--(ISBLANK(Colony!$I$26:$I$1000))))))</f>
        <v/>
      </c>
      <c r="D46" t="str">
        <f t="array" ref="D46">_xlfn.IFNA(INDEX(Colony!$J$26:$J$1000, MATCH(1,COUNTIF(A46, Colony!$H$26:$H$1000)*(--(ISBLANK(Colony!$I$26:$I$1000))), 0)),"")</f>
        <v/>
      </c>
      <c r="E46" t="str">
        <f t="array" ref="E46">_xlfn.IFNA(INDEX(Colony!$D$26:$D$1000, MATCH(1,COUNTIF(B46, Colony!$H$26:$H$1000)*(--(ISBLANK(Colony!$I$26:$I$1000))), 0)),"")</f>
        <v/>
      </c>
      <c r="F46">
        <f t="shared" si="0"/>
        <v>0</v>
      </c>
    </row>
    <row r="47" spans="1:10" x14ac:dyDescent="0.25">
      <c r="A47" t="str">
        <f t="array" ref="A47">_xlfn.IFNA(INDEX(Colony!$H$26:$H$1000, MATCH(0, COUNTIF(A$4:A46,Colony!$H$26:$H$1000), 0)),"")</f>
        <v/>
      </c>
      <c r="B47" t="str">
        <f t="array" ref="B47">_xlfn.IFNA(INDEX(Colony!$H$26:$H$1000, MATCH(1,COUNTIF(A47, Colony!$H$26:$H$1000)*(--(ISBLANK(Colony!$I$26:$I$1000))), 0)),"")</f>
        <v/>
      </c>
      <c r="C47" t="str">
        <f t="array" ref="C47">IF(A47=0,0,IF(OR(B47&gt;9999999,ISBLANK(B47)),"",SUM(COUNTIF(A47, Colony!$H$26:$H$1000)*(--(ISBLANK(Colony!$I$26:$I$1000))))))</f>
        <v/>
      </c>
      <c r="D47" t="str">
        <f t="array" ref="D47">_xlfn.IFNA(INDEX(Colony!$J$26:$J$1000, MATCH(1,COUNTIF(A47, Colony!$H$26:$H$1000)*(--(ISBLANK(Colony!$I$26:$I$1000))), 0)),"")</f>
        <v/>
      </c>
      <c r="E47" t="str">
        <f t="array" ref="E47">_xlfn.IFNA(INDEX(Colony!$D$26:$D$1000, MATCH(1,COUNTIF(B47, Colony!$H$26:$H$1000)*(--(ISBLANK(Colony!$I$26:$I$1000))), 0)),"")</f>
        <v/>
      </c>
      <c r="F47">
        <f t="shared" si="0"/>
        <v>0</v>
      </c>
    </row>
    <row r="48" spans="1:10" x14ac:dyDescent="0.25">
      <c r="A48" t="str">
        <f t="array" ref="A48">_xlfn.IFNA(INDEX(Colony!$H$26:$H$1000, MATCH(0, COUNTIF(A$4:A47,Colony!$H$26:$H$1000), 0)),"")</f>
        <v/>
      </c>
      <c r="B48" t="str">
        <f t="array" ref="B48">_xlfn.IFNA(INDEX(Colony!$H$26:$H$1000, MATCH(1,COUNTIF(A48, Colony!$H$26:$H$1000)*(--(ISBLANK(Colony!$I$26:$I$1000))), 0)),"")</f>
        <v/>
      </c>
      <c r="C48" t="str">
        <f t="array" ref="C48">IF(A48=0,0,IF(OR(B48&gt;9999999,ISBLANK(B48)),"",SUM(COUNTIF(A48, Colony!$H$26:$H$1000)*(--(ISBLANK(Colony!$I$26:$I$1000))))))</f>
        <v/>
      </c>
      <c r="D48" t="str">
        <f t="array" ref="D48">_xlfn.IFNA(INDEX(Colony!$J$26:$J$1000, MATCH(1,COUNTIF(A48, Colony!$H$26:$H$1000)*(--(ISBLANK(Colony!$I$26:$I$1000))), 0)),"")</f>
        <v/>
      </c>
      <c r="E48" t="str">
        <f t="array" ref="E48">_xlfn.IFNA(INDEX(Colony!$D$26:$D$1000, MATCH(1,COUNTIF(B48, Colony!$H$26:$H$1000)*(--(ISBLANK(Colony!$I$26:$I$1000))), 0)),"")</f>
        <v/>
      </c>
      <c r="F48">
        <f t="shared" si="0"/>
        <v>0</v>
      </c>
    </row>
    <row r="49" spans="1:6" x14ac:dyDescent="0.25">
      <c r="A49" t="str">
        <f t="array" ref="A49">_xlfn.IFNA(INDEX(Colony!$H$26:$H$1000, MATCH(0, COUNTIF(A$4:A48,Colony!$H$26:$H$1000), 0)),"")</f>
        <v/>
      </c>
      <c r="B49" t="str">
        <f t="array" ref="B49">_xlfn.IFNA(INDEX(Colony!$H$26:$H$1000, MATCH(1,COUNTIF(A49, Colony!$H$26:$H$1000)*(--(ISBLANK(Colony!$I$26:$I$1000))), 0)),"")</f>
        <v/>
      </c>
      <c r="C49" t="str">
        <f t="array" ref="C49">IF(A49=0,0,IF(OR(B49&gt;9999999,ISBLANK(B49)),"",SUM(COUNTIF(A49, Colony!$H$26:$H$1000)*(--(ISBLANK(Colony!$I$26:$I$1000))))))</f>
        <v/>
      </c>
      <c r="D49" t="str">
        <f t="array" ref="D49">_xlfn.IFNA(INDEX(Colony!$J$26:$J$1000, MATCH(1,COUNTIF(A49, Colony!$H$26:$H$1000)*(--(ISBLANK(Colony!$I$26:$I$1000))), 0)),"")</f>
        <v/>
      </c>
      <c r="E49" t="str">
        <f t="array" ref="E49">_xlfn.IFNA(INDEX(Colony!$D$26:$D$1000, MATCH(1,COUNTIF(B49, Colony!$H$26:$H$1000)*(--(ISBLANK(Colony!$I$26:$I$1000))), 0)),"")</f>
        <v/>
      </c>
      <c r="F49">
        <f t="shared" si="0"/>
        <v>0</v>
      </c>
    </row>
    <row r="50" spans="1:6" x14ac:dyDescent="0.25">
      <c r="A50" t="str">
        <f t="array" ref="A50">_xlfn.IFNA(INDEX(Colony!$H$26:$H$1000, MATCH(0, COUNTIF(A$4:A49,Colony!$H$26:$H$1000), 0)),"")</f>
        <v/>
      </c>
      <c r="B50" t="str">
        <f t="array" ref="B50">_xlfn.IFNA(INDEX(Colony!$H$26:$H$1000, MATCH(1,COUNTIF(A50, Colony!$H$26:$H$1000)*(--(ISBLANK(Colony!$I$26:$I$1000))), 0)),"")</f>
        <v/>
      </c>
      <c r="C50" t="str">
        <f t="array" ref="C50">IF(A50=0,0,IF(OR(B50&gt;9999999,ISBLANK(B50)),"",SUM(COUNTIF(A50, Colony!$H$26:$H$1000)*(--(ISBLANK(Colony!$I$26:$I$1000))))))</f>
        <v/>
      </c>
      <c r="D50" t="str">
        <f t="array" ref="D50">_xlfn.IFNA(INDEX(Colony!$J$26:$J$1000, MATCH(1,COUNTIF(A50, Colony!$H$26:$H$1000)*(--(ISBLANK(Colony!$I$26:$I$1000))), 0)),"")</f>
        <v/>
      </c>
      <c r="E50" t="str">
        <f t="array" ref="E50">_xlfn.IFNA(INDEX(Colony!$D$26:$D$1000, MATCH(1,COUNTIF(B50, Colony!$H$26:$H$1000)*(--(ISBLANK(Colony!$I$26:$I$1000))), 0)),"")</f>
        <v/>
      </c>
      <c r="F50">
        <f t="shared" si="0"/>
        <v>0</v>
      </c>
    </row>
    <row r="51" spans="1:6" x14ac:dyDescent="0.25">
      <c r="A51" t="str">
        <f t="array" ref="A51">_xlfn.IFNA(INDEX(Colony!$H$26:$H$1000, MATCH(0, COUNTIF(A$4:A50,Colony!$H$26:$H$1000), 0)),"")</f>
        <v/>
      </c>
      <c r="B51" t="str">
        <f t="array" ref="B51">_xlfn.IFNA(INDEX(Colony!$H$26:$H$1000, MATCH(1,COUNTIF(A51, Colony!$H$26:$H$1000)*(--(ISBLANK(Colony!$I$26:$I$1000))), 0)),"")</f>
        <v/>
      </c>
      <c r="C51" t="str">
        <f t="array" ref="C51">IF(A51=0,0,IF(OR(B51&gt;9999999,ISBLANK(B51)),"",SUM(COUNTIF(A51, Colony!$H$26:$H$1000)*(--(ISBLANK(Colony!$I$26:$I$1000))))))</f>
        <v/>
      </c>
      <c r="D51" t="str">
        <f t="array" ref="D51">_xlfn.IFNA(INDEX(Colony!$J$26:$J$1000, MATCH(1,COUNTIF(A51, Colony!$H$26:$H$1000)*(--(ISBLANK(Colony!$I$26:$I$1000))), 0)),"")</f>
        <v/>
      </c>
      <c r="E51" t="str">
        <f t="array" ref="E51">_xlfn.IFNA(INDEX(Colony!$D$26:$D$1000, MATCH(1,COUNTIF(B51, Colony!$H$26:$H$1000)*(--(ISBLANK(Colony!$I$26:$I$1000))), 0)),"")</f>
        <v/>
      </c>
      <c r="F51">
        <f t="shared" si="0"/>
        <v>0</v>
      </c>
    </row>
    <row r="52" spans="1:6" x14ac:dyDescent="0.25">
      <c r="A52" t="str">
        <f t="array" ref="A52">_xlfn.IFNA(INDEX(Colony!$H$26:$H$1000, MATCH(0, COUNTIF(A$4:A51,Colony!$H$26:$H$1000), 0)),"")</f>
        <v/>
      </c>
      <c r="B52" t="str">
        <f t="array" ref="B52">_xlfn.IFNA(INDEX(Colony!$H$26:$H$1000, MATCH(1,COUNTIF(A52, Colony!$H$26:$H$1000)*(--(ISBLANK(Colony!$I$26:$I$1000))), 0)),"")</f>
        <v/>
      </c>
      <c r="C52" t="str">
        <f t="array" ref="C52">IF(A52=0,0,IF(OR(B52&gt;9999999,ISBLANK(B52)),"",SUM(COUNTIF(A52, Colony!$H$26:$H$1000)*(--(ISBLANK(Colony!$I$26:$I$1000))))))</f>
        <v/>
      </c>
      <c r="D52" t="str">
        <f t="array" ref="D52">_xlfn.IFNA(INDEX(Colony!$J$26:$J$1000, MATCH(1,COUNTIF(A52, Colony!$H$26:$H$1000)*(--(ISBLANK(Colony!$I$26:$I$1000))), 0)),"")</f>
        <v/>
      </c>
      <c r="E52" t="str">
        <f t="array" ref="E52">_xlfn.IFNA(INDEX(Colony!$D$26:$D$1000, MATCH(1,COUNTIF(B52, Colony!$H$26:$H$1000)*(--(ISBLANK(Colony!$I$26:$I$1000))), 0)),"")</f>
        <v/>
      </c>
      <c r="F52">
        <f t="shared" si="0"/>
        <v>0</v>
      </c>
    </row>
    <row r="53" spans="1:6" x14ac:dyDescent="0.25">
      <c r="A53" t="str">
        <f t="array" ref="A53">_xlfn.IFNA(INDEX(Colony!$H$26:$H$1000, MATCH(0, COUNTIF(A$4:A52,Colony!$H$26:$H$1000), 0)),"")</f>
        <v/>
      </c>
      <c r="B53" t="str">
        <f t="array" ref="B53">_xlfn.IFNA(INDEX(Colony!$H$26:$H$1000, MATCH(1,COUNTIF(A53, Colony!$H$26:$H$1000)*(--(ISBLANK(Colony!$I$26:$I$1000))), 0)),"")</f>
        <v/>
      </c>
      <c r="C53" t="str">
        <f t="array" ref="C53">IF(A53=0,0,IF(OR(B53&gt;9999999,ISBLANK(B53)),"",SUM(COUNTIF(A53, Colony!$H$26:$H$1000)*(--(ISBLANK(Colony!$I$26:$I$1000))))))</f>
        <v/>
      </c>
      <c r="D53" t="str">
        <f t="array" ref="D53">_xlfn.IFNA(INDEX(Colony!$J$26:$J$1000, MATCH(1,COUNTIF(A53, Colony!$H$26:$H$1000)*(--(ISBLANK(Colony!$I$26:$I$1000))), 0)),"")</f>
        <v/>
      </c>
      <c r="E53" t="str">
        <f t="array" ref="E53">_xlfn.IFNA(INDEX(Colony!$D$26:$D$1000, MATCH(1,COUNTIF(B53, Colony!$H$26:$H$1000)*(--(ISBLANK(Colony!$I$26:$I$1000))), 0)),"")</f>
        <v/>
      </c>
      <c r="F53">
        <f t="shared" si="0"/>
        <v>0</v>
      </c>
    </row>
    <row r="54" spans="1:6" x14ac:dyDescent="0.25">
      <c r="A54" t="str">
        <f t="array" ref="A54">_xlfn.IFNA(INDEX(Colony!$H$26:$H$1000, MATCH(0, COUNTIF(A$4:A53,Colony!$H$26:$H$1000), 0)),"")</f>
        <v/>
      </c>
      <c r="B54" t="str">
        <f t="array" ref="B54">_xlfn.IFNA(INDEX(Colony!$H$26:$H$1000, MATCH(1,COUNTIF(A54, Colony!$H$26:$H$1000)*(--(ISBLANK(Colony!$I$26:$I$1000))), 0)),"")</f>
        <v/>
      </c>
      <c r="C54" t="str">
        <f t="array" ref="C54">IF(A54=0,0,IF(OR(B54&gt;9999999,ISBLANK(B54)),"",SUM(COUNTIF(A54, Colony!$H$26:$H$1000)*(--(ISBLANK(Colony!$I$26:$I$1000))))))</f>
        <v/>
      </c>
      <c r="D54" t="str">
        <f t="array" ref="D54">_xlfn.IFNA(INDEX(Colony!$J$26:$J$1000, MATCH(1,COUNTIF(A54, Colony!$H$26:$H$1000)*(--(ISBLANK(Colony!$I$26:$I$1000))), 0)),"")</f>
        <v/>
      </c>
      <c r="E54" t="str">
        <f t="array" ref="E54">_xlfn.IFNA(INDEX(Colony!$D$26:$D$1000, MATCH(1,COUNTIF(B54, Colony!$H$26:$H$1000)*(--(ISBLANK(Colony!$I$26:$I$1000))), 0)),"")</f>
        <v/>
      </c>
      <c r="F54">
        <f t="shared" si="0"/>
        <v>0</v>
      </c>
    </row>
    <row r="55" spans="1:6" x14ac:dyDescent="0.25">
      <c r="A55" t="str">
        <f t="array" ref="A55">_xlfn.IFNA(INDEX(Colony!$H$26:$H$1000, MATCH(0, COUNTIF(A$4:A54,Colony!$H$26:$H$1000), 0)),"")</f>
        <v/>
      </c>
      <c r="B55" t="str">
        <f t="array" ref="B55">_xlfn.IFNA(INDEX(Colony!$H$26:$H$1000, MATCH(1,COUNTIF(A55, Colony!$H$26:$H$1000)*(--(ISBLANK(Colony!$I$26:$I$1000))), 0)),"")</f>
        <v/>
      </c>
      <c r="C55" t="str">
        <f t="array" ref="C55">IF(A55=0,0,IF(OR(B55&gt;9999999,ISBLANK(B55)),"",SUM(COUNTIF(A55, Colony!$H$26:$H$1000)*(--(ISBLANK(Colony!$I$26:$I$1000))))))</f>
        <v/>
      </c>
      <c r="D55" t="str">
        <f t="array" ref="D55">_xlfn.IFNA(INDEX(Colony!$J$26:$J$1000, MATCH(1,COUNTIF(A55, Colony!$H$26:$H$1000)*(--(ISBLANK(Colony!$I$26:$I$1000))), 0)),"")</f>
        <v/>
      </c>
      <c r="E55" t="str">
        <f t="array" ref="E55">_xlfn.IFNA(INDEX(Colony!$D$26:$D$1000, MATCH(1,COUNTIF(B55, Colony!$H$26:$H$1000)*(--(ISBLANK(Colony!$I$26:$I$1000))), 0)),"")</f>
        <v/>
      </c>
      <c r="F55">
        <f t="shared" si="0"/>
        <v>0</v>
      </c>
    </row>
    <row r="56" spans="1:6" x14ac:dyDescent="0.25">
      <c r="A56" t="str">
        <f t="array" ref="A56">_xlfn.IFNA(INDEX(Colony!$H$26:$H$1000, MATCH(0, COUNTIF(A$4:A55,Colony!$H$26:$H$1000), 0)),"")</f>
        <v/>
      </c>
      <c r="B56" t="str">
        <f t="array" ref="B56">_xlfn.IFNA(INDEX(Colony!$H$26:$H$1000, MATCH(1,COUNTIF(A56, Colony!$H$26:$H$1000)*(--(ISBLANK(Colony!$I$26:$I$1000))), 0)),"")</f>
        <v/>
      </c>
      <c r="C56" t="str">
        <f t="array" ref="C56">IF(A56=0,0,IF(OR(B56&gt;9999999,ISBLANK(B56)),"",SUM(COUNTIF(A56, Colony!$H$26:$H$1000)*(--(ISBLANK(Colony!$I$26:$I$1000))))))</f>
        <v/>
      </c>
      <c r="D56" t="str">
        <f t="array" ref="D56">_xlfn.IFNA(INDEX(Colony!$J$26:$J$1000, MATCH(1,COUNTIF(A56, Colony!$H$26:$H$1000)*(--(ISBLANK(Colony!$I$26:$I$1000))), 0)),"")</f>
        <v/>
      </c>
      <c r="E56" t="str">
        <f t="array" ref="E56">_xlfn.IFNA(INDEX(Colony!$D$26:$D$1000, MATCH(1,COUNTIF(B56, Colony!$H$26:$H$1000)*(--(ISBLANK(Colony!$I$26:$I$1000))), 0)),"")</f>
        <v/>
      </c>
      <c r="F56">
        <f t="shared" si="0"/>
        <v>0</v>
      </c>
    </row>
    <row r="57" spans="1:6" x14ac:dyDescent="0.25">
      <c r="A57" t="str">
        <f t="array" ref="A57">_xlfn.IFNA(INDEX(Colony!$H$26:$H$1000, MATCH(0, COUNTIF(A$4:A56,Colony!$H$26:$H$1000), 0)),"")</f>
        <v/>
      </c>
      <c r="B57" t="str">
        <f t="array" ref="B57">_xlfn.IFNA(INDEX(Colony!$H$26:$H$1000, MATCH(1,COUNTIF(A57, Colony!$H$26:$H$1000)*(--(ISBLANK(Colony!$I$26:$I$1000))), 0)),"")</f>
        <v/>
      </c>
      <c r="C57" t="str">
        <f t="array" ref="C57">IF(A57=0,0,IF(OR(B57&gt;9999999,ISBLANK(B57)),"",SUM(COUNTIF(A57, Colony!$H$26:$H$1000)*(--(ISBLANK(Colony!$I$26:$I$1000))))))</f>
        <v/>
      </c>
      <c r="D57" t="str">
        <f t="array" ref="D57">_xlfn.IFNA(INDEX(Colony!$J$26:$J$1000, MATCH(1,COUNTIF(A57, Colony!$H$26:$H$1000)*(--(ISBLANK(Colony!$I$26:$I$1000))), 0)),"")</f>
        <v/>
      </c>
      <c r="E57" t="str">
        <f t="array" ref="E57">_xlfn.IFNA(INDEX(Colony!$D$26:$D$1000, MATCH(1,COUNTIF(B57, Colony!$H$26:$H$1000)*(--(ISBLANK(Colony!$I$26:$I$1000))), 0)),"")</f>
        <v/>
      </c>
      <c r="F57">
        <f t="shared" si="0"/>
        <v>0</v>
      </c>
    </row>
    <row r="58" spans="1:6" x14ac:dyDescent="0.25">
      <c r="A58" t="str">
        <f t="array" ref="A58">_xlfn.IFNA(INDEX(Colony!$H$26:$H$1000, MATCH(0, COUNTIF(A$4:A57,Colony!$H$26:$H$1000), 0)),"")</f>
        <v/>
      </c>
      <c r="B58" t="str">
        <f t="array" ref="B58">_xlfn.IFNA(INDEX(Colony!$H$26:$H$1000, MATCH(1,COUNTIF(A58, Colony!$H$26:$H$1000)*(--(ISBLANK(Colony!$I$26:$I$1000))), 0)),"")</f>
        <v/>
      </c>
      <c r="C58" t="str">
        <f t="array" ref="C58">IF(A58=0,0,IF(OR(B58&gt;9999999,ISBLANK(B58)),"",SUM(COUNTIF(A58, Colony!$H$26:$H$1000)*(--(ISBLANK(Colony!$I$26:$I$1000))))))</f>
        <v/>
      </c>
      <c r="D58" t="str">
        <f t="array" ref="D58">_xlfn.IFNA(INDEX(Colony!$J$26:$J$1000, MATCH(1,COUNTIF(A58, Colony!$H$26:$H$1000)*(--(ISBLANK(Colony!$I$26:$I$1000))), 0)),"")</f>
        <v/>
      </c>
      <c r="E58" t="str">
        <f t="array" ref="E58">_xlfn.IFNA(INDEX(Colony!$D$26:$D$1000, MATCH(1,COUNTIF(B58, Colony!$H$26:$H$1000)*(--(ISBLANK(Colony!$I$26:$I$1000))), 0)),"")</f>
        <v/>
      </c>
      <c r="F58">
        <f t="shared" si="0"/>
        <v>0</v>
      </c>
    </row>
    <row r="59" spans="1:6" x14ac:dyDescent="0.25">
      <c r="A59" t="str">
        <f t="array" ref="A59">_xlfn.IFNA(INDEX(Colony!$H$26:$H$1000, MATCH(0, COUNTIF(A$4:A58,Colony!$H$26:$H$1000), 0)),"")</f>
        <v/>
      </c>
      <c r="B59" t="str">
        <f t="array" ref="B59">_xlfn.IFNA(INDEX(Colony!$H$26:$H$1000, MATCH(1,COUNTIF(A59, Colony!$H$26:$H$1000)*(--(ISBLANK(Colony!$I$26:$I$1000))), 0)),"")</f>
        <v/>
      </c>
      <c r="C59" t="str">
        <f t="array" ref="C59">IF(A59=0,0,IF(OR(B59&gt;9999999,ISBLANK(B59)),"",SUM(COUNTIF(A59, Colony!$H$26:$H$1000)*(--(ISBLANK(Colony!$I$26:$I$1000))))))</f>
        <v/>
      </c>
      <c r="D59" t="str">
        <f t="array" ref="D59">_xlfn.IFNA(INDEX(Colony!$J$26:$J$1000, MATCH(1,COUNTIF(A59, Colony!$H$26:$H$1000)*(--(ISBLANK(Colony!$I$26:$I$1000))), 0)),"")</f>
        <v/>
      </c>
      <c r="E59" t="str">
        <f t="array" ref="E59">_xlfn.IFNA(INDEX(Colony!$D$26:$D$1000, MATCH(1,COUNTIF(B59, Colony!$H$26:$H$1000)*(--(ISBLANK(Colony!$I$26:$I$1000))), 0)),"")</f>
        <v/>
      </c>
      <c r="F59">
        <f t="shared" si="0"/>
        <v>0</v>
      </c>
    </row>
    <row r="60" spans="1:6" x14ac:dyDescent="0.25">
      <c r="A60" t="str">
        <f t="array" ref="A60">_xlfn.IFNA(INDEX(Colony!$H$26:$H$1000, MATCH(0, COUNTIF(A$4:A59,Colony!$H$26:$H$1000), 0)),"")</f>
        <v/>
      </c>
      <c r="B60" t="str">
        <f t="array" ref="B60">_xlfn.IFNA(INDEX(Colony!$H$26:$H$1000, MATCH(1,COUNTIF(A60, Colony!$H$26:$H$1000)*(--(ISBLANK(Colony!$I$26:$I$1000))), 0)),"")</f>
        <v/>
      </c>
      <c r="C60" t="str">
        <f t="array" ref="C60">IF(A60=0,0,IF(OR(B60&gt;9999999,ISBLANK(B60)),"",SUM(COUNTIF(A60, Colony!$H$26:$H$1000)*(--(ISBLANK(Colony!$I$26:$I$1000))))))</f>
        <v/>
      </c>
      <c r="D60" t="str">
        <f t="array" ref="D60">_xlfn.IFNA(INDEX(Colony!$J$26:$J$1000, MATCH(1,COUNTIF(A60, Colony!$H$26:$H$1000)*(--(ISBLANK(Colony!$I$26:$I$1000))), 0)),"")</f>
        <v/>
      </c>
      <c r="E60" t="str">
        <f t="array" ref="E60">_xlfn.IFNA(INDEX(Colony!$D$26:$D$1000, MATCH(1,COUNTIF(B60, Colony!$H$26:$H$1000)*(--(ISBLANK(Colony!$I$26:$I$1000))), 0)),"")</f>
        <v/>
      </c>
      <c r="F60">
        <f t="shared" si="0"/>
        <v>0</v>
      </c>
    </row>
    <row r="61" spans="1:6" x14ac:dyDescent="0.25">
      <c r="A61" t="str">
        <f t="array" ref="A61">_xlfn.IFNA(INDEX(Colony!$H$26:$H$1000, MATCH(0, COUNTIF(A$4:A60,Colony!$H$26:$H$1000), 0)),"")</f>
        <v/>
      </c>
      <c r="B61" t="str">
        <f t="array" ref="B61">_xlfn.IFNA(INDEX(Colony!$H$26:$H$1000, MATCH(1,COUNTIF(A61, Colony!$H$26:$H$1000)*(--(ISBLANK(Colony!$I$26:$I$1000))), 0)),"")</f>
        <v/>
      </c>
      <c r="C61" t="str">
        <f t="array" ref="C61">IF(A61=0,0,IF(OR(B61&gt;9999999,ISBLANK(B61)),"",SUM(COUNTIF(A61, Colony!$H$26:$H$1000)*(--(ISBLANK(Colony!$I$26:$I$1000))))))</f>
        <v/>
      </c>
      <c r="D61" t="str">
        <f t="array" ref="D61">_xlfn.IFNA(INDEX(Colony!$J$26:$J$1000, MATCH(1,COUNTIF(A61, Colony!$H$26:$H$1000)*(--(ISBLANK(Colony!$I$26:$I$1000))), 0)),"")</f>
        <v/>
      </c>
      <c r="E61" t="str">
        <f t="array" ref="E61">_xlfn.IFNA(INDEX(Colony!$D$26:$D$1000, MATCH(1,COUNTIF(B61, Colony!$H$26:$H$1000)*(--(ISBLANK(Colony!$I$26:$I$1000))), 0)),"")</f>
        <v/>
      </c>
      <c r="F61">
        <f t="shared" si="0"/>
        <v>0</v>
      </c>
    </row>
    <row r="62" spans="1:6" x14ac:dyDescent="0.25">
      <c r="A62" t="str">
        <f t="array" ref="A62">_xlfn.IFNA(INDEX(Colony!$H$26:$H$1000, MATCH(0, COUNTIF(A$4:A61,Colony!$H$26:$H$1000), 0)),"")</f>
        <v/>
      </c>
      <c r="B62" t="str">
        <f t="array" ref="B62">_xlfn.IFNA(INDEX(Colony!$H$26:$H$1000, MATCH(1,COUNTIF(A62, Colony!$H$26:$H$1000)*(--(ISBLANK(Colony!$I$26:$I$1000))), 0)),"")</f>
        <v/>
      </c>
      <c r="C62" t="str">
        <f t="array" ref="C62">IF(A62=0,0,IF(OR(B62&gt;9999999,ISBLANK(B62)),"",SUM(COUNTIF(A62, Colony!$H$26:$H$1000)*(--(ISBLANK(Colony!$I$26:$I$1000))))))</f>
        <v/>
      </c>
      <c r="D62" t="str">
        <f t="array" ref="D62">_xlfn.IFNA(INDEX(Colony!$J$26:$J$1000, MATCH(1,COUNTIF(A62, Colony!$H$26:$H$1000)*(--(ISBLANK(Colony!$I$26:$I$1000))), 0)),"")</f>
        <v/>
      </c>
      <c r="E62" t="str">
        <f t="array" ref="E62">_xlfn.IFNA(INDEX(Colony!$D$26:$D$1000, MATCH(1,COUNTIF(B62, Colony!$H$26:$H$1000)*(--(ISBLANK(Colony!$I$26:$I$1000))), 0)),"")</f>
        <v/>
      </c>
      <c r="F62">
        <f t="shared" si="0"/>
        <v>0</v>
      </c>
    </row>
    <row r="63" spans="1:6" x14ac:dyDescent="0.25">
      <c r="A63" t="str">
        <f t="array" ref="A63">_xlfn.IFNA(INDEX(Colony!$H$26:$H$1000, MATCH(0, COUNTIF(A$4:A62,Colony!$H$26:$H$1000), 0)),"")</f>
        <v/>
      </c>
      <c r="B63" t="str">
        <f t="array" ref="B63">_xlfn.IFNA(INDEX(Colony!$H$26:$H$1000, MATCH(1,COUNTIF(A63, Colony!$H$26:$H$1000)*(--(ISBLANK(Colony!$I$26:$I$1000))), 0)),"")</f>
        <v/>
      </c>
      <c r="C63" t="str">
        <f t="array" ref="C63">IF(A63=0,0,IF(OR(B63&gt;9999999,ISBLANK(B63)),"",SUM(COUNTIF(A63, Colony!$H$26:$H$1000)*(--(ISBLANK(Colony!$I$26:$I$1000))))))</f>
        <v/>
      </c>
      <c r="D63" t="str">
        <f t="array" ref="D63">_xlfn.IFNA(INDEX(Colony!$J$26:$J$1000, MATCH(1,COUNTIF(A63, Colony!$H$26:$H$1000)*(--(ISBLANK(Colony!$I$26:$I$1000))), 0)),"")</f>
        <v/>
      </c>
      <c r="E63" t="str">
        <f t="array" ref="E63">_xlfn.IFNA(INDEX(Colony!$D$26:$D$1000, MATCH(1,COUNTIF(B63, Colony!$H$26:$H$1000)*(--(ISBLANK(Colony!$I$26:$I$1000))), 0)),"")</f>
        <v/>
      </c>
      <c r="F63">
        <f t="shared" si="0"/>
        <v>0</v>
      </c>
    </row>
    <row r="64" spans="1:6" x14ac:dyDescent="0.25">
      <c r="A64" t="str">
        <f t="array" ref="A64">_xlfn.IFNA(INDEX(Colony!$H$26:$H$1000, MATCH(0, COUNTIF(A$4:A63,Colony!$H$26:$H$1000), 0)),"")</f>
        <v/>
      </c>
      <c r="B64" t="str">
        <f t="array" ref="B64">_xlfn.IFNA(INDEX(Colony!$H$26:$H$1000, MATCH(1,COUNTIF(A64, Colony!$H$26:$H$1000)*(--(ISBLANK(Colony!$I$26:$I$1000))), 0)),"")</f>
        <v/>
      </c>
      <c r="C64" t="str">
        <f t="array" ref="C64">IF(A64=0,0,IF(OR(B64&gt;9999999,ISBLANK(B64)),"",SUM(COUNTIF(A64, Colony!$H$26:$H$1000)*(--(ISBLANK(Colony!$I$26:$I$1000))))))</f>
        <v/>
      </c>
      <c r="D64" t="str">
        <f t="array" ref="D64">_xlfn.IFNA(INDEX(Colony!$J$26:$J$1000, MATCH(1,COUNTIF(A64, Colony!$H$26:$H$1000)*(--(ISBLANK(Colony!$I$26:$I$1000))), 0)),"")</f>
        <v/>
      </c>
      <c r="E64" t="str">
        <f t="array" ref="E64">_xlfn.IFNA(INDEX(Colony!$D$26:$D$1000, MATCH(1,COUNTIF(B64, Colony!$H$26:$H$1000)*(--(ISBLANK(Colony!$I$26:$I$1000))), 0)),"")</f>
        <v/>
      </c>
      <c r="F64">
        <f t="shared" si="0"/>
        <v>0</v>
      </c>
    </row>
    <row r="65" spans="1:6" x14ac:dyDescent="0.25">
      <c r="A65" t="str">
        <f t="array" ref="A65">_xlfn.IFNA(INDEX(Colony!$H$26:$H$1000, MATCH(0, COUNTIF(A$4:A64,Colony!$H$26:$H$1000), 0)),"")</f>
        <v/>
      </c>
      <c r="B65" t="str">
        <f t="array" ref="B65">_xlfn.IFNA(INDEX(Colony!$H$26:$H$1000, MATCH(1,COUNTIF(A65, Colony!$H$26:$H$1000)*(--(ISBLANK(Colony!$I$26:$I$1000))), 0)),"")</f>
        <v/>
      </c>
      <c r="C65" t="str">
        <f t="array" ref="C65">IF(A65=0,0,IF(OR(B65&gt;9999999,ISBLANK(B65)),"",SUM(COUNTIF(A65, Colony!$H$26:$H$1000)*(--(ISBLANK(Colony!$I$26:$I$1000))))))</f>
        <v/>
      </c>
      <c r="D65" t="str">
        <f t="array" ref="D65">_xlfn.IFNA(INDEX(Colony!$J$26:$J$1000, MATCH(1,COUNTIF(A65, Colony!$H$26:$H$1000)*(--(ISBLANK(Colony!$I$26:$I$1000))), 0)),"")</f>
        <v/>
      </c>
      <c r="E65" t="str">
        <f t="array" ref="E65">_xlfn.IFNA(INDEX(Colony!$D$26:$D$1000, MATCH(1,COUNTIF(B65, Colony!$H$26:$H$1000)*(--(ISBLANK(Colony!$I$26:$I$1000))), 0)),"")</f>
        <v/>
      </c>
      <c r="F65">
        <f t="shared" si="0"/>
        <v>0</v>
      </c>
    </row>
    <row r="66" spans="1:6" x14ac:dyDescent="0.25">
      <c r="A66" t="str">
        <f t="array" ref="A66">_xlfn.IFNA(INDEX(Colony!$H$26:$H$1000, MATCH(0, COUNTIF(A$4:A65,Colony!$H$26:$H$1000), 0)),"")</f>
        <v/>
      </c>
      <c r="B66" t="str">
        <f t="array" ref="B66">_xlfn.IFNA(INDEX(Colony!$H$26:$H$1000, MATCH(1,COUNTIF(A66, Colony!$H$26:$H$1000)*(--(ISBLANK(Colony!$I$26:$I$1000))), 0)),"")</f>
        <v/>
      </c>
      <c r="C66" t="str">
        <f t="array" ref="C66">IF(A66=0,0,IF(OR(B66&gt;9999999,ISBLANK(B66)),"",SUM(COUNTIF(A66, Colony!$H$26:$H$1000)*(--(ISBLANK(Colony!$I$26:$I$1000))))))</f>
        <v/>
      </c>
      <c r="D66" t="str">
        <f t="array" ref="D66">_xlfn.IFNA(INDEX(Colony!$J$26:$J$1000, MATCH(1,COUNTIF(A66, Colony!$H$26:$H$1000)*(--(ISBLANK(Colony!$I$26:$I$1000))), 0)),"")</f>
        <v/>
      </c>
      <c r="E66" t="str">
        <f t="array" ref="E66">_xlfn.IFNA(INDEX(Colony!$D$26:$D$1000, MATCH(1,COUNTIF(B66, Colony!$H$26:$H$1000)*(--(ISBLANK(Colony!$I$26:$I$1000))), 0)),"")</f>
        <v/>
      </c>
      <c r="F66">
        <f t="shared" si="0"/>
        <v>0</v>
      </c>
    </row>
    <row r="67" spans="1:6" x14ac:dyDescent="0.25">
      <c r="A67" t="str">
        <f t="array" ref="A67">_xlfn.IFNA(INDEX(Colony!$H$26:$H$1000, MATCH(0, COUNTIF(A$4:A66,Colony!$H$26:$H$1000), 0)),"")</f>
        <v/>
      </c>
      <c r="B67" t="str">
        <f t="array" ref="B67">_xlfn.IFNA(INDEX(Colony!$H$26:$H$1000, MATCH(1,COUNTIF(A67, Colony!$H$26:$H$1000)*(--(ISBLANK(Colony!$I$26:$I$1000))), 0)),"")</f>
        <v/>
      </c>
      <c r="C67" t="str">
        <f t="array" ref="C67">IF(A67=0,0,IF(OR(B67&gt;9999999,ISBLANK(B67)),"",SUM(COUNTIF(A67, Colony!$H$26:$H$1000)*(--(ISBLANK(Colony!$I$26:$I$1000))))))</f>
        <v/>
      </c>
      <c r="D67" t="str">
        <f t="array" ref="D67">_xlfn.IFNA(INDEX(Colony!$J$26:$J$1000, MATCH(1,COUNTIF(A67, Colony!$H$26:$H$1000)*(--(ISBLANK(Colony!$I$26:$I$1000))), 0)),"")</f>
        <v/>
      </c>
      <c r="E67" t="str">
        <f t="array" ref="E67">_xlfn.IFNA(INDEX(Colony!$D$26:$D$1000, MATCH(1,COUNTIF(B67, Colony!$H$26:$H$1000)*(--(ISBLANK(Colony!$I$26:$I$1000))), 0)),"")</f>
        <v/>
      </c>
      <c r="F67">
        <f t="shared" si="0"/>
        <v>0</v>
      </c>
    </row>
    <row r="68" spans="1:6" x14ac:dyDescent="0.25">
      <c r="A68" t="str">
        <f t="array" ref="A68">_xlfn.IFNA(INDEX(Colony!$H$26:$H$1000, MATCH(0, COUNTIF(A$4:A67,Colony!$H$26:$H$1000), 0)),"")</f>
        <v/>
      </c>
      <c r="B68" t="str">
        <f t="array" ref="B68">_xlfn.IFNA(INDEX(Colony!$H$26:$H$1000, MATCH(1,COUNTIF(A68, Colony!$H$26:$H$1000)*(--(ISBLANK(Colony!$I$26:$I$1000))), 0)),"")</f>
        <v/>
      </c>
      <c r="C68" t="str">
        <f t="array" ref="C68">IF(A68=0,0,IF(OR(B68&gt;9999999,ISBLANK(B68)),"",SUM(COUNTIF(A68, Colony!$H$26:$H$1000)*(--(ISBLANK(Colony!$I$26:$I$1000))))))</f>
        <v/>
      </c>
      <c r="D68" t="str">
        <f t="array" ref="D68">_xlfn.IFNA(INDEX(Colony!$J$26:$J$1000, MATCH(1,COUNTIF(A68, Colony!$H$26:$H$1000)*(--(ISBLANK(Colony!$I$26:$I$1000))), 0)),"")</f>
        <v/>
      </c>
      <c r="E68" t="str">
        <f t="array" ref="E68">_xlfn.IFNA(INDEX(Colony!$D$26:$D$1000, MATCH(1,COUNTIF(B68, Colony!$H$26:$H$1000)*(--(ISBLANK(Colony!$I$26:$I$1000))), 0)),"")</f>
        <v/>
      </c>
      <c r="F68">
        <f t="shared" si="0"/>
        <v>0</v>
      </c>
    </row>
    <row r="69" spans="1:6" x14ac:dyDescent="0.25">
      <c r="A69" t="str">
        <f t="array" ref="A69">_xlfn.IFNA(INDEX(Colony!$H$26:$H$1000, MATCH(0, COUNTIF(A$4:A68,Colony!$H$26:$H$1000), 0)),"")</f>
        <v/>
      </c>
      <c r="B69" t="str">
        <f t="array" ref="B69">_xlfn.IFNA(INDEX(Colony!$H$26:$H$1000, MATCH(1,COUNTIF(A69, Colony!$H$26:$H$1000)*(--(ISBLANK(Colony!$I$26:$I$1000))), 0)),"")</f>
        <v/>
      </c>
      <c r="C69" t="str">
        <f t="array" ref="C69">IF(A69=0,0,IF(OR(B69&gt;9999999,ISBLANK(B69)),"",SUM(COUNTIF(A69, Colony!$H$26:$H$1000)*(--(ISBLANK(Colony!$I$26:$I$1000))))))</f>
        <v/>
      </c>
      <c r="D69" t="str">
        <f t="array" ref="D69">_xlfn.IFNA(INDEX(Colony!$J$26:$J$1000, MATCH(1,COUNTIF(A69, Colony!$H$26:$H$1000)*(--(ISBLANK(Colony!$I$26:$I$1000))), 0)),"")</f>
        <v/>
      </c>
      <c r="E69" t="str">
        <f t="array" ref="E69">_xlfn.IFNA(INDEX(Colony!$D$26:$D$1000, MATCH(1,COUNTIF(B69, Colony!$H$26:$H$1000)*(--(ISBLANK(Colony!$I$26:$I$1000))), 0)),"")</f>
        <v/>
      </c>
      <c r="F69">
        <f t="shared" ref="F69:F132" si="3">IF(OR(B69&gt;$B$5,B69&lt;9999),1,0)</f>
        <v>0</v>
      </c>
    </row>
    <row r="70" spans="1:6" x14ac:dyDescent="0.25">
      <c r="A70" t="str">
        <f t="array" ref="A70">_xlfn.IFNA(INDEX(Colony!$H$26:$H$1000, MATCH(0, COUNTIF(A$4:A69,Colony!$H$26:$H$1000), 0)),"")</f>
        <v/>
      </c>
      <c r="B70" t="str">
        <f t="array" ref="B70">_xlfn.IFNA(INDEX(Colony!$H$26:$H$1000, MATCH(1,COUNTIF(A70, Colony!$H$26:$H$1000)*(--(ISBLANK(Colony!$I$26:$I$1000))), 0)),"")</f>
        <v/>
      </c>
      <c r="C70" t="str">
        <f t="array" ref="C70">IF(A70=0,0,IF(OR(B70&gt;9999999,ISBLANK(B70)),"",SUM(COUNTIF(A70, Colony!$H$26:$H$1000)*(--(ISBLANK(Colony!$I$26:$I$1000))))))</f>
        <v/>
      </c>
      <c r="D70" t="str">
        <f t="array" ref="D70">_xlfn.IFNA(INDEX(Colony!$J$26:$J$1000, MATCH(1,COUNTIF(A70, Colony!$H$26:$H$1000)*(--(ISBLANK(Colony!$I$26:$I$1000))), 0)),"")</f>
        <v/>
      </c>
      <c r="E70" t="str">
        <f t="array" ref="E70">_xlfn.IFNA(INDEX(Colony!$D$26:$D$1000, MATCH(1,COUNTIF(B70, Colony!$H$26:$H$1000)*(--(ISBLANK(Colony!$I$26:$I$1000))), 0)),"")</f>
        <v/>
      </c>
      <c r="F70">
        <f t="shared" si="3"/>
        <v>0</v>
      </c>
    </row>
    <row r="71" spans="1:6" x14ac:dyDescent="0.25">
      <c r="A71" t="str">
        <f t="array" ref="A71">_xlfn.IFNA(INDEX(Colony!$H$26:$H$1000, MATCH(0, COUNTIF(A$4:A70,Colony!$H$26:$H$1000), 0)),"")</f>
        <v/>
      </c>
      <c r="B71" t="str">
        <f t="array" ref="B71">_xlfn.IFNA(INDEX(Colony!$H$26:$H$1000, MATCH(1,COUNTIF(A71, Colony!$H$26:$H$1000)*(--(ISBLANK(Colony!$I$26:$I$1000))), 0)),"")</f>
        <v/>
      </c>
      <c r="C71" t="str">
        <f t="array" ref="C71">IF(A71=0,0,IF(OR(B71&gt;9999999,ISBLANK(B71)),"",SUM(COUNTIF(A71, Colony!$H$26:$H$1000)*(--(ISBLANK(Colony!$I$26:$I$1000))))))</f>
        <v/>
      </c>
      <c r="D71" t="str">
        <f t="array" ref="D71">_xlfn.IFNA(INDEX(Colony!$J$26:$J$1000, MATCH(1,COUNTIF(A71, Colony!$H$26:$H$1000)*(--(ISBLANK(Colony!$I$26:$I$1000))), 0)),"")</f>
        <v/>
      </c>
      <c r="E71" t="str">
        <f t="array" ref="E71">_xlfn.IFNA(INDEX(Colony!$D$26:$D$1000, MATCH(1,COUNTIF(B71, Colony!$H$26:$H$1000)*(--(ISBLANK(Colony!$I$26:$I$1000))), 0)),"")</f>
        <v/>
      </c>
      <c r="F71">
        <f t="shared" si="3"/>
        <v>0</v>
      </c>
    </row>
    <row r="72" spans="1:6" x14ac:dyDescent="0.25">
      <c r="A72" t="str">
        <f t="array" ref="A72">_xlfn.IFNA(INDEX(Colony!$H$26:$H$1000, MATCH(0, COUNTIF(A$4:A71,Colony!$H$26:$H$1000), 0)),"")</f>
        <v/>
      </c>
      <c r="B72" t="str">
        <f t="array" ref="B72">_xlfn.IFNA(INDEX(Colony!$H$26:$H$1000, MATCH(1,COUNTIF(A72, Colony!$H$26:$H$1000)*(--(ISBLANK(Colony!$I$26:$I$1000))), 0)),"")</f>
        <v/>
      </c>
      <c r="C72" t="str">
        <f t="array" ref="C72">IF(A72=0,0,IF(OR(B72&gt;9999999,ISBLANK(B72)),"",SUM(COUNTIF(A72, Colony!$H$26:$H$1000)*(--(ISBLANK(Colony!$I$26:$I$1000))))))</f>
        <v/>
      </c>
      <c r="D72" t="str">
        <f t="array" ref="D72">_xlfn.IFNA(INDEX(Colony!$J$26:$J$1000, MATCH(1,COUNTIF(A72, Colony!$H$26:$H$1000)*(--(ISBLANK(Colony!$I$26:$I$1000))), 0)),"")</f>
        <v/>
      </c>
      <c r="E72" t="str">
        <f t="array" ref="E72">_xlfn.IFNA(INDEX(Colony!$D$26:$D$1000, MATCH(1,COUNTIF(B72, Colony!$H$26:$H$1000)*(--(ISBLANK(Colony!$I$26:$I$1000))), 0)),"")</f>
        <v/>
      </c>
      <c r="F72">
        <f t="shared" si="3"/>
        <v>0</v>
      </c>
    </row>
    <row r="73" spans="1:6" x14ac:dyDescent="0.25">
      <c r="A73" t="str">
        <f t="array" ref="A73">_xlfn.IFNA(INDEX(Colony!$H$26:$H$1000, MATCH(0, COUNTIF(A$4:A72,Colony!$H$26:$H$1000), 0)),"")</f>
        <v/>
      </c>
      <c r="B73" t="str">
        <f t="array" ref="B73">_xlfn.IFNA(INDEX(Colony!$H$26:$H$1000, MATCH(1,COUNTIF(A73, Colony!$H$26:$H$1000)*(--(ISBLANK(Colony!$I$26:$I$1000))), 0)),"")</f>
        <v/>
      </c>
      <c r="C73" t="str">
        <f t="array" ref="C73">IF(A73=0,0,IF(OR(B73&gt;9999999,ISBLANK(B73)),"",SUM(COUNTIF(A73, Colony!$H$26:$H$1000)*(--(ISBLANK(Colony!$I$26:$I$1000))))))</f>
        <v/>
      </c>
      <c r="D73" t="str">
        <f t="array" ref="D73">_xlfn.IFNA(INDEX(Colony!$J$26:$J$1000, MATCH(1,COUNTIF(A73, Colony!$H$26:$H$1000)*(--(ISBLANK(Colony!$I$26:$I$1000))), 0)),"")</f>
        <v/>
      </c>
      <c r="E73" t="str">
        <f t="array" ref="E73">_xlfn.IFNA(INDEX(Colony!$D$26:$D$1000, MATCH(1,COUNTIF(B73, Colony!$H$26:$H$1000)*(--(ISBLANK(Colony!$I$26:$I$1000))), 0)),"")</f>
        <v/>
      </c>
      <c r="F73">
        <f t="shared" si="3"/>
        <v>0</v>
      </c>
    </row>
    <row r="74" spans="1:6" x14ac:dyDescent="0.25">
      <c r="A74" t="str">
        <f t="array" ref="A74">_xlfn.IFNA(INDEX(Colony!$H$26:$H$1000, MATCH(0, COUNTIF(A$4:A73,Colony!$H$26:$H$1000), 0)),"")</f>
        <v/>
      </c>
      <c r="B74" t="str">
        <f t="array" ref="B74">_xlfn.IFNA(INDEX(Colony!$H$26:$H$1000, MATCH(1,COUNTIF(A74, Colony!$H$26:$H$1000)*(--(ISBLANK(Colony!$I$26:$I$1000))), 0)),"")</f>
        <v/>
      </c>
      <c r="C74" t="str">
        <f t="array" ref="C74">IF(A74=0,0,IF(OR(B74&gt;9999999,ISBLANK(B74)),"",SUM(COUNTIF(A74, Colony!$H$26:$H$1000)*(--(ISBLANK(Colony!$I$26:$I$1000))))))</f>
        <v/>
      </c>
      <c r="D74" t="str">
        <f t="array" ref="D74">_xlfn.IFNA(INDEX(Colony!$J$26:$J$1000, MATCH(1,COUNTIF(A74, Colony!$H$26:$H$1000)*(--(ISBLANK(Colony!$I$26:$I$1000))), 0)),"")</f>
        <v/>
      </c>
      <c r="E74" t="str">
        <f t="array" ref="E74">_xlfn.IFNA(INDEX(Colony!$D$26:$D$1000, MATCH(1,COUNTIF(B74, Colony!$H$26:$H$1000)*(--(ISBLANK(Colony!$I$26:$I$1000))), 0)),"")</f>
        <v/>
      </c>
      <c r="F74">
        <f t="shared" si="3"/>
        <v>0</v>
      </c>
    </row>
    <row r="75" spans="1:6" x14ac:dyDescent="0.25">
      <c r="A75" t="str">
        <f t="array" ref="A75">_xlfn.IFNA(INDEX(Colony!$H$26:$H$1000, MATCH(0, COUNTIF(A$4:A74,Colony!$H$26:$H$1000), 0)),"")</f>
        <v/>
      </c>
      <c r="B75" t="str">
        <f t="array" ref="B75">_xlfn.IFNA(INDEX(Colony!$H$26:$H$1000, MATCH(1,COUNTIF(A75, Colony!$H$26:$H$1000)*(--(ISBLANK(Colony!$I$26:$I$1000))), 0)),"")</f>
        <v/>
      </c>
      <c r="C75" t="str">
        <f t="array" ref="C75">IF(A75=0,0,IF(OR(B75&gt;9999999,ISBLANK(B75)),"",SUM(COUNTIF(A75, Colony!$H$26:$H$1000)*(--(ISBLANK(Colony!$I$26:$I$1000))))))</f>
        <v/>
      </c>
      <c r="D75" t="str">
        <f t="array" ref="D75">_xlfn.IFNA(INDEX(Colony!$J$26:$J$1000, MATCH(1,COUNTIF(A75, Colony!$H$26:$H$1000)*(--(ISBLANK(Colony!$I$26:$I$1000))), 0)),"")</f>
        <v/>
      </c>
      <c r="E75" t="str">
        <f t="array" ref="E75">_xlfn.IFNA(INDEX(Colony!$D$26:$D$1000, MATCH(1,COUNTIF(B75, Colony!$H$26:$H$1000)*(--(ISBLANK(Colony!$I$26:$I$1000))), 0)),"")</f>
        <v/>
      </c>
      <c r="F75">
        <f t="shared" si="3"/>
        <v>0</v>
      </c>
    </row>
    <row r="76" spans="1:6" x14ac:dyDescent="0.25">
      <c r="A76" t="str">
        <f t="array" ref="A76">_xlfn.IFNA(INDEX(Colony!$H$26:$H$1000, MATCH(0, COUNTIF(A$4:A75,Colony!$H$26:$H$1000), 0)),"")</f>
        <v/>
      </c>
      <c r="B76" t="str">
        <f t="array" ref="B76">_xlfn.IFNA(INDEX(Colony!$H$26:$H$1000, MATCH(1,COUNTIF(A76, Colony!$H$26:$H$1000)*(--(ISBLANK(Colony!$I$26:$I$1000))), 0)),"")</f>
        <v/>
      </c>
      <c r="C76" t="str">
        <f t="array" ref="C76">IF(A76=0,0,IF(OR(B76&gt;9999999,ISBLANK(B76)),"",SUM(COUNTIF(A76, Colony!$H$26:$H$1000)*(--(ISBLANK(Colony!$I$26:$I$1000))))))</f>
        <v/>
      </c>
      <c r="D76" t="str">
        <f t="array" ref="D76">_xlfn.IFNA(INDEX(Colony!$J$26:$J$1000, MATCH(1,COUNTIF(A76, Colony!$H$26:$H$1000)*(--(ISBLANK(Colony!$I$26:$I$1000))), 0)),"")</f>
        <v/>
      </c>
      <c r="E76" t="str">
        <f t="array" ref="E76">_xlfn.IFNA(INDEX(Colony!$D$26:$D$1000, MATCH(1,COUNTIF(B76, Colony!$H$26:$H$1000)*(--(ISBLANK(Colony!$I$26:$I$1000))), 0)),"")</f>
        <v/>
      </c>
      <c r="F76">
        <f t="shared" si="3"/>
        <v>0</v>
      </c>
    </row>
    <row r="77" spans="1:6" x14ac:dyDescent="0.25">
      <c r="A77" t="str">
        <f t="array" ref="A77">_xlfn.IFNA(INDEX(Colony!$H$26:$H$1000, MATCH(0, COUNTIF(A$4:A76,Colony!$H$26:$H$1000), 0)),"")</f>
        <v/>
      </c>
      <c r="B77" t="str">
        <f t="array" ref="B77">_xlfn.IFNA(INDEX(Colony!$H$26:$H$1000, MATCH(1,COUNTIF(A77, Colony!$H$26:$H$1000)*(--(ISBLANK(Colony!$I$26:$I$1000))), 0)),"")</f>
        <v/>
      </c>
      <c r="C77" t="str">
        <f t="array" ref="C77">IF(A77=0,0,IF(OR(B77&gt;9999999,ISBLANK(B77)),"",SUM(COUNTIF(A77, Colony!$H$26:$H$1000)*(--(ISBLANK(Colony!$I$26:$I$1000))))))</f>
        <v/>
      </c>
      <c r="D77" t="str">
        <f t="array" ref="D77">_xlfn.IFNA(INDEX(Colony!$J$26:$J$1000, MATCH(1,COUNTIF(A77, Colony!$H$26:$H$1000)*(--(ISBLANK(Colony!$I$26:$I$1000))), 0)),"")</f>
        <v/>
      </c>
      <c r="E77" t="str">
        <f t="array" ref="E77">_xlfn.IFNA(INDEX(Colony!$D$26:$D$1000, MATCH(1,COUNTIF(B77, Colony!$H$26:$H$1000)*(--(ISBLANK(Colony!$I$26:$I$1000))), 0)),"")</f>
        <v/>
      </c>
      <c r="F77">
        <f t="shared" si="3"/>
        <v>0</v>
      </c>
    </row>
    <row r="78" spans="1:6" x14ac:dyDescent="0.25">
      <c r="A78" t="str">
        <f t="array" ref="A78">_xlfn.IFNA(INDEX(Colony!$H$26:$H$1000, MATCH(0, COUNTIF(A$4:A77,Colony!$H$26:$H$1000), 0)),"")</f>
        <v/>
      </c>
      <c r="B78" t="str">
        <f t="array" ref="B78">_xlfn.IFNA(INDEX(Colony!$H$26:$H$1000, MATCH(1,COUNTIF(A78, Colony!$H$26:$H$1000)*(--(ISBLANK(Colony!$I$26:$I$1000))), 0)),"")</f>
        <v/>
      </c>
      <c r="C78" t="str">
        <f t="array" ref="C78">IF(A78=0,0,IF(OR(B78&gt;9999999,ISBLANK(B78)),"",SUM(COUNTIF(A78, Colony!$H$26:$H$1000)*(--(ISBLANK(Colony!$I$26:$I$1000))))))</f>
        <v/>
      </c>
      <c r="D78" t="str">
        <f t="array" ref="D78">_xlfn.IFNA(INDEX(Colony!$J$26:$J$1000, MATCH(1,COUNTIF(A78, Colony!$H$26:$H$1000)*(--(ISBLANK(Colony!$I$26:$I$1000))), 0)),"")</f>
        <v/>
      </c>
      <c r="E78" t="str">
        <f t="array" ref="E78">_xlfn.IFNA(INDEX(Colony!$D$26:$D$1000, MATCH(1,COUNTIF(B78, Colony!$H$26:$H$1000)*(--(ISBLANK(Colony!$I$26:$I$1000))), 0)),"")</f>
        <v/>
      </c>
      <c r="F78">
        <f t="shared" si="3"/>
        <v>0</v>
      </c>
    </row>
    <row r="79" spans="1:6" x14ac:dyDescent="0.25">
      <c r="A79" t="str">
        <f t="array" ref="A79">_xlfn.IFNA(INDEX(Colony!$H$26:$H$1000, MATCH(0, COUNTIF(A$4:A78,Colony!$H$26:$H$1000), 0)),"")</f>
        <v/>
      </c>
      <c r="B79" t="str">
        <f t="array" ref="B79">_xlfn.IFNA(INDEX(Colony!$H$26:$H$1000, MATCH(1,COUNTIF(A79, Colony!$H$26:$H$1000)*(--(ISBLANK(Colony!$I$26:$I$1000))), 0)),"")</f>
        <v/>
      </c>
      <c r="C79" t="str">
        <f t="array" ref="C79">IF(A79=0,0,IF(OR(B79&gt;9999999,ISBLANK(B79)),"",SUM(COUNTIF(A79, Colony!$H$26:$H$1000)*(--(ISBLANK(Colony!$I$26:$I$1000))))))</f>
        <v/>
      </c>
      <c r="D79" t="str">
        <f t="array" ref="D79">_xlfn.IFNA(INDEX(Colony!$J$26:$J$1000, MATCH(1,COUNTIF(A79, Colony!$H$26:$H$1000)*(--(ISBLANK(Colony!$I$26:$I$1000))), 0)),"")</f>
        <v/>
      </c>
      <c r="E79" t="str">
        <f t="array" ref="E79">_xlfn.IFNA(INDEX(Colony!$D$26:$D$1000, MATCH(1,COUNTIF(B79, Colony!$H$26:$H$1000)*(--(ISBLANK(Colony!$I$26:$I$1000))), 0)),"")</f>
        <v/>
      </c>
      <c r="F79">
        <f t="shared" si="3"/>
        <v>0</v>
      </c>
    </row>
    <row r="80" spans="1:6" x14ac:dyDescent="0.25">
      <c r="A80" t="str">
        <f t="array" ref="A80">_xlfn.IFNA(INDEX(Colony!$H$26:$H$1000, MATCH(0, COUNTIF(A$4:A79,Colony!$H$26:$H$1000), 0)),"")</f>
        <v/>
      </c>
      <c r="B80" t="str">
        <f t="array" ref="B80">_xlfn.IFNA(INDEX(Colony!$H$26:$H$1000, MATCH(1,COUNTIF(A80, Colony!$H$26:$H$1000)*(--(ISBLANK(Colony!$I$26:$I$1000))), 0)),"")</f>
        <v/>
      </c>
      <c r="C80" t="str">
        <f t="array" ref="C80">IF(A80=0,0,IF(OR(B80&gt;9999999,ISBLANK(B80)),"",SUM(COUNTIF(A80, Colony!$H$26:$H$1000)*(--(ISBLANK(Colony!$I$26:$I$1000))))))</f>
        <v/>
      </c>
      <c r="D80" t="str">
        <f t="array" ref="D80">_xlfn.IFNA(INDEX(Colony!$J$26:$J$1000, MATCH(1,COUNTIF(A80, Colony!$H$26:$H$1000)*(--(ISBLANK(Colony!$I$26:$I$1000))), 0)),"")</f>
        <v/>
      </c>
      <c r="E80" t="str">
        <f t="array" ref="E80">_xlfn.IFNA(INDEX(Colony!$D$26:$D$1000, MATCH(1,COUNTIF(B80, Colony!$H$26:$H$1000)*(--(ISBLANK(Colony!$I$26:$I$1000))), 0)),"")</f>
        <v/>
      </c>
      <c r="F80">
        <f t="shared" si="3"/>
        <v>0</v>
      </c>
    </row>
    <row r="81" spans="1:6" x14ac:dyDescent="0.25">
      <c r="A81" t="str">
        <f t="array" ref="A81">_xlfn.IFNA(INDEX(Colony!$H$26:$H$1000, MATCH(0, COUNTIF(A$4:A80,Colony!$H$26:$H$1000), 0)),"")</f>
        <v/>
      </c>
      <c r="B81" t="str">
        <f t="array" ref="B81">_xlfn.IFNA(INDEX(Colony!$H$26:$H$1000, MATCH(1,COUNTIF(A81, Colony!$H$26:$H$1000)*(--(ISBLANK(Colony!$I$26:$I$1000))), 0)),"")</f>
        <v/>
      </c>
      <c r="C81" t="str">
        <f t="array" ref="C81">IF(A81=0,0,IF(OR(B81&gt;9999999,ISBLANK(B81)),"",SUM(COUNTIF(A81, Colony!$H$26:$H$1000)*(--(ISBLANK(Colony!$I$26:$I$1000))))))</f>
        <v/>
      </c>
      <c r="D81" t="str">
        <f t="array" ref="D81">_xlfn.IFNA(INDEX(Colony!$J$26:$J$1000, MATCH(1,COUNTIF(A81, Colony!$H$26:$H$1000)*(--(ISBLANK(Colony!$I$26:$I$1000))), 0)),"")</f>
        <v/>
      </c>
      <c r="E81" t="str">
        <f t="array" ref="E81">_xlfn.IFNA(INDEX(Colony!$D$26:$D$1000, MATCH(1,COUNTIF(B81, Colony!$H$26:$H$1000)*(--(ISBLANK(Colony!$I$26:$I$1000))), 0)),"")</f>
        <v/>
      </c>
      <c r="F81">
        <f t="shared" si="3"/>
        <v>0</v>
      </c>
    </row>
    <row r="82" spans="1:6" x14ac:dyDescent="0.25">
      <c r="A82" t="str">
        <f t="array" ref="A82">_xlfn.IFNA(INDEX(Colony!$H$26:$H$1000, MATCH(0, COUNTIF(A$4:A81,Colony!$H$26:$H$1000), 0)),"")</f>
        <v/>
      </c>
      <c r="B82" t="str">
        <f t="array" ref="B82">_xlfn.IFNA(INDEX(Colony!$H$26:$H$1000, MATCH(1,COUNTIF(A82, Colony!$H$26:$H$1000)*(--(ISBLANK(Colony!$I$26:$I$1000))), 0)),"")</f>
        <v/>
      </c>
      <c r="C82" t="str">
        <f t="array" ref="C82">IF(A82=0,0,IF(OR(B82&gt;9999999,ISBLANK(B82)),"",SUM(COUNTIF(A82, Colony!$H$26:$H$1000)*(--(ISBLANK(Colony!$I$26:$I$1000))))))</f>
        <v/>
      </c>
      <c r="D82" t="str">
        <f t="array" ref="D82">_xlfn.IFNA(INDEX(Colony!$J$26:$J$1000, MATCH(1,COUNTIF(A82, Colony!$H$26:$H$1000)*(--(ISBLANK(Colony!$I$26:$I$1000))), 0)),"")</f>
        <v/>
      </c>
      <c r="E82" t="str">
        <f t="array" ref="E82">_xlfn.IFNA(INDEX(Colony!$D$26:$D$1000, MATCH(1,COUNTIF(B82, Colony!$H$26:$H$1000)*(--(ISBLANK(Colony!$I$26:$I$1000))), 0)),"")</f>
        <v/>
      </c>
      <c r="F82">
        <f t="shared" si="3"/>
        <v>0</v>
      </c>
    </row>
    <row r="83" spans="1:6" x14ac:dyDescent="0.25">
      <c r="A83" t="str">
        <f t="array" ref="A83">_xlfn.IFNA(INDEX(Colony!$H$26:$H$1000, MATCH(0, COUNTIF(A$4:A82,Colony!$H$26:$H$1000), 0)),"")</f>
        <v/>
      </c>
      <c r="B83" t="str">
        <f t="array" ref="B83">_xlfn.IFNA(INDEX(Colony!$H$26:$H$1000, MATCH(1,COUNTIF(A83, Colony!$H$26:$H$1000)*(--(ISBLANK(Colony!$I$26:$I$1000))), 0)),"")</f>
        <v/>
      </c>
      <c r="C83" t="str">
        <f t="array" ref="C83">IF(A83=0,0,IF(OR(B83&gt;9999999,ISBLANK(B83)),"",SUM(COUNTIF(A83, Colony!$H$26:$H$1000)*(--(ISBLANK(Colony!$I$26:$I$1000))))))</f>
        <v/>
      </c>
      <c r="D83" t="str">
        <f t="array" ref="D83">_xlfn.IFNA(INDEX(Colony!$J$26:$J$1000, MATCH(1,COUNTIF(A83, Colony!$H$26:$H$1000)*(--(ISBLANK(Colony!$I$26:$I$1000))), 0)),"")</f>
        <v/>
      </c>
      <c r="E83" t="str">
        <f t="array" ref="E83">_xlfn.IFNA(INDEX(Colony!$D$26:$D$1000, MATCH(1,COUNTIF(B83, Colony!$H$26:$H$1000)*(--(ISBLANK(Colony!$I$26:$I$1000))), 0)),"")</f>
        <v/>
      </c>
      <c r="F83">
        <f t="shared" si="3"/>
        <v>0</v>
      </c>
    </row>
    <row r="84" spans="1:6" x14ac:dyDescent="0.25">
      <c r="A84" t="str">
        <f t="array" ref="A84">_xlfn.IFNA(INDEX(Colony!$H$26:$H$1000, MATCH(0, COUNTIF(A$4:A83,Colony!$H$26:$H$1000), 0)),"")</f>
        <v/>
      </c>
      <c r="B84" t="str">
        <f t="array" ref="B84">_xlfn.IFNA(INDEX(Colony!$H$26:$H$1000, MATCH(1,COUNTIF(A84, Colony!$H$26:$H$1000)*(--(ISBLANK(Colony!$I$26:$I$1000))), 0)),"")</f>
        <v/>
      </c>
      <c r="C84" t="str">
        <f t="array" ref="C84">IF(A84=0,0,IF(OR(B84&gt;9999999,ISBLANK(B84)),"",SUM(COUNTIF(A84, Colony!$H$26:$H$1000)*(--(ISBLANK(Colony!$I$26:$I$1000))))))</f>
        <v/>
      </c>
      <c r="D84" t="str">
        <f t="array" ref="D84">_xlfn.IFNA(INDEX(Colony!$J$26:$J$1000, MATCH(1,COUNTIF(A84, Colony!$H$26:$H$1000)*(--(ISBLANK(Colony!$I$26:$I$1000))), 0)),"")</f>
        <v/>
      </c>
      <c r="E84" t="str">
        <f t="array" ref="E84">_xlfn.IFNA(INDEX(Colony!$D$26:$D$1000, MATCH(1,COUNTIF(B84, Colony!$H$26:$H$1000)*(--(ISBLANK(Colony!$I$26:$I$1000))), 0)),"")</f>
        <v/>
      </c>
      <c r="F84">
        <f t="shared" si="3"/>
        <v>0</v>
      </c>
    </row>
    <row r="85" spans="1:6" x14ac:dyDescent="0.25">
      <c r="A85" t="str">
        <f t="array" ref="A85">_xlfn.IFNA(INDEX(Colony!$H$26:$H$1000, MATCH(0, COUNTIF(A$4:A84,Colony!$H$26:$H$1000), 0)),"")</f>
        <v/>
      </c>
      <c r="B85" t="str">
        <f t="array" ref="B85">_xlfn.IFNA(INDEX(Colony!$H$26:$H$1000, MATCH(1,COUNTIF(A85, Colony!$H$26:$H$1000)*(--(ISBLANK(Colony!$I$26:$I$1000))), 0)),"")</f>
        <v/>
      </c>
      <c r="C85" t="str">
        <f t="array" ref="C85">IF(A85=0,0,IF(OR(B85&gt;9999999,ISBLANK(B85)),"",SUM(COUNTIF(A85, Colony!$H$26:$H$1000)*(--(ISBLANK(Colony!$I$26:$I$1000))))))</f>
        <v/>
      </c>
      <c r="D85" t="str">
        <f t="array" ref="D85">_xlfn.IFNA(INDEX(Colony!$J$26:$J$1000, MATCH(1,COUNTIF(A85, Colony!$H$26:$H$1000)*(--(ISBLANK(Colony!$I$26:$I$1000))), 0)),"")</f>
        <v/>
      </c>
      <c r="E85" t="str">
        <f t="array" ref="E85">_xlfn.IFNA(INDEX(Colony!$D$26:$D$1000, MATCH(1,COUNTIF(B85, Colony!$H$26:$H$1000)*(--(ISBLANK(Colony!$I$26:$I$1000))), 0)),"")</f>
        <v/>
      </c>
      <c r="F85">
        <f t="shared" si="3"/>
        <v>0</v>
      </c>
    </row>
    <row r="86" spans="1:6" x14ac:dyDescent="0.25">
      <c r="A86" t="str">
        <f t="array" ref="A86">_xlfn.IFNA(INDEX(Colony!$H$26:$H$1000, MATCH(0, COUNTIF(A$4:A85,Colony!$H$26:$H$1000), 0)),"")</f>
        <v/>
      </c>
      <c r="B86" t="str">
        <f t="array" ref="B86">_xlfn.IFNA(INDEX(Colony!$H$26:$H$1000, MATCH(1,COUNTIF(A86, Colony!$H$26:$H$1000)*(--(ISBLANK(Colony!$I$26:$I$1000))), 0)),"")</f>
        <v/>
      </c>
      <c r="C86" t="str">
        <f t="array" ref="C86">IF(A86=0,0,IF(OR(B86&gt;9999999,ISBLANK(B86)),"",SUM(COUNTIF(A86, Colony!$H$26:$H$1000)*(--(ISBLANK(Colony!$I$26:$I$1000))))))</f>
        <v/>
      </c>
      <c r="D86" t="str">
        <f t="array" ref="D86">_xlfn.IFNA(INDEX(Colony!$J$26:$J$1000, MATCH(1,COUNTIF(A86, Colony!$H$26:$H$1000)*(--(ISBLANK(Colony!$I$26:$I$1000))), 0)),"")</f>
        <v/>
      </c>
      <c r="E86" t="str">
        <f t="array" ref="E86">_xlfn.IFNA(INDEX(Colony!$D$26:$D$1000, MATCH(1,COUNTIF(B86, Colony!$H$26:$H$1000)*(--(ISBLANK(Colony!$I$26:$I$1000))), 0)),"")</f>
        <v/>
      </c>
      <c r="F86">
        <f t="shared" si="3"/>
        <v>0</v>
      </c>
    </row>
    <row r="87" spans="1:6" x14ac:dyDescent="0.25">
      <c r="A87" t="str">
        <f t="array" ref="A87">_xlfn.IFNA(INDEX(Colony!$H$26:$H$1000, MATCH(0, COUNTIF(A$4:A86,Colony!$H$26:$H$1000), 0)),"")</f>
        <v/>
      </c>
      <c r="B87" t="str">
        <f t="array" ref="B87">_xlfn.IFNA(INDEX(Colony!$H$26:$H$1000, MATCH(1,COUNTIF(A87, Colony!$H$26:$H$1000)*(--(ISBLANK(Colony!$I$26:$I$1000))), 0)),"")</f>
        <v/>
      </c>
      <c r="C87" t="str">
        <f t="array" ref="C87">IF(A87=0,0,IF(OR(B87&gt;9999999,ISBLANK(B87)),"",SUM(COUNTIF(A87, Colony!$H$26:$H$1000)*(--(ISBLANK(Colony!$I$26:$I$1000))))))</f>
        <v/>
      </c>
      <c r="D87" t="str">
        <f t="array" ref="D87">_xlfn.IFNA(INDEX(Colony!$J$26:$J$1000, MATCH(1,COUNTIF(A87, Colony!$H$26:$H$1000)*(--(ISBLANK(Colony!$I$26:$I$1000))), 0)),"")</f>
        <v/>
      </c>
      <c r="E87" t="str">
        <f t="array" ref="E87">_xlfn.IFNA(INDEX(Colony!$D$26:$D$1000, MATCH(1,COUNTIF(B87, Colony!$H$26:$H$1000)*(--(ISBLANK(Colony!$I$26:$I$1000))), 0)),"")</f>
        <v/>
      </c>
      <c r="F87">
        <f t="shared" si="3"/>
        <v>0</v>
      </c>
    </row>
    <row r="88" spans="1:6" x14ac:dyDescent="0.25">
      <c r="A88" t="str">
        <f t="array" ref="A88">_xlfn.IFNA(INDEX(Colony!$H$26:$H$1000, MATCH(0, COUNTIF(A$4:A87,Colony!$H$26:$H$1000), 0)),"")</f>
        <v/>
      </c>
      <c r="B88" t="str">
        <f t="array" ref="B88">_xlfn.IFNA(INDEX(Colony!$H$26:$H$1000, MATCH(1,COUNTIF(A88, Colony!$H$26:$H$1000)*(--(ISBLANK(Colony!$I$26:$I$1000))), 0)),"")</f>
        <v/>
      </c>
      <c r="C88" t="str">
        <f t="array" ref="C88">IF(A88=0,0,IF(OR(B88&gt;9999999,ISBLANK(B88)),"",SUM(COUNTIF(A88, Colony!$H$26:$H$1000)*(--(ISBLANK(Colony!$I$26:$I$1000))))))</f>
        <v/>
      </c>
      <c r="D88" t="str">
        <f t="array" ref="D88">_xlfn.IFNA(INDEX(Colony!$J$26:$J$1000, MATCH(1,COUNTIF(A88, Colony!$H$26:$H$1000)*(--(ISBLANK(Colony!$I$26:$I$1000))), 0)),"")</f>
        <v/>
      </c>
      <c r="E88" t="str">
        <f t="array" ref="E88">_xlfn.IFNA(INDEX(Colony!$D$26:$D$1000, MATCH(1,COUNTIF(B88, Colony!$H$26:$H$1000)*(--(ISBLANK(Colony!$I$26:$I$1000))), 0)),"")</f>
        <v/>
      </c>
      <c r="F88">
        <f t="shared" si="3"/>
        <v>0</v>
      </c>
    </row>
    <row r="89" spans="1:6" x14ac:dyDescent="0.25">
      <c r="A89" t="str">
        <f t="array" ref="A89">_xlfn.IFNA(INDEX(Colony!$H$26:$H$1000, MATCH(0, COUNTIF(A$4:A88,Colony!$H$26:$H$1000), 0)),"")</f>
        <v/>
      </c>
      <c r="B89" t="str">
        <f t="array" ref="B89">_xlfn.IFNA(INDEX(Colony!$H$26:$H$1000, MATCH(1,COUNTIF(A89, Colony!$H$26:$H$1000)*(--(ISBLANK(Colony!$I$26:$I$1000))), 0)),"")</f>
        <v/>
      </c>
      <c r="C89" t="str">
        <f t="array" ref="C89">IF(A89=0,0,IF(OR(B89&gt;9999999,ISBLANK(B89)),"",SUM(COUNTIF(A89, Colony!$H$26:$H$1000)*(--(ISBLANK(Colony!$I$26:$I$1000))))))</f>
        <v/>
      </c>
      <c r="D89" t="str">
        <f t="array" ref="D89">_xlfn.IFNA(INDEX(Colony!$J$26:$J$1000, MATCH(1,COUNTIF(A89, Colony!$H$26:$H$1000)*(--(ISBLANK(Colony!$I$26:$I$1000))), 0)),"")</f>
        <v/>
      </c>
      <c r="E89" t="str">
        <f t="array" ref="E89">_xlfn.IFNA(INDEX(Colony!$D$26:$D$1000, MATCH(1,COUNTIF(B89, Colony!$H$26:$H$1000)*(--(ISBLANK(Colony!$I$26:$I$1000))), 0)),"")</f>
        <v/>
      </c>
      <c r="F89">
        <f t="shared" si="3"/>
        <v>0</v>
      </c>
    </row>
    <row r="90" spans="1:6" x14ac:dyDescent="0.25">
      <c r="A90" t="str">
        <f t="array" ref="A90">_xlfn.IFNA(INDEX(Colony!$H$26:$H$1000, MATCH(0, COUNTIF(A$4:A89,Colony!$H$26:$H$1000), 0)),"")</f>
        <v/>
      </c>
      <c r="B90" t="str">
        <f t="array" ref="B90">_xlfn.IFNA(INDEX(Colony!$H$26:$H$1000, MATCH(1,COUNTIF(A90, Colony!$H$26:$H$1000)*(--(ISBLANK(Colony!$I$26:$I$1000))), 0)),"")</f>
        <v/>
      </c>
      <c r="C90" t="str">
        <f t="array" ref="C90">IF(A90=0,0,IF(OR(B90&gt;9999999,ISBLANK(B90)),"",SUM(COUNTIF(A90, Colony!$H$26:$H$1000)*(--(ISBLANK(Colony!$I$26:$I$1000))))))</f>
        <v/>
      </c>
      <c r="D90" t="str">
        <f t="array" ref="D90">_xlfn.IFNA(INDEX(Colony!$J$26:$J$1000, MATCH(1,COUNTIF(A90, Colony!$H$26:$H$1000)*(--(ISBLANK(Colony!$I$26:$I$1000))), 0)),"")</f>
        <v/>
      </c>
      <c r="E90" t="str">
        <f t="array" ref="E90">_xlfn.IFNA(INDEX(Colony!$D$26:$D$1000, MATCH(1,COUNTIF(B90, Colony!$H$26:$H$1000)*(--(ISBLANK(Colony!$I$26:$I$1000))), 0)),"")</f>
        <v/>
      </c>
      <c r="F90">
        <f t="shared" si="3"/>
        <v>0</v>
      </c>
    </row>
    <row r="91" spans="1:6" x14ac:dyDescent="0.25">
      <c r="A91" t="str">
        <f t="array" ref="A91">_xlfn.IFNA(INDEX(Colony!$H$26:$H$1000, MATCH(0, COUNTIF(A$4:A90,Colony!$H$26:$H$1000), 0)),"")</f>
        <v/>
      </c>
      <c r="B91" t="str">
        <f t="array" ref="B91">_xlfn.IFNA(INDEX(Colony!$H$26:$H$1000, MATCH(1,COUNTIF(A91, Colony!$H$26:$H$1000)*(--(ISBLANK(Colony!$I$26:$I$1000))), 0)),"")</f>
        <v/>
      </c>
      <c r="C91" t="str">
        <f t="array" ref="C91">IF(A91=0,0,IF(OR(B91&gt;9999999,ISBLANK(B91)),"",SUM(COUNTIF(A91, Colony!$H$26:$H$1000)*(--(ISBLANK(Colony!$I$26:$I$1000))))))</f>
        <v/>
      </c>
      <c r="D91" t="str">
        <f t="array" ref="D91">_xlfn.IFNA(INDEX(Colony!$J$26:$J$1000, MATCH(1,COUNTIF(A91, Colony!$H$26:$H$1000)*(--(ISBLANK(Colony!$I$26:$I$1000))), 0)),"")</f>
        <v/>
      </c>
      <c r="E91" t="str">
        <f t="array" ref="E91">_xlfn.IFNA(INDEX(Colony!$D$26:$D$1000, MATCH(1,COUNTIF(B91, Colony!$H$26:$H$1000)*(--(ISBLANK(Colony!$I$26:$I$1000))), 0)),"")</f>
        <v/>
      </c>
      <c r="F91">
        <f t="shared" si="3"/>
        <v>0</v>
      </c>
    </row>
    <row r="92" spans="1:6" x14ac:dyDescent="0.25">
      <c r="A92" t="str">
        <f t="array" ref="A92">_xlfn.IFNA(INDEX(Colony!$H$26:$H$1000, MATCH(0, COUNTIF(A$4:A91,Colony!$H$26:$H$1000), 0)),"")</f>
        <v/>
      </c>
      <c r="B92" t="str">
        <f t="array" ref="B92">_xlfn.IFNA(INDEX(Colony!$H$26:$H$1000, MATCH(1,COUNTIF(A92, Colony!$H$26:$H$1000)*(--(ISBLANK(Colony!$I$26:$I$1000))), 0)),"")</f>
        <v/>
      </c>
      <c r="C92" t="str">
        <f t="array" ref="C92">IF(A92=0,0,IF(OR(B92&gt;9999999,ISBLANK(B92)),"",SUM(COUNTIF(A92, Colony!$H$26:$H$1000)*(--(ISBLANK(Colony!$I$26:$I$1000))))))</f>
        <v/>
      </c>
      <c r="D92" t="str">
        <f t="array" ref="D92">_xlfn.IFNA(INDEX(Colony!$J$26:$J$1000, MATCH(1,COUNTIF(A92, Colony!$H$26:$H$1000)*(--(ISBLANK(Colony!$I$26:$I$1000))), 0)),"")</f>
        <v/>
      </c>
      <c r="E92" t="str">
        <f t="array" ref="E92">_xlfn.IFNA(INDEX(Colony!$D$26:$D$1000, MATCH(1,COUNTIF(B92, Colony!$H$26:$H$1000)*(--(ISBLANK(Colony!$I$26:$I$1000))), 0)),"")</f>
        <v/>
      </c>
      <c r="F92">
        <f t="shared" si="3"/>
        <v>0</v>
      </c>
    </row>
    <row r="93" spans="1:6" x14ac:dyDescent="0.25">
      <c r="A93" t="str">
        <f t="array" ref="A93">_xlfn.IFNA(INDEX(Colony!$H$26:$H$1000, MATCH(0, COUNTIF(A$4:A92,Colony!$H$26:$H$1000), 0)),"")</f>
        <v/>
      </c>
      <c r="B93" t="str">
        <f t="array" ref="B93">_xlfn.IFNA(INDEX(Colony!$H$26:$H$1000, MATCH(1,COUNTIF(A93, Colony!$H$26:$H$1000)*(--(ISBLANK(Colony!$I$26:$I$1000))), 0)),"")</f>
        <v/>
      </c>
      <c r="C93" t="str">
        <f t="array" ref="C93">IF(A93=0,0,IF(OR(B93&gt;9999999,ISBLANK(B93)),"",SUM(COUNTIF(A93, Colony!$H$26:$H$1000)*(--(ISBLANK(Colony!$I$26:$I$1000))))))</f>
        <v/>
      </c>
      <c r="D93" t="str">
        <f t="array" ref="D93">_xlfn.IFNA(INDEX(Colony!$J$26:$J$1000, MATCH(1,COUNTIF(A93, Colony!$H$26:$H$1000)*(--(ISBLANK(Colony!$I$26:$I$1000))), 0)),"")</f>
        <v/>
      </c>
      <c r="E93" t="str">
        <f t="array" ref="E93">_xlfn.IFNA(INDEX(Colony!$D$26:$D$1000, MATCH(1,COUNTIF(B93, Colony!$H$26:$H$1000)*(--(ISBLANK(Colony!$I$26:$I$1000))), 0)),"")</f>
        <v/>
      </c>
      <c r="F93">
        <f t="shared" si="3"/>
        <v>0</v>
      </c>
    </row>
    <row r="94" spans="1:6" x14ac:dyDescent="0.25">
      <c r="A94" t="str">
        <f t="array" ref="A94">_xlfn.IFNA(INDEX(Colony!$H$26:$H$1000, MATCH(0, COUNTIF(A$4:A93,Colony!$H$26:$H$1000), 0)),"")</f>
        <v/>
      </c>
      <c r="B94" t="str">
        <f t="array" ref="B94">_xlfn.IFNA(INDEX(Colony!$H$26:$H$1000, MATCH(1,COUNTIF(A94, Colony!$H$26:$H$1000)*(--(ISBLANK(Colony!$I$26:$I$1000))), 0)),"")</f>
        <v/>
      </c>
      <c r="C94" t="str">
        <f t="array" ref="C94">IF(A94=0,0,IF(OR(B94&gt;9999999,ISBLANK(B94)),"",SUM(COUNTIF(A94, Colony!$H$26:$H$1000)*(--(ISBLANK(Colony!$I$26:$I$1000))))))</f>
        <v/>
      </c>
      <c r="D94" t="str">
        <f t="array" ref="D94">_xlfn.IFNA(INDEX(Colony!$J$26:$J$1000, MATCH(1,COUNTIF(A94, Colony!$H$26:$H$1000)*(--(ISBLANK(Colony!$I$26:$I$1000))), 0)),"")</f>
        <v/>
      </c>
      <c r="E94" t="str">
        <f t="array" ref="E94">_xlfn.IFNA(INDEX(Colony!$D$26:$D$1000, MATCH(1,COUNTIF(B94, Colony!$H$26:$H$1000)*(--(ISBLANK(Colony!$I$26:$I$1000))), 0)),"")</f>
        <v/>
      </c>
      <c r="F94">
        <f t="shared" si="3"/>
        <v>0</v>
      </c>
    </row>
    <row r="95" spans="1:6" x14ac:dyDescent="0.25">
      <c r="A95" t="str">
        <f t="array" ref="A95">_xlfn.IFNA(INDEX(Colony!$H$26:$H$1000, MATCH(0, COUNTIF(A$4:A94,Colony!$H$26:$H$1000), 0)),"")</f>
        <v/>
      </c>
      <c r="B95" t="str">
        <f t="array" ref="B95">_xlfn.IFNA(INDEX(Colony!$H$26:$H$1000, MATCH(1,COUNTIF(A95, Colony!$H$26:$H$1000)*(--(ISBLANK(Colony!$I$26:$I$1000))), 0)),"")</f>
        <v/>
      </c>
      <c r="C95" t="str">
        <f t="array" ref="C95">IF(A95=0,0,IF(OR(B95&gt;9999999,ISBLANK(B95)),"",SUM(COUNTIF(A95, Colony!$H$26:$H$1000)*(--(ISBLANK(Colony!$I$26:$I$1000))))))</f>
        <v/>
      </c>
      <c r="D95" t="str">
        <f t="array" ref="D95">_xlfn.IFNA(INDEX(Colony!$J$26:$J$1000, MATCH(1,COUNTIF(A95, Colony!$H$26:$H$1000)*(--(ISBLANK(Colony!$I$26:$I$1000))), 0)),"")</f>
        <v/>
      </c>
      <c r="E95" t="str">
        <f t="array" ref="E95">_xlfn.IFNA(INDEX(Colony!$D$26:$D$1000, MATCH(1,COUNTIF(B95, Colony!$H$26:$H$1000)*(--(ISBLANK(Colony!$I$26:$I$1000))), 0)),"")</f>
        <v/>
      </c>
      <c r="F95">
        <f t="shared" si="3"/>
        <v>0</v>
      </c>
    </row>
    <row r="96" spans="1:6" x14ac:dyDescent="0.25">
      <c r="A96" t="str">
        <f t="array" ref="A96">_xlfn.IFNA(INDEX(Colony!$H$26:$H$1000, MATCH(0, COUNTIF(A$4:A95,Colony!$H$26:$H$1000), 0)),"")</f>
        <v/>
      </c>
      <c r="B96" t="str">
        <f t="array" ref="B96">_xlfn.IFNA(INDEX(Colony!$H$26:$H$1000, MATCH(1,COUNTIF(A96, Colony!$H$26:$H$1000)*(--(ISBLANK(Colony!$I$26:$I$1000))), 0)),"")</f>
        <v/>
      </c>
      <c r="C96" t="str">
        <f t="array" ref="C96">IF(A96=0,0,IF(OR(B96&gt;9999999,ISBLANK(B96)),"",SUM(COUNTIF(A96, Colony!$H$26:$H$1000)*(--(ISBLANK(Colony!$I$26:$I$1000))))))</f>
        <v/>
      </c>
      <c r="D96" t="str">
        <f t="array" ref="D96">_xlfn.IFNA(INDEX(Colony!$J$26:$J$1000, MATCH(1,COUNTIF(A96, Colony!$H$26:$H$1000)*(--(ISBLANK(Colony!$I$26:$I$1000))), 0)),"")</f>
        <v/>
      </c>
      <c r="E96" t="str">
        <f t="array" ref="E96">_xlfn.IFNA(INDEX(Colony!$D$26:$D$1000, MATCH(1,COUNTIF(B96, Colony!$H$26:$H$1000)*(--(ISBLANK(Colony!$I$26:$I$1000))), 0)),"")</f>
        <v/>
      </c>
      <c r="F96">
        <f t="shared" si="3"/>
        <v>0</v>
      </c>
    </row>
    <row r="97" spans="1:6" x14ac:dyDescent="0.25">
      <c r="A97" t="str">
        <f t="array" ref="A97">_xlfn.IFNA(INDEX(Colony!$H$26:$H$1000, MATCH(0, COUNTIF(A$4:A96,Colony!$H$26:$H$1000), 0)),"")</f>
        <v/>
      </c>
      <c r="B97" t="str">
        <f t="array" ref="B97">_xlfn.IFNA(INDEX(Colony!$H$26:$H$1000, MATCH(1,COUNTIF(A97, Colony!$H$26:$H$1000)*(--(ISBLANK(Colony!$I$26:$I$1000))), 0)),"")</f>
        <v/>
      </c>
      <c r="C97" t="str">
        <f t="array" ref="C97">IF(A97=0,0,IF(OR(B97&gt;9999999,ISBLANK(B97)),"",SUM(COUNTIF(A97, Colony!$H$26:$H$1000)*(--(ISBLANK(Colony!$I$26:$I$1000))))))</f>
        <v/>
      </c>
      <c r="D97" t="str">
        <f t="array" ref="D97">_xlfn.IFNA(INDEX(Colony!$J$26:$J$1000, MATCH(1,COUNTIF(A97, Colony!$H$26:$H$1000)*(--(ISBLANK(Colony!$I$26:$I$1000))), 0)),"")</f>
        <v/>
      </c>
      <c r="E97" t="str">
        <f t="array" ref="E97">_xlfn.IFNA(INDEX(Colony!$D$26:$D$1000, MATCH(1,COUNTIF(B97, Colony!$H$26:$H$1000)*(--(ISBLANK(Colony!$I$26:$I$1000))), 0)),"")</f>
        <v/>
      </c>
      <c r="F97">
        <f t="shared" si="3"/>
        <v>0</v>
      </c>
    </row>
    <row r="98" spans="1:6" x14ac:dyDescent="0.25">
      <c r="A98" t="str">
        <f t="array" ref="A98">_xlfn.IFNA(INDEX(Colony!$H$26:$H$1000, MATCH(0, COUNTIF(A$4:A97,Colony!$H$26:$H$1000), 0)),"")</f>
        <v/>
      </c>
      <c r="B98" t="str">
        <f t="array" ref="B98">_xlfn.IFNA(INDEX(Colony!$H$26:$H$1000, MATCH(1,COUNTIF(A98, Colony!$H$26:$H$1000)*(--(ISBLANK(Colony!$I$26:$I$1000))), 0)),"")</f>
        <v/>
      </c>
      <c r="C98" t="str">
        <f t="array" ref="C98">IF(A98=0,0,IF(OR(B98&gt;9999999,ISBLANK(B98)),"",SUM(COUNTIF(A98, Colony!$H$26:$H$1000)*(--(ISBLANK(Colony!$I$26:$I$1000))))))</f>
        <v/>
      </c>
      <c r="D98" t="str">
        <f t="array" ref="D98">_xlfn.IFNA(INDEX(Colony!$J$26:$J$1000, MATCH(1,COUNTIF(A98, Colony!$H$26:$H$1000)*(--(ISBLANK(Colony!$I$26:$I$1000))), 0)),"")</f>
        <v/>
      </c>
      <c r="E98" t="str">
        <f t="array" ref="E98">_xlfn.IFNA(INDEX(Colony!$D$26:$D$1000, MATCH(1,COUNTIF(B98, Colony!$H$26:$H$1000)*(--(ISBLANK(Colony!$I$26:$I$1000))), 0)),"")</f>
        <v/>
      </c>
      <c r="F98">
        <f t="shared" si="3"/>
        <v>0</v>
      </c>
    </row>
    <row r="99" spans="1:6" x14ac:dyDescent="0.25">
      <c r="A99" t="str">
        <f t="array" ref="A99">_xlfn.IFNA(INDEX(Colony!$H$26:$H$1000, MATCH(0, COUNTIF(A$4:A98,Colony!$H$26:$H$1000), 0)),"")</f>
        <v/>
      </c>
      <c r="B99" t="str">
        <f t="array" ref="B99">_xlfn.IFNA(INDEX(Colony!$H$26:$H$1000, MATCH(1,COUNTIF(A99, Colony!$H$26:$H$1000)*(--(ISBLANK(Colony!$I$26:$I$1000))), 0)),"")</f>
        <v/>
      </c>
      <c r="C99" t="str">
        <f t="array" ref="C99">IF(A99=0,0,IF(OR(B99&gt;9999999,ISBLANK(B99)),"",SUM(COUNTIF(A99, Colony!$H$26:$H$1000)*(--(ISBLANK(Colony!$I$26:$I$1000))))))</f>
        <v/>
      </c>
      <c r="D99" t="str">
        <f t="array" ref="D99">_xlfn.IFNA(INDEX(Colony!$J$26:$J$1000, MATCH(1,COUNTIF(A99, Colony!$H$26:$H$1000)*(--(ISBLANK(Colony!$I$26:$I$1000))), 0)),"")</f>
        <v/>
      </c>
      <c r="E99" t="str">
        <f t="array" ref="E99">_xlfn.IFNA(INDEX(Colony!$D$26:$D$1000, MATCH(1,COUNTIF(B99, Colony!$H$26:$H$1000)*(--(ISBLANK(Colony!$I$26:$I$1000))), 0)),"")</f>
        <v/>
      </c>
      <c r="F99">
        <f t="shared" si="3"/>
        <v>0</v>
      </c>
    </row>
    <row r="100" spans="1:6" x14ac:dyDescent="0.25">
      <c r="A100" t="str">
        <f t="array" ref="A100">_xlfn.IFNA(INDEX(Colony!$H$26:$H$1000, MATCH(0, COUNTIF(A$4:A99,Colony!$H$26:$H$1000), 0)),"")</f>
        <v/>
      </c>
      <c r="B100" t="str">
        <f t="array" ref="B100">_xlfn.IFNA(INDEX(Colony!$H$26:$H$1000, MATCH(1,COUNTIF(A100, Colony!$H$26:$H$1000)*(--(ISBLANK(Colony!$I$26:$I$1000))), 0)),"")</f>
        <v/>
      </c>
      <c r="C100" t="str">
        <f t="array" ref="C100">IF(A100=0,0,IF(OR(B100&gt;9999999,ISBLANK(B100)),"",SUM(COUNTIF(A100, Colony!$H$26:$H$1000)*(--(ISBLANK(Colony!$I$26:$I$1000))))))</f>
        <v/>
      </c>
      <c r="D100" t="str">
        <f t="array" ref="D100">_xlfn.IFNA(INDEX(Colony!$J$26:$J$1000, MATCH(1,COUNTIF(A100, Colony!$H$26:$H$1000)*(--(ISBLANK(Colony!$I$26:$I$1000))), 0)),"")</f>
        <v/>
      </c>
      <c r="E100" t="str">
        <f t="array" ref="E100">_xlfn.IFNA(INDEX(Colony!$D$26:$D$1000, MATCH(1,COUNTIF(B100, Colony!$H$26:$H$1000)*(--(ISBLANK(Colony!$I$26:$I$1000))), 0)),"")</f>
        <v/>
      </c>
      <c r="F100">
        <f t="shared" si="3"/>
        <v>0</v>
      </c>
    </row>
    <row r="101" spans="1:6" x14ac:dyDescent="0.25">
      <c r="A101" t="str">
        <f t="array" ref="A101">_xlfn.IFNA(INDEX(Colony!$H$26:$H$1000, MATCH(0, COUNTIF(A$4:A100,Colony!$H$26:$H$1000), 0)),"")</f>
        <v/>
      </c>
      <c r="B101" t="str">
        <f t="array" ref="B101">_xlfn.IFNA(INDEX(Colony!$H$26:$H$1000, MATCH(1,COUNTIF(A101, Colony!$H$26:$H$1000)*(--(ISBLANK(Colony!$I$26:$I$1000))), 0)),"")</f>
        <v/>
      </c>
      <c r="C101" t="str">
        <f t="array" ref="C101">IF(A101=0,0,IF(OR(B101&gt;9999999,ISBLANK(B101)),"",SUM(COUNTIF(A101, Colony!$H$26:$H$1000)*(--(ISBLANK(Colony!$I$26:$I$1000))))))</f>
        <v/>
      </c>
      <c r="D101" t="str">
        <f t="array" ref="D101">_xlfn.IFNA(INDEX(Colony!$J$26:$J$1000, MATCH(1,COUNTIF(A101, Colony!$H$26:$H$1000)*(--(ISBLANK(Colony!$I$26:$I$1000))), 0)),"")</f>
        <v/>
      </c>
      <c r="E101" t="str">
        <f t="array" ref="E101">_xlfn.IFNA(INDEX(Colony!$D$26:$D$1000, MATCH(1,COUNTIF(B101, Colony!$H$26:$H$1000)*(--(ISBLANK(Colony!$I$26:$I$1000))), 0)),"")</f>
        <v/>
      </c>
      <c r="F101">
        <f t="shared" si="3"/>
        <v>0</v>
      </c>
    </row>
    <row r="102" spans="1:6" x14ac:dyDescent="0.25">
      <c r="A102" t="str">
        <f t="array" ref="A102">_xlfn.IFNA(INDEX(Colony!$H$26:$H$1000, MATCH(0, COUNTIF(A$4:A101,Colony!$H$26:$H$1000), 0)),"")</f>
        <v/>
      </c>
      <c r="B102" t="str">
        <f t="array" ref="B102">_xlfn.IFNA(INDEX(Colony!$H$26:$H$1000, MATCH(1,COUNTIF(A102, Colony!$H$26:$H$1000)*(--(ISBLANK(Colony!$I$26:$I$1000))), 0)),"")</f>
        <v/>
      </c>
      <c r="C102" t="str">
        <f t="array" ref="C102">IF(A102=0,0,IF(OR(B102&gt;9999999,ISBLANK(B102)),"",SUM(COUNTIF(A102, Colony!$H$26:$H$1000)*(--(ISBLANK(Colony!$I$26:$I$1000))))))</f>
        <v/>
      </c>
      <c r="D102" t="str">
        <f t="array" ref="D102">_xlfn.IFNA(INDEX(Colony!$J$26:$J$1000, MATCH(1,COUNTIF(A102, Colony!$H$26:$H$1000)*(--(ISBLANK(Colony!$I$26:$I$1000))), 0)),"")</f>
        <v/>
      </c>
      <c r="E102" t="str">
        <f t="array" ref="E102">_xlfn.IFNA(INDEX(Colony!$D$26:$D$1000, MATCH(1,COUNTIF(B102, Colony!$H$26:$H$1000)*(--(ISBLANK(Colony!$I$26:$I$1000))), 0)),"")</f>
        <v/>
      </c>
      <c r="F102">
        <f t="shared" si="3"/>
        <v>0</v>
      </c>
    </row>
    <row r="103" spans="1:6" x14ac:dyDescent="0.25">
      <c r="A103" t="str">
        <f t="array" ref="A103">_xlfn.IFNA(INDEX(Colony!$H$26:$H$1000, MATCH(0, COUNTIF(A$4:A102,Colony!$H$26:$H$1000), 0)),"")</f>
        <v/>
      </c>
      <c r="B103" t="str">
        <f t="array" ref="B103">_xlfn.IFNA(INDEX(Colony!$H$26:$H$1000, MATCH(1,COUNTIF(A103, Colony!$H$26:$H$1000)*(--(ISBLANK(Colony!$I$26:$I$1000))), 0)),"")</f>
        <v/>
      </c>
      <c r="C103" t="str">
        <f t="array" ref="C103">IF(A103=0,0,IF(OR(B103&gt;9999999,ISBLANK(B103)),"",SUM(COUNTIF(A103, Colony!$H$26:$H$1000)*(--(ISBLANK(Colony!$I$26:$I$1000))))))</f>
        <v/>
      </c>
      <c r="D103" t="str">
        <f t="array" ref="D103">_xlfn.IFNA(INDEX(Colony!$J$26:$J$1000, MATCH(1,COUNTIF(A103, Colony!$H$26:$H$1000)*(--(ISBLANK(Colony!$I$26:$I$1000))), 0)),"")</f>
        <v/>
      </c>
      <c r="E103" t="str">
        <f t="array" ref="E103">_xlfn.IFNA(INDEX(Colony!$D$26:$D$1000, MATCH(1,COUNTIF(B103, Colony!$H$26:$H$1000)*(--(ISBLANK(Colony!$I$26:$I$1000))), 0)),"")</f>
        <v/>
      </c>
      <c r="F103">
        <f t="shared" si="3"/>
        <v>0</v>
      </c>
    </row>
    <row r="104" spans="1:6" x14ac:dyDescent="0.25">
      <c r="A104" t="str">
        <f t="array" ref="A104">_xlfn.IFNA(INDEX(Colony!$H$26:$H$1000, MATCH(0, COUNTIF(A$4:A103,Colony!$H$26:$H$1000), 0)),"")</f>
        <v/>
      </c>
      <c r="B104" t="str">
        <f t="array" ref="B104">_xlfn.IFNA(INDEX(Colony!$H$26:$H$1000, MATCH(1,COUNTIF(A104, Colony!$H$26:$H$1000)*(--(ISBLANK(Colony!$I$26:$I$1000))), 0)),"")</f>
        <v/>
      </c>
      <c r="C104" t="str">
        <f t="array" ref="C104">IF(A104=0,0,IF(OR(B104&gt;9999999,ISBLANK(B104)),"",SUM(COUNTIF(A104, Colony!$H$26:$H$1000)*(--(ISBLANK(Colony!$I$26:$I$1000))))))</f>
        <v/>
      </c>
      <c r="D104" t="str">
        <f t="array" ref="D104">_xlfn.IFNA(INDEX(Colony!$J$26:$J$1000, MATCH(1,COUNTIF(A104, Colony!$H$26:$H$1000)*(--(ISBLANK(Colony!$I$26:$I$1000))), 0)),"")</f>
        <v/>
      </c>
      <c r="E104" t="str">
        <f t="array" ref="E104">_xlfn.IFNA(INDEX(Colony!$D$26:$D$1000, MATCH(1,COUNTIF(B104, Colony!$H$26:$H$1000)*(--(ISBLANK(Colony!$I$26:$I$1000))), 0)),"")</f>
        <v/>
      </c>
      <c r="F104">
        <f t="shared" si="3"/>
        <v>0</v>
      </c>
    </row>
    <row r="105" spans="1:6" x14ac:dyDescent="0.25">
      <c r="A105" t="str">
        <f t="array" ref="A105">_xlfn.IFNA(INDEX(Colony!$H$26:$H$1000, MATCH(0, COUNTIF(A$4:A104,Colony!$H$26:$H$1000), 0)),"")</f>
        <v/>
      </c>
      <c r="B105" t="str">
        <f t="array" ref="B105">_xlfn.IFNA(INDEX(Colony!$H$26:$H$1000, MATCH(1,COUNTIF(A105, Colony!$H$26:$H$1000)*(--(ISBLANK(Colony!$I$26:$I$1000))), 0)),"")</f>
        <v/>
      </c>
      <c r="C105" t="str">
        <f t="array" ref="C105">IF(A105=0,0,IF(OR(B105&gt;9999999,ISBLANK(B105)),"",SUM(COUNTIF(A105, Colony!$H$26:$H$1000)*(--(ISBLANK(Colony!$I$26:$I$1000))))))</f>
        <v/>
      </c>
      <c r="D105" t="str">
        <f t="array" ref="D105">_xlfn.IFNA(INDEX(Colony!$J$26:$J$1000, MATCH(1,COUNTIF(A105, Colony!$H$26:$H$1000)*(--(ISBLANK(Colony!$I$26:$I$1000))), 0)),"")</f>
        <v/>
      </c>
      <c r="E105" t="str">
        <f t="array" ref="E105">_xlfn.IFNA(INDEX(Colony!$D$26:$D$1000, MATCH(1,COUNTIF(B105, Colony!$H$26:$H$1000)*(--(ISBLANK(Colony!$I$26:$I$1000))), 0)),"")</f>
        <v/>
      </c>
      <c r="F105">
        <f t="shared" si="3"/>
        <v>0</v>
      </c>
    </row>
    <row r="106" spans="1:6" x14ac:dyDescent="0.25">
      <c r="A106" t="str">
        <f t="array" ref="A106">_xlfn.IFNA(INDEX(Colony!$H$26:$H$1000, MATCH(0, COUNTIF(A$4:A105,Colony!$H$26:$H$1000), 0)),"")</f>
        <v/>
      </c>
      <c r="B106" t="str">
        <f t="array" ref="B106">_xlfn.IFNA(INDEX(Colony!$H$26:$H$1000, MATCH(1,COUNTIF(A106, Colony!$H$26:$H$1000)*(--(ISBLANK(Colony!$I$26:$I$1000))), 0)),"")</f>
        <v/>
      </c>
      <c r="C106" t="str">
        <f t="array" ref="C106">IF(A106=0,0,IF(OR(B106&gt;9999999,ISBLANK(B106)),"",SUM(COUNTIF(A106, Colony!$H$26:$H$1000)*(--(ISBLANK(Colony!$I$26:$I$1000))))))</f>
        <v/>
      </c>
      <c r="D106" t="str">
        <f t="array" ref="D106">_xlfn.IFNA(INDEX(Colony!$J$26:$J$1000, MATCH(1,COUNTIF(A106, Colony!$H$26:$H$1000)*(--(ISBLANK(Colony!$I$26:$I$1000))), 0)),"")</f>
        <v/>
      </c>
      <c r="E106" t="str">
        <f t="array" ref="E106">_xlfn.IFNA(INDEX(Colony!$D$26:$D$1000, MATCH(1,COUNTIF(B106, Colony!$H$26:$H$1000)*(--(ISBLANK(Colony!$I$26:$I$1000))), 0)),"")</f>
        <v/>
      </c>
      <c r="F106">
        <f t="shared" si="3"/>
        <v>0</v>
      </c>
    </row>
    <row r="107" spans="1:6" x14ac:dyDescent="0.25">
      <c r="A107" t="str">
        <f t="array" ref="A107">_xlfn.IFNA(INDEX(Colony!$H$26:$H$1000, MATCH(0, COUNTIF(A$4:A106,Colony!$H$26:$H$1000), 0)),"")</f>
        <v/>
      </c>
      <c r="B107" t="str">
        <f t="array" ref="B107">_xlfn.IFNA(INDEX(Colony!$H$26:$H$1000, MATCH(1,COUNTIF(A107, Colony!$H$26:$H$1000)*(--(ISBLANK(Colony!$I$26:$I$1000))), 0)),"")</f>
        <v/>
      </c>
      <c r="C107" t="str">
        <f t="array" ref="C107">IF(A107=0,0,IF(OR(B107&gt;9999999,ISBLANK(B107)),"",SUM(COUNTIF(A107, Colony!$H$26:$H$1000)*(--(ISBLANK(Colony!$I$26:$I$1000))))))</f>
        <v/>
      </c>
      <c r="D107" t="str">
        <f t="array" ref="D107">_xlfn.IFNA(INDEX(Colony!$J$26:$J$1000, MATCH(1,COUNTIF(A107, Colony!$H$26:$H$1000)*(--(ISBLANK(Colony!$I$26:$I$1000))), 0)),"")</f>
        <v/>
      </c>
      <c r="E107" t="str">
        <f t="array" ref="E107">_xlfn.IFNA(INDEX(Colony!$D$26:$D$1000, MATCH(1,COUNTIF(B107, Colony!$H$26:$H$1000)*(--(ISBLANK(Colony!$I$26:$I$1000))), 0)),"")</f>
        <v/>
      </c>
      <c r="F107">
        <f t="shared" si="3"/>
        <v>0</v>
      </c>
    </row>
    <row r="108" spans="1:6" x14ac:dyDescent="0.25">
      <c r="A108" t="str">
        <f t="array" ref="A108">_xlfn.IFNA(INDEX(Colony!$H$26:$H$1000, MATCH(0, COUNTIF(A$4:A107,Colony!$H$26:$H$1000), 0)),"")</f>
        <v/>
      </c>
      <c r="B108" t="str">
        <f t="array" ref="B108">_xlfn.IFNA(INDEX(Colony!$H$26:$H$1000, MATCH(1,COUNTIF(A108, Colony!$H$26:$H$1000)*(--(ISBLANK(Colony!$I$26:$I$1000))), 0)),"")</f>
        <v/>
      </c>
      <c r="C108" t="str">
        <f t="array" ref="C108">IF(A108=0,0,IF(OR(B108&gt;9999999,ISBLANK(B108)),"",SUM(COUNTIF(A108, Colony!$H$26:$H$1000)*(--(ISBLANK(Colony!$I$26:$I$1000))))))</f>
        <v/>
      </c>
      <c r="D108" t="str">
        <f t="array" ref="D108">_xlfn.IFNA(INDEX(Colony!$J$26:$J$1000, MATCH(1,COUNTIF(A108, Colony!$H$26:$H$1000)*(--(ISBLANK(Colony!$I$26:$I$1000))), 0)),"")</f>
        <v/>
      </c>
      <c r="E108" t="str">
        <f t="array" ref="E108">_xlfn.IFNA(INDEX(Colony!$D$26:$D$1000, MATCH(1,COUNTIF(B108, Colony!$H$26:$H$1000)*(--(ISBLANK(Colony!$I$26:$I$1000))), 0)),"")</f>
        <v/>
      </c>
      <c r="F108">
        <f t="shared" si="3"/>
        <v>0</v>
      </c>
    </row>
    <row r="109" spans="1:6" x14ac:dyDescent="0.25">
      <c r="A109" t="str">
        <f t="array" ref="A109">_xlfn.IFNA(INDEX(Colony!$H$26:$H$1000, MATCH(0, COUNTIF(A$4:A108,Colony!$H$26:$H$1000), 0)),"")</f>
        <v/>
      </c>
      <c r="B109" t="str">
        <f t="array" ref="B109">_xlfn.IFNA(INDEX(Colony!$H$26:$H$1000, MATCH(1,COUNTIF(A109, Colony!$H$26:$H$1000)*(--(ISBLANK(Colony!$I$26:$I$1000))), 0)),"")</f>
        <v/>
      </c>
      <c r="C109" t="str">
        <f t="array" ref="C109">IF(A109=0,0,IF(OR(B109&gt;9999999,ISBLANK(B109)),"",SUM(COUNTIF(A109, Colony!$H$26:$H$1000)*(--(ISBLANK(Colony!$I$26:$I$1000))))))</f>
        <v/>
      </c>
      <c r="D109" t="str">
        <f t="array" ref="D109">_xlfn.IFNA(INDEX(Colony!$J$26:$J$1000, MATCH(1,COUNTIF(A109, Colony!$H$26:$H$1000)*(--(ISBLANK(Colony!$I$26:$I$1000))), 0)),"")</f>
        <v/>
      </c>
      <c r="E109" t="str">
        <f t="array" ref="E109">_xlfn.IFNA(INDEX(Colony!$D$26:$D$1000, MATCH(1,COUNTIF(B109, Colony!$H$26:$H$1000)*(--(ISBLANK(Colony!$I$26:$I$1000))), 0)),"")</f>
        <v/>
      </c>
      <c r="F109">
        <f t="shared" si="3"/>
        <v>0</v>
      </c>
    </row>
    <row r="110" spans="1:6" x14ac:dyDescent="0.25">
      <c r="A110" t="str">
        <f t="array" ref="A110">_xlfn.IFNA(INDEX(Colony!$H$26:$H$1000, MATCH(0, COUNTIF(A$4:A109,Colony!$H$26:$H$1000), 0)),"")</f>
        <v/>
      </c>
      <c r="B110" t="str">
        <f t="array" ref="B110">_xlfn.IFNA(INDEX(Colony!$H$26:$H$1000, MATCH(1,COUNTIF(A110, Colony!$H$26:$H$1000)*(--(ISBLANK(Colony!$I$26:$I$1000))), 0)),"")</f>
        <v/>
      </c>
      <c r="C110" t="str">
        <f t="array" ref="C110">IF(A110=0,0,IF(OR(B110&gt;9999999,ISBLANK(B110)),"",SUM(COUNTIF(A110, Colony!$H$26:$H$1000)*(--(ISBLANK(Colony!$I$26:$I$1000))))))</f>
        <v/>
      </c>
      <c r="D110" t="str">
        <f t="array" ref="D110">_xlfn.IFNA(INDEX(Colony!$J$26:$J$1000, MATCH(1,COUNTIF(A110, Colony!$H$26:$H$1000)*(--(ISBLANK(Colony!$I$26:$I$1000))), 0)),"")</f>
        <v/>
      </c>
      <c r="E110" t="str">
        <f t="array" ref="E110">_xlfn.IFNA(INDEX(Colony!$D$26:$D$1000, MATCH(1,COUNTIF(B110, Colony!$H$26:$H$1000)*(--(ISBLANK(Colony!$I$26:$I$1000))), 0)),"")</f>
        <v/>
      </c>
      <c r="F110">
        <f t="shared" si="3"/>
        <v>0</v>
      </c>
    </row>
    <row r="111" spans="1:6" x14ac:dyDescent="0.25">
      <c r="A111" t="str">
        <f t="array" ref="A111">_xlfn.IFNA(INDEX(Colony!$H$26:$H$1000, MATCH(0, COUNTIF(A$4:A110,Colony!$H$26:$H$1000), 0)),"")</f>
        <v/>
      </c>
      <c r="B111" t="str">
        <f t="array" ref="B111">_xlfn.IFNA(INDEX(Colony!$H$26:$H$1000, MATCH(1,COUNTIF(A111, Colony!$H$26:$H$1000)*(--(ISBLANK(Colony!$I$26:$I$1000))), 0)),"")</f>
        <v/>
      </c>
      <c r="C111" t="str">
        <f t="array" ref="C111">IF(A111=0,0,IF(OR(B111&gt;9999999,ISBLANK(B111)),"",SUM(COUNTIF(A111, Colony!$H$26:$H$1000)*(--(ISBLANK(Colony!$I$26:$I$1000))))))</f>
        <v/>
      </c>
      <c r="D111" t="str">
        <f t="array" ref="D111">_xlfn.IFNA(INDEX(Colony!$J$26:$J$1000, MATCH(1,COUNTIF(A111, Colony!$H$26:$H$1000)*(--(ISBLANK(Colony!$I$26:$I$1000))), 0)),"")</f>
        <v/>
      </c>
      <c r="E111" t="str">
        <f t="array" ref="E111">_xlfn.IFNA(INDEX(Colony!$D$26:$D$1000, MATCH(1,COUNTIF(B111, Colony!$H$26:$H$1000)*(--(ISBLANK(Colony!$I$26:$I$1000))), 0)),"")</f>
        <v/>
      </c>
      <c r="F111">
        <f t="shared" si="3"/>
        <v>0</v>
      </c>
    </row>
    <row r="112" spans="1:6" x14ac:dyDescent="0.25">
      <c r="A112" t="str">
        <f t="array" ref="A112">_xlfn.IFNA(INDEX(Colony!$H$26:$H$1000, MATCH(0, COUNTIF(A$4:A111,Colony!$H$26:$H$1000), 0)),"")</f>
        <v/>
      </c>
      <c r="B112" t="str">
        <f t="array" ref="B112">_xlfn.IFNA(INDEX(Colony!$H$26:$H$1000, MATCH(1,COUNTIF(A112, Colony!$H$26:$H$1000)*(--(ISBLANK(Colony!$I$26:$I$1000))), 0)),"")</f>
        <v/>
      </c>
      <c r="C112" t="str">
        <f t="array" ref="C112">IF(A112=0,0,IF(OR(B112&gt;9999999,ISBLANK(B112)),"",SUM(COUNTIF(A112, Colony!$H$26:$H$1000)*(--(ISBLANK(Colony!$I$26:$I$1000))))))</f>
        <v/>
      </c>
      <c r="D112" t="str">
        <f t="array" ref="D112">_xlfn.IFNA(INDEX(Colony!$J$26:$J$1000, MATCH(1,COUNTIF(A112, Colony!$H$26:$H$1000)*(--(ISBLANK(Colony!$I$26:$I$1000))), 0)),"")</f>
        <v/>
      </c>
      <c r="E112" t="str">
        <f t="array" ref="E112">_xlfn.IFNA(INDEX(Colony!$D$26:$D$1000, MATCH(1,COUNTIF(B112, Colony!$H$26:$H$1000)*(--(ISBLANK(Colony!$I$26:$I$1000))), 0)),"")</f>
        <v/>
      </c>
      <c r="F112">
        <f t="shared" si="3"/>
        <v>0</v>
      </c>
    </row>
    <row r="113" spans="1:6" x14ac:dyDescent="0.25">
      <c r="A113" t="str">
        <f t="array" ref="A113">_xlfn.IFNA(INDEX(Colony!$H$26:$H$1000, MATCH(0, COUNTIF(A$4:A112,Colony!$H$26:$H$1000), 0)),"")</f>
        <v/>
      </c>
      <c r="B113" t="str">
        <f t="array" ref="B113">_xlfn.IFNA(INDEX(Colony!$H$26:$H$1000, MATCH(1,COUNTIF(A113, Colony!$H$26:$H$1000)*(--(ISBLANK(Colony!$I$26:$I$1000))), 0)),"")</f>
        <v/>
      </c>
      <c r="C113" t="str">
        <f t="array" ref="C113">IF(A113=0,0,IF(OR(B113&gt;9999999,ISBLANK(B113)),"",SUM(COUNTIF(A113, Colony!$H$26:$H$1000)*(--(ISBLANK(Colony!$I$26:$I$1000))))))</f>
        <v/>
      </c>
      <c r="D113" t="str">
        <f t="array" ref="D113">_xlfn.IFNA(INDEX(Colony!$J$26:$J$1000, MATCH(1,COUNTIF(A113, Colony!$H$26:$H$1000)*(--(ISBLANK(Colony!$I$26:$I$1000))), 0)),"")</f>
        <v/>
      </c>
      <c r="E113" t="str">
        <f t="array" ref="E113">_xlfn.IFNA(INDEX(Colony!$D$26:$D$1000, MATCH(1,COUNTIF(B113, Colony!$H$26:$H$1000)*(--(ISBLANK(Colony!$I$26:$I$1000))), 0)),"")</f>
        <v/>
      </c>
      <c r="F113">
        <f t="shared" si="3"/>
        <v>0</v>
      </c>
    </row>
    <row r="114" spans="1:6" x14ac:dyDescent="0.25">
      <c r="A114" t="str">
        <f t="array" ref="A114">_xlfn.IFNA(INDEX(Colony!$H$26:$H$1000, MATCH(0, COUNTIF(A$4:A113,Colony!$H$26:$H$1000), 0)),"")</f>
        <v/>
      </c>
      <c r="B114" t="str">
        <f t="array" ref="B114">_xlfn.IFNA(INDEX(Colony!$H$26:$H$1000, MATCH(1,COUNTIF(A114, Colony!$H$26:$H$1000)*(--(ISBLANK(Colony!$I$26:$I$1000))), 0)),"")</f>
        <v/>
      </c>
      <c r="C114" t="str">
        <f t="array" ref="C114">IF(A114=0,0,IF(OR(B114&gt;9999999,ISBLANK(B114)),"",SUM(COUNTIF(A114, Colony!$H$26:$H$1000)*(--(ISBLANK(Colony!$I$26:$I$1000))))))</f>
        <v/>
      </c>
      <c r="D114" t="str">
        <f t="array" ref="D114">_xlfn.IFNA(INDEX(Colony!$J$26:$J$1000, MATCH(1,COUNTIF(A114, Colony!$H$26:$H$1000)*(--(ISBLANK(Colony!$I$26:$I$1000))), 0)),"")</f>
        <v/>
      </c>
      <c r="E114" t="str">
        <f t="array" ref="E114">_xlfn.IFNA(INDEX(Colony!$D$26:$D$1000, MATCH(1,COUNTIF(B114, Colony!$H$26:$H$1000)*(--(ISBLANK(Colony!$I$26:$I$1000))), 0)),"")</f>
        <v/>
      </c>
      <c r="F114">
        <f t="shared" si="3"/>
        <v>0</v>
      </c>
    </row>
    <row r="115" spans="1:6" x14ac:dyDescent="0.25">
      <c r="A115" t="str">
        <f t="array" ref="A115">_xlfn.IFNA(INDEX(Colony!$H$26:$H$1000, MATCH(0, COUNTIF(A$4:A114,Colony!$H$26:$H$1000), 0)),"")</f>
        <v/>
      </c>
      <c r="B115" t="str">
        <f t="array" ref="B115">_xlfn.IFNA(INDEX(Colony!$H$26:$H$1000, MATCH(1,COUNTIF(A115, Colony!$H$26:$H$1000)*(--(ISBLANK(Colony!$I$26:$I$1000))), 0)),"")</f>
        <v/>
      </c>
      <c r="C115" t="str">
        <f t="array" ref="C115">IF(A115=0,0,IF(OR(B115&gt;9999999,ISBLANK(B115)),"",SUM(COUNTIF(A115, Colony!$H$26:$H$1000)*(--(ISBLANK(Colony!$I$26:$I$1000))))))</f>
        <v/>
      </c>
      <c r="D115" t="str">
        <f t="array" ref="D115">_xlfn.IFNA(INDEX(Colony!$J$26:$J$1000, MATCH(1,COUNTIF(A115, Colony!$H$26:$H$1000)*(--(ISBLANK(Colony!$I$26:$I$1000))), 0)),"")</f>
        <v/>
      </c>
      <c r="E115" t="str">
        <f t="array" ref="E115">_xlfn.IFNA(INDEX(Colony!$D$26:$D$1000, MATCH(1,COUNTIF(B115, Colony!$H$26:$H$1000)*(--(ISBLANK(Colony!$I$26:$I$1000))), 0)),"")</f>
        <v/>
      </c>
      <c r="F115">
        <f t="shared" si="3"/>
        <v>0</v>
      </c>
    </row>
    <row r="116" spans="1:6" x14ac:dyDescent="0.25">
      <c r="A116" t="str">
        <f t="array" ref="A116">_xlfn.IFNA(INDEX(Colony!$H$26:$H$1000, MATCH(0, COUNTIF(A$4:A115,Colony!$H$26:$H$1000), 0)),"")</f>
        <v/>
      </c>
      <c r="B116" t="str">
        <f t="array" ref="B116">_xlfn.IFNA(INDEX(Colony!$H$26:$H$1000, MATCH(1,COUNTIF(A116, Colony!$H$26:$H$1000)*(--(ISBLANK(Colony!$I$26:$I$1000))), 0)),"")</f>
        <v/>
      </c>
      <c r="C116" t="str">
        <f t="array" ref="C116">IF(A116=0,0,IF(OR(B116&gt;9999999,ISBLANK(B116)),"",SUM(COUNTIF(A116, Colony!$H$26:$H$1000)*(--(ISBLANK(Colony!$I$26:$I$1000))))))</f>
        <v/>
      </c>
      <c r="D116" t="str">
        <f t="array" ref="D116">_xlfn.IFNA(INDEX(Colony!$J$26:$J$1000, MATCH(1,COUNTIF(A116, Colony!$H$26:$H$1000)*(--(ISBLANK(Colony!$I$26:$I$1000))), 0)),"")</f>
        <v/>
      </c>
      <c r="E116" t="str">
        <f t="array" ref="E116">_xlfn.IFNA(INDEX(Colony!$D$26:$D$1000, MATCH(1,COUNTIF(B116, Colony!$H$26:$H$1000)*(--(ISBLANK(Colony!$I$26:$I$1000))), 0)),"")</f>
        <v/>
      </c>
      <c r="F116">
        <f t="shared" si="3"/>
        <v>0</v>
      </c>
    </row>
    <row r="117" spans="1:6" x14ac:dyDescent="0.25">
      <c r="A117" t="str">
        <f t="array" ref="A117">_xlfn.IFNA(INDEX(Colony!$H$26:$H$1000, MATCH(0, COUNTIF(A$4:A116,Colony!$H$26:$H$1000), 0)),"")</f>
        <v/>
      </c>
      <c r="B117" t="str">
        <f t="array" ref="B117">_xlfn.IFNA(INDEX(Colony!$H$26:$H$1000, MATCH(1,COUNTIF(A117, Colony!$H$26:$H$1000)*(--(ISBLANK(Colony!$I$26:$I$1000))), 0)),"")</f>
        <v/>
      </c>
      <c r="C117" t="str">
        <f t="array" ref="C117">IF(A117=0,0,IF(OR(B117&gt;9999999,ISBLANK(B117)),"",SUM(COUNTIF(A117, Colony!$H$26:$H$1000)*(--(ISBLANK(Colony!$I$26:$I$1000))))))</f>
        <v/>
      </c>
      <c r="D117" t="str">
        <f t="array" ref="D117">_xlfn.IFNA(INDEX(Colony!$J$26:$J$1000, MATCH(1,COUNTIF(A117, Colony!$H$26:$H$1000)*(--(ISBLANK(Colony!$I$26:$I$1000))), 0)),"")</f>
        <v/>
      </c>
      <c r="E117" t="str">
        <f t="array" ref="E117">_xlfn.IFNA(INDEX(Colony!$D$26:$D$1000, MATCH(1,COUNTIF(B117, Colony!$H$26:$H$1000)*(--(ISBLANK(Colony!$I$26:$I$1000))), 0)),"")</f>
        <v/>
      </c>
      <c r="F117">
        <f t="shared" si="3"/>
        <v>0</v>
      </c>
    </row>
    <row r="118" spans="1:6" x14ac:dyDescent="0.25">
      <c r="A118" t="str">
        <f t="array" ref="A118">_xlfn.IFNA(INDEX(Colony!$H$26:$H$1000, MATCH(0, COUNTIF(A$4:A117,Colony!$H$26:$H$1000), 0)),"")</f>
        <v/>
      </c>
      <c r="B118" t="str">
        <f t="array" ref="B118">_xlfn.IFNA(INDEX(Colony!$H$26:$H$1000, MATCH(1,COUNTIF(A118, Colony!$H$26:$H$1000)*(--(ISBLANK(Colony!$I$26:$I$1000))), 0)),"")</f>
        <v/>
      </c>
      <c r="C118" t="str">
        <f t="array" ref="C118">IF(A118=0,0,IF(OR(B118&gt;9999999,ISBLANK(B118)),"",SUM(COUNTIF(A118, Colony!$H$26:$H$1000)*(--(ISBLANK(Colony!$I$26:$I$1000))))))</f>
        <v/>
      </c>
      <c r="D118" t="str">
        <f t="array" ref="D118">_xlfn.IFNA(INDEX(Colony!$J$26:$J$1000, MATCH(1,COUNTIF(A118, Colony!$H$26:$H$1000)*(--(ISBLANK(Colony!$I$26:$I$1000))), 0)),"")</f>
        <v/>
      </c>
      <c r="E118" t="str">
        <f t="array" ref="E118">_xlfn.IFNA(INDEX(Colony!$D$26:$D$1000, MATCH(1,COUNTIF(B118, Colony!$H$26:$H$1000)*(--(ISBLANK(Colony!$I$26:$I$1000))), 0)),"")</f>
        <v/>
      </c>
      <c r="F118">
        <f t="shared" si="3"/>
        <v>0</v>
      </c>
    </row>
    <row r="119" spans="1:6" x14ac:dyDescent="0.25">
      <c r="A119" t="str">
        <f t="array" ref="A119">_xlfn.IFNA(INDEX(Colony!$H$26:$H$1000, MATCH(0, COUNTIF(A$4:A118,Colony!$H$26:$H$1000), 0)),"")</f>
        <v/>
      </c>
      <c r="B119" t="str">
        <f t="array" ref="B119">_xlfn.IFNA(INDEX(Colony!$H$26:$H$1000, MATCH(1,COUNTIF(A119, Colony!$H$26:$H$1000)*(--(ISBLANK(Colony!$I$26:$I$1000))), 0)),"")</f>
        <v/>
      </c>
      <c r="C119" t="str">
        <f t="array" ref="C119">IF(A119=0,0,IF(OR(B119&gt;9999999,ISBLANK(B119)),"",SUM(COUNTIF(A119, Colony!$H$26:$H$1000)*(--(ISBLANK(Colony!$I$26:$I$1000))))))</f>
        <v/>
      </c>
      <c r="D119" t="str">
        <f t="array" ref="D119">_xlfn.IFNA(INDEX(Colony!$J$26:$J$1000, MATCH(1,COUNTIF(A119, Colony!$H$26:$H$1000)*(--(ISBLANK(Colony!$I$26:$I$1000))), 0)),"")</f>
        <v/>
      </c>
      <c r="E119" t="str">
        <f t="array" ref="E119">_xlfn.IFNA(INDEX(Colony!$D$26:$D$1000, MATCH(1,COUNTIF(B119, Colony!$H$26:$H$1000)*(--(ISBLANK(Colony!$I$26:$I$1000))), 0)),"")</f>
        <v/>
      </c>
      <c r="F119">
        <f t="shared" si="3"/>
        <v>0</v>
      </c>
    </row>
    <row r="120" spans="1:6" x14ac:dyDescent="0.25">
      <c r="A120" t="str">
        <f t="array" ref="A120">_xlfn.IFNA(INDEX(Colony!$H$26:$H$1000, MATCH(0, COUNTIF(A$4:A119,Colony!$H$26:$H$1000), 0)),"")</f>
        <v/>
      </c>
      <c r="B120" t="str">
        <f t="array" ref="B120">_xlfn.IFNA(INDEX(Colony!$H$26:$H$1000, MATCH(1,COUNTIF(A120, Colony!$H$26:$H$1000)*(--(ISBLANK(Colony!$I$26:$I$1000))), 0)),"")</f>
        <v/>
      </c>
      <c r="C120" t="str">
        <f t="array" ref="C120">IF(A120=0,0,IF(OR(B120&gt;9999999,ISBLANK(B120)),"",SUM(COUNTIF(A120, Colony!$H$26:$H$1000)*(--(ISBLANK(Colony!$I$26:$I$1000))))))</f>
        <v/>
      </c>
      <c r="D120" t="str">
        <f t="array" ref="D120">_xlfn.IFNA(INDEX(Colony!$J$26:$J$1000, MATCH(1,COUNTIF(A120, Colony!$H$26:$H$1000)*(--(ISBLANK(Colony!$I$26:$I$1000))), 0)),"")</f>
        <v/>
      </c>
      <c r="E120" t="str">
        <f t="array" ref="E120">_xlfn.IFNA(INDEX(Colony!$D$26:$D$1000, MATCH(1,COUNTIF(B120, Colony!$H$26:$H$1000)*(--(ISBLANK(Colony!$I$26:$I$1000))), 0)),"")</f>
        <v/>
      </c>
      <c r="F120">
        <f t="shared" si="3"/>
        <v>0</v>
      </c>
    </row>
    <row r="121" spans="1:6" x14ac:dyDescent="0.25">
      <c r="A121" t="str">
        <f t="array" ref="A121">_xlfn.IFNA(INDEX(Colony!$H$26:$H$1000, MATCH(0, COUNTIF(A$4:A120,Colony!$H$26:$H$1000), 0)),"")</f>
        <v/>
      </c>
      <c r="B121" t="str">
        <f t="array" ref="B121">_xlfn.IFNA(INDEX(Colony!$H$26:$H$1000, MATCH(1,COUNTIF(A121, Colony!$H$26:$H$1000)*(--(ISBLANK(Colony!$I$26:$I$1000))), 0)),"")</f>
        <v/>
      </c>
      <c r="C121" t="str">
        <f t="array" ref="C121">IF(A121=0,0,IF(OR(B121&gt;9999999,ISBLANK(B121)),"",SUM(COUNTIF(A121, Colony!$H$26:$H$1000)*(--(ISBLANK(Colony!$I$26:$I$1000))))))</f>
        <v/>
      </c>
      <c r="D121" t="str">
        <f t="array" ref="D121">_xlfn.IFNA(INDEX(Colony!$J$26:$J$1000, MATCH(1,COUNTIF(A121, Colony!$H$26:$H$1000)*(--(ISBLANK(Colony!$I$26:$I$1000))), 0)),"")</f>
        <v/>
      </c>
      <c r="E121" t="str">
        <f t="array" ref="E121">_xlfn.IFNA(INDEX(Colony!$D$26:$D$1000, MATCH(1,COUNTIF(B121, Colony!$H$26:$H$1000)*(--(ISBLANK(Colony!$I$26:$I$1000))), 0)),"")</f>
        <v/>
      </c>
      <c r="F121">
        <f t="shared" si="3"/>
        <v>0</v>
      </c>
    </row>
    <row r="122" spans="1:6" x14ac:dyDescent="0.25">
      <c r="A122" t="str">
        <f t="array" ref="A122">_xlfn.IFNA(INDEX(Colony!$H$26:$H$1000, MATCH(0, COUNTIF(A$4:A121,Colony!$H$26:$H$1000), 0)),"")</f>
        <v/>
      </c>
      <c r="B122" t="str">
        <f t="array" ref="B122">_xlfn.IFNA(INDEX(Colony!$H$26:$H$1000, MATCH(1,COUNTIF(A122, Colony!$H$26:$H$1000)*(--(ISBLANK(Colony!$I$26:$I$1000))), 0)),"")</f>
        <v/>
      </c>
      <c r="C122" t="str">
        <f t="array" ref="C122">IF(A122=0,0,IF(OR(B122&gt;9999999,ISBLANK(B122)),"",SUM(COUNTIF(A122, Colony!$H$26:$H$1000)*(--(ISBLANK(Colony!$I$26:$I$1000))))))</f>
        <v/>
      </c>
      <c r="D122" t="str">
        <f t="array" ref="D122">_xlfn.IFNA(INDEX(Colony!$J$26:$J$1000, MATCH(1,COUNTIF(A122, Colony!$H$26:$H$1000)*(--(ISBLANK(Colony!$I$26:$I$1000))), 0)),"")</f>
        <v/>
      </c>
      <c r="E122" t="str">
        <f t="array" ref="E122">_xlfn.IFNA(INDEX(Colony!$D$26:$D$1000, MATCH(1,COUNTIF(B122, Colony!$H$26:$H$1000)*(--(ISBLANK(Colony!$I$26:$I$1000))), 0)),"")</f>
        <v/>
      </c>
      <c r="F122">
        <f t="shared" si="3"/>
        <v>0</v>
      </c>
    </row>
    <row r="123" spans="1:6" x14ac:dyDescent="0.25">
      <c r="A123" t="str">
        <f t="array" ref="A123">_xlfn.IFNA(INDEX(Colony!$H$26:$H$1000, MATCH(0, COUNTIF(A$4:A122,Colony!$H$26:$H$1000), 0)),"")</f>
        <v/>
      </c>
      <c r="B123" t="str">
        <f t="array" ref="B123">_xlfn.IFNA(INDEX(Colony!$H$26:$H$1000, MATCH(1,COUNTIF(A123, Colony!$H$26:$H$1000)*(--(ISBLANK(Colony!$I$26:$I$1000))), 0)),"")</f>
        <v/>
      </c>
      <c r="C123" t="str">
        <f t="array" ref="C123">IF(A123=0,0,IF(OR(B123&gt;9999999,ISBLANK(B123)),"",SUM(COUNTIF(A123, Colony!$H$26:$H$1000)*(--(ISBLANK(Colony!$I$26:$I$1000))))))</f>
        <v/>
      </c>
      <c r="D123" t="str">
        <f t="array" ref="D123">_xlfn.IFNA(INDEX(Colony!$J$26:$J$1000, MATCH(1,COUNTIF(A123, Colony!$H$26:$H$1000)*(--(ISBLANK(Colony!$I$26:$I$1000))), 0)),"")</f>
        <v/>
      </c>
      <c r="E123" t="str">
        <f t="array" ref="E123">_xlfn.IFNA(INDEX(Colony!$D$26:$D$1000, MATCH(1,COUNTIF(B123, Colony!$H$26:$H$1000)*(--(ISBLANK(Colony!$I$26:$I$1000))), 0)),"")</f>
        <v/>
      </c>
      <c r="F123">
        <f t="shared" si="3"/>
        <v>0</v>
      </c>
    </row>
    <row r="124" spans="1:6" x14ac:dyDescent="0.25">
      <c r="A124" t="str">
        <f t="array" ref="A124">_xlfn.IFNA(INDEX(Colony!$H$26:$H$1000, MATCH(0, COUNTIF(A$4:A123,Colony!$H$26:$H$1000), 0)),"")</f>
        <v/>
      </c>
      <c r="B124" t="str">
        <f t="array" ref="B124">_xlfn.IFNA(INDEX(Colony!$H$26:$H$1000, MATCH(1,COUNTIF(A124, Colony!$H$26:$H$1000)*(--(ISBLANK(Colony!$I$26:$I$1000))), 0)),"")</f>
        <v/>
      </c>
      <c r="C124" t="str">
        <f t="array" ref="C124">IF(A124=0,0,IF(OR(B124&gt;9999999,ISBLANK(B124)),"",SUM(COUNTIF(A124, Colony!$H$26:$H$1000)*(--(ISBLANK(Colony!$I$26:$I$1000))))))</f>
        <v/>
      </c>
      <c r="D124" t="str">
        <f t="array" ref="D124">_xlfn.IFNA(INDEX(Colony!$J$26:$J$1000, MATCH(1,COUNTIF(A124, Colony!$H$26:$H$1000)*(--(ISBLANK(Colony!$I$26:$I$1000))), 0)),"")</f>
        <v/>
      </c>
      <c r="E124" t="str">
        <f t="array" ref="E124">_xlfn.IFNA(INDEX(Colony!$D$26:$D$1000, MATCH(1,COUNTIF(B124, Colony!$H$26:$H$1000)*(--(ISBLANK(Colony!$I$26:$I$1000))), 0)),"")</f>
        <v/>
      </c>
      <c r="F124">
        <f t="shared" si="3"/>
        <v>0</v>
      </c>
    </row>
    <row r="125" spans="1:6" x14ac:dyDescent="0.25">
      <c r="A125" t="str">
        <f t="array" ref="A125">_xlfn.IFNA(INDEX(Colony!$H$26:$H$1000, MATCH(0, COUNTIF(A$4:A124,Colony!$H$26:$H$1000), 0)),"")</f>
        <v/>
      </c>
      <c r="B125" t="str">
        <f t="array" ref="B125">_xlfn.IFNA(INDEX(Colony!$H$26:$H$1000, MATCH(1,COUNTIF(A125, Colony!$H$26:$H$1000)*(--(ISBLANK(Colony!$I$26:$I$1000))), 0)),"")</f>
        <v/>
      </c>
      <c r="C125" t="str">
        <f t="array" ref="C125">IF(A125=0,0,IF(OR(B125&gt;9999999,ISBLANK(B125)),"",SUM(COUNTIF(A125, Colony!$H$26:$H$1000)*(--(ISBLANK(Colony!$I$26:$I$1000))))))</f>
        <v/>
      </c>
      <c r="D125" t="str">
        <f t="array" ref="D125">_xlfn.IFNA(INDEX(Colony!$J$26:$J$1000, MATCH(1,COUNTIF(A125, Colony!$H$26:$H$1000)*(--(ISBLANK(Colony!$I$26:$I$1000))), 0)),"")</f>
        <v/>
      </c>
      <c r="E125" t="str">
        <f t="array" ref="E125">_xlfn.IFNA(INDEX(Colony!$D$26:$D$1000, MATCH(1,COUNTIF(B125, Colony!$H$26:$H$1000)*(--(ISBLANK(Colony!$I$26:$I$1000))), 0)),"")</f>
        <v/>
      </c>
      <c r="F125">
        <f t="shared" si="3"/>
        <v>0</v>
      </c>
    </row>
    <row r="126" spans="1:6" x14ac:dyDescent="0.25">
      <c r="A126" t="str">
        <f t="array" ref="A126">_xlfn.IFNA(INDEX(Colony!$H$26:$H$1000, MATCH(0, COUNTIF(A$4:A125,Colony!$H$26:$H$1000), 0)),"")</f>
        <v/>
      </c>
      <c r="B126" t="str">
        <f t="array" ref="B126">_xlfn.IFNA(INDEX(Colony!$H$26:$H$1000, MATCH(1,COUNTIF(A126, Colony!$H$26:$H$1000)*(--(ISBLANK(Colony!$I$26:$I$1000))), 0)),"")</f>
        <v/>
      </c>
      <c r="C126" t="str">
        <f t="array" ref="C126">IF(A126=0,0,IF(OR(B126&gt;9999999,ISBLANK(B126)),"",SUM(COUNTIF(A126, Colony!$H$26:$H$1000)*(--(ISBLANK(Colony!$I$26:$I$1000))))))</f>
        <v/>
      </c>
      <c r="D126" t="str">
        <f t="array" ref="D126">_xlfn.IFNA(INDEX(Colony!$J$26:$J$1000, MATCH(1,COUNTIF(A126, Colony!$H$26:$H$1000)*(--(ISBLANK(Colony!$I$26:$I$1000))), 0)),"")</f>
        <v/>
      </c>
      <c r="E126" t="str">
        <f t="array" ref="E126">_xlfn.IFNA(INDEX(Colony!$D$26:$D$1000, MATCH(1,COUNTIF(B126, Colony!$H$26:$H$1000)*(--(ISBLANK(Colony!$I$26:$I$1000))), 0)),"")</f>
        <v/>
      </c>
      <c r="F126">
        <f t="shared" si="3"/>
        <v>0</v>
      </c>
    </row>
    <row r="127" spans="1:6" x14ac:dyDescent="0.25">
      <c r="A127" t="str">
        <f t="array" ref="A127">_xlfn.IFNA(INDEX(Colony!$H$26:$H$1000, MATCH(0, COUNTIF(A$4:A126,Colony!$H$26:$H$1000), 0)),"")</f>
        <v/>
      </c>
      <c r="B127" t="str">
        <f t="array" ref="B127">_xlfn.IFNA(INDEX(Colony!$H$26:$H$1000, MATCH(1,COUNTIF(A127, Colony!$H$26:$H$1000)*(--(ISBLANK(Colony!$I$26:$I$1000))), 0)),"")</f>
        <v/>
      </c>
      <c r="C127" t="str">
        <f t="array" ref="C127">IF(A127=0,0,IF(OR(B127&gt;9999999,ISBLANK(B127)),"",SUM(COUNTIF(A127, Colony!$H$26:$H$1000)*(--(ISBLANK(Colony!$I$26:$I$1000))))))</f>
        <v/>
      </c>
      <c r="D127" t="str">
        <f t="array" ref="D127">_xlfn.IFNA(INDEX(Colony!$J$26:$J$1000, MATCH(1,COUNTIF(A127, Colony!$H$26:$H$1000)*(--(ISBLANK(Colony!$I$26:$I$1000))), 0)),"")</f>
        <v/>
      </c>
      <c r="E127" t="str">
        <f t="array" ref="E127">_xlfn.IFNA(INDEX(Colony!$D$26:$D$1000, MATCH(1,COUNTIF(B127, Colony!$H$26:$H$1000)*(--(ISBLANK(Colony!$I$26:$I$1000))), 0)),"")</f>
        <v/>
      </c>
      <c r="F127">
        <f t="shared" si="3"/>
        <v>0</v>
      </c>
    </row>
    <row r="128" spans="1:6" x14ac:dyDescent="0.25">
      <c r="A128" t="str">
        <f t="array" ref="A128">_xlfn.IFNA(INDEX(Colony!$H$26:$H$1000, MATCH(0, COUNTIF(A$4:A127,Colony!$H$26:$H$1000), 0)),"")</f>
        <v/>
      </c>
      <c r="B128" t="str">
        <f t="array" ref="B128">_xlfn.IFNA(INDEX(Colony!$H$26:$H$1000, MATCH(1,COUNTIF(A128, Colony!$H$26:$H$1000)*(--(ISBLANK(Colony!$I$26:$I$1000))), 0)),"")</f>
        <v/>
      </c>
      <c r="C128" t="str">
        <f t="array" ref="C128">IF(A128=0,0,IF(OR(B128&gt;9999999,ISBLANK(B128)),"",SUM(COUNTIF(A128, Colony!$H$26:$H$1000)*(--(ISBLANK(Colony!$I$26:$I$1000))))))</f>
        <v/>
      </c>
      <c r="D128" t="str">
        <f t="array" ref="D128">_xlfn.IFNA(INDEX(Colony!$J$26:$J$1000, MATCH(1,COUNTIF(A128, Colony!$H$26:$H$1000)*(--(ISBLANK(Colony!$I$26:$I$1000))), 0)),"")</f>
        <v/>
      </c>
      <c r="E128" t="str">
        <f t="array" ref="E128">_xlfn.IFNA(INDEX(Colony!$D$26:$D$1000, MATCH(1,COUNTIF(B128, Colony!$H$26:$H$1000)*(--(ISBLANK(Colony!$I$26:$I$1000))), 0)),"")</f>
        <v/>
      </c>
      <c r="F128">
        <f t="shared" si="3"/>
        <v>0</v>
      </c>
    </row>
    <row r="129" spans="1:6" x14ac:dyDescent="0.25">
      <c r="A129" t="str">
        <f t="array" ref="A129">_xlfn.IFNA(INDEX(Colony!$H$26:$H$1000, MATCH(0, COUNTIF(A$4:A128,Colony!$H$26:$H$1000), 0)),"")</f>
        <v/>
      </c>
      <c r="B129" t="str">
        <f t="array" ref="B129">_xlfn.IFNA(INDEX(Colony!$H$26:$H$1000, MATCH(1,COUNTIF(A129, Colony!$H$26:$H$1000)*(--(ISBLANK(Colony!$I$26:$I$1000))), 0)),"")</f>
        <v/>
      </c>
      <c r="C129" t="str">
        <f t="array" ref="C129">IF(A129=0,0,IF(OR(B129&gt;9999999,ISBLANK(B129)),"",SUM(COUNTIF(A129, Colony!$H$26:$H$1000)*(--(ISBLANK(Colony!$I$26:$I$1000))))))</f>
        <v/>
      </c>
      <c r="D129" t="str">
        <f t="array" ref="D129">_xlfn.IFNA(INDEX(Colony!$J$26:$J$1000, MATCH(1,COUNTIF(A129, Colony!$H$26:$H$1000)*(--(ISBLANK(Colony!$I$26:$I$1000))), 0)),"")</f>
        <v/>
      </c>
      <c r="E129" t="str">
        <f t="array" ref="E129">_xlfn.IFNA(INDEX(Colony!$D$26:$D$1000, MATCH(1,COUNTIF(B129, Colony!$H$26:$H$1000)*(--(ISBLANK(Colony!$I$26:$I$1000))), 0)),"")</f>
        <v/>
      </c>
      <c r="F129">
        <f t="shared" si="3"/>
        <v>0</v>
      </c>
    </row>
    <row r="130" spans="1:6" x14ac:dyDescent="0.25">
      <c r="A130" t="str">
        <f t="array" ref="A130">_xlfn.IFNA(INDEX(Colony!$H$26:$H$1000, MATCH(0, COUNTIF(A$4:A129,Colony!$H$26:$H$1000), 0)),"")</f>
        <v/>
      </c>
      <c r="B130" t="str">
        <f t="array" ref="B130">_xlfn.IFNA(INDEX(Colony!$H$26:$H$1000, MATCH(1,COUNTIF(A130, Colony!$H$26:$H$1000)*(--(ISBLANK(Colony!$I$26:$I$1000))), 0)),"")</f>
        <v/>
      </c>
      <c r="C130" t="str">
        <f t="array" ref="C130">IF(A130=0,0,IF(OR(B130&gt;9999999,ISBLANK(B130)),"",SUM(COUNTIF(A130, Colony!$H$26:$H$1000)*(--(ISBLANK(Colony!$I$26:$I$1000))))))</f>
        <v/>
      </c>
      <c r="D130" t="str">
        <f t="array" ref="D130">_xlfn.IFNA(INDEX(Colony!$J$26:$J$1000, MATCH(1,COUNTIF(A130, Colony!$H$26:$H$1000)*(--(ISBLANK(Colony!$I$26:$I$1000))), 0)),"")</f>
        <v/>
      </c>
      <c r="E130" t="str">
        <f t="array" ref="E130">_xlfn.IFNA(INDEX(Colony!$D$26:$D$1000, MATCH(1,COUNTIF(B130, Colony!$H$26:$H$1000)*(--(ISBLANK(Colony!$I$26:$I$1000))), 0)),"")</f>
        <v/>
      </c>
      <c r="F130">
        <f t="shared" si="3"/>
        <v>0</v>
      </c>
    </row>
    <row r="131" spans="1:6" x14ac:dyDescent="0.25">
      <c r="A131" t="str">
        <f t="array" ref="A131">_xlfn.IFNA(INDEX(Colony!$H$26:$H$1000, MATCH(0, COUNTIF(A$4:A130,Colony!$H$26:$H$1000), 0)),"")</f>
        <v/>
      </c>
      <c r="B131" t="str">
        <f t="array" ref="B131">_xlfn.IFNA(INDEX(Colony!$H$26:$H$1000, MATCH(1,COUNTIF(A131, Colony!$H$26:$H$1000)*(--(ISBLANK(Colony!$I$26:$I$1000))), 0)),"")</f>
        <v/>
      </c>
      <c r="C131" t="str">
        <f t="array" ref="C131">IF(A131=0,0,IF(OR(B131&gt;9999999,ISBLANK(B131)),"",SUM(COUNTIF(A131, Colony!$H$26:$H$1000)*(--(ISBLANK(Colony!$I$26:$I$1000))))))</f>
        <v/>
      </c>
      <c r="D131" t="str">
        <f t="array" ref="D131">_xlfn.IFNA(INDEX(Colony!$J$26:$J$1000, MATCH(1,COUNTIF(A131, Colony!$H$26:$H$1000)*(--(ISBLANK(Colony!$I$26:$I$1000))), 0)),"")</f>
        <v/>
      </c>
      <c r="E131" t="str">
        <f t="array" ref="E131">_xlfn.IFNA(INDEX(Colony!$D$26:$D$1000, MATCH(1,COUNTIF(B131, Colony!$H$26:$H$1000)*(--(ISBLANK(Colony!$I$26:$I$1000))), 0)),"")</f>
        <v/>
      </c>
      <c r="F131">
        <f t="shared" si="3"/>
        <v>0</v>
      </c>
    </row>
    <row r="132" spans="1:6" x14ac:dyDescent="0.25">
      <c r="A132" t="str">
        <f t="array" ref="A132">_xlfn.IFNA(INDEX(Colony!$H$26:$H$1000, MATCH(0, COUNTIF(A$4:A131,Colony!$H$26:$H$1000), 0)),"")</f>
        <v/>
      </c>
      <c r="B132" t="str">
        <f t="array" ref="B132">_xlfn.IFNA(INDEX(Colony!$H$26:$H$1000, MATCH(1,COUNTIF(A132, Colony!$H$26:$H$1000)*(--(ISBLANK(Colony!$I$26:$I$1000))), 0)),"")</f>
        <v/>
      </c>
      <c r="C132" t="str">
        <f t="array" ref="C132">IF(A132=0,0,IF(OR(B132&gt;9999999,ISBLANK(B132)),"",SUM(COUNTIF(A132, Colony!$H$26:$H$1000)*(--(ISBLANK(Colony!$I$26:$I$1000))))))</f>
        <v/>
      </c>
      <c r="D132" t="str">
        <f t="array" ref="D132">_xlfn.IFNA(INDEX(Colony!$J$26:$J$1000, MATCH(1,COUNTIF(A132, Colony!$H$26:$H$1000)*(--(ISBLANK(Colony!$I$26:$I$1000))), 0)),"")</f>
        <v/>
      </c>
      <c r="E132" t="str">
        <f t="array" ref="E132">_xlfn.IFNA(INDEX(Colony!$D$26:$D$1000, MATCH(1,COUNTIF(B132, Colony!$H$26:$H$1000)*(--(ISBLANK(Colony!$I$26:$I$1000))), 0)),"")</f>
        <v/>
      </c>
      <c r="F132">
        <f t="shared" si="3"/>
        <v>0</v>
      </c>
    </row>
    <row r="133" spans="1:6" x14ac:dyDescent="0.25">
      <c r="A133" t="str">
        <f t="array" ref="A133">_xlfn.IFNA(INDEX(Colony!$H$26:$H$1000, MATCH(0, COUNTIF(A$4:A132,Colony!$H$26:$H$1000), 0)),"")</f>
        <v/>
      </c>
      <c r="B133" t="str">
        <f t="array" ref="B133">_xlfn.IFNA(INDEX(Colony!$H$26:$H$1000, MATCH(1,COUNTIF(A133, Colony!$H$26:$H$1000)*(--(ISBLANK(Colony!$I$26:$I$1000))), 0)),"")</f>
        <v/>
      </c>
      <c r="C133" t="str">
        <f t="array" ref="C133">IF(A133=0,0,IF(OR(B133&gt;9999999,ISBLANK(B133)),"",SUM(COUNTIF(A133, Colony!$H$26:$H$1000)*(--(ISBLANK(Colony!$I$26:$I$1000))))))</f>
        <v/>
      </c>
      <c r="D133" t="str">
        <f t="array" ref="D133">_xlfn.IFNA(INDEX(Colony!$J$26:$J$1000, MATCH(1,COUNTIF(A133, Colony!$H$26:$H$1000)*(--(ISBLANK(Colony!$I$26:$I$1000))), 0)),"")</f>
        <v/>
      </c>
      <c r="E133" t="str">
        <f t="array" ref="E133">_xlfn.IFNA(INDEX(Colony!$D$26:$D$1000, MATCH(1,COUNTIF(B133, Colony!$H$26:$H$1000)*(--(ISBLANK(Colony!$I$26:$I$1000))), 0)),"")</f>
        <v/>
      </c>
      <c r="F133">
        <f t="shared" ref="F133:F196" si="4">IF(OR(B133&gt;$B$5,B133&lt;9999),1,0)</f>
        <v>0</v>
      </c>
    </row>
    <row r="134" spans="1:6" x14ac:dyDescent="0.25">
      <c r="A134" t="str">
        <f t="array" ref="A134">_xlfn.IFNA(INDEX(Colony!$H$26:$H$1000, MATCH(0, COUNTIF(A$4:A133,Colony!$H$26:$H$1000), 0)),"")</f>
        <v/>
      </c>
      <c r="B134" t="str">
        <f t="array" ref="B134">_xlfn.IFNA(INDEX(Colony!$H$26:$H$1000, MATCH(1,COUNTIF(A134, Colony!$H$26:$H$1000)*(--(ISBLANK(Colony!$I$26:$I$1000))), 0)),"")</f>
        <v/>
      </c>
      <c r="C134" t="str">
        <f t="array" ref="C134">IF(A134=0,0,IF(OR(B134&gt;9999999,ISBLANK(B134)),"",SUM(COUNTIF(A134, Colony!$H$26:$H$1000)*(--(ISBLANK(Colony!$I$26:$I$1000))))))</f>
        <v/>
      </c>
      <c r="D134" t="str">
        <f t="array" ref="D134">_xlfn.IFNA(INDEX(Colony!$J$26:$J$1000, MATCH(1,COUNTIF(A134, Colony!$H$26:$H$1000)*(--(ISBLANK(Colony!$I$26:$I$1000))), 0)),"")</f>
        <v/>
      </c>
      <c r="E134" t="str">
        <f t="array" ref="E134">_xlfn.IFNA(INDEX(Colony!$D$26:$D$1000, MATCH(1,COUNTIF(B134, Colony!$H$26:$H$1000)*(--(ISBLANK(Colony!$I$26:$I$1000))), 0)),"")</f>
        <v/>
      </c>
      <c r="F134">
        <f t="shared" si="4"/>
        <v>0</v>
      </c>
    </row>
    <row r="135" spans="1:6" x14ac:dyDescent="0.25">
      <c r="A135" t="str">
        <f t="array" ref="A135">_xlfn.IFNA(INDEX(Colony!$H$26:$H$1000, MATCH(0, COUNTIF(A$4:A134,Colony!$H$26:$H$1000), 0)),"")</f>
        <v/>
      </c>
      <c r="B135" t="str">
        <f t="array" ref="B135">_xlfn.IFNA(INDEX(Colony!$H$26:$H$1000, MATCH(1,COUNTIF(A135, Colony!$H$26:$H$1000)*(--(ISBLANK(Colony!$I$26:$I$1000))), 0)),"")</f>
        <v/>
      </c>
      <c r="C135" t="str">
        <f t="array" ref="C135">IF(A135=0,0,IF(OR(B135&gt;9999999,ISBLANK(B135)),"",SUM(COUNTIF(A135, Colony!$H$26:$H$1000)*(--(ISBLANK(Colony!$I$26:$I$1000))))))</f>
        <v/>
      </c>
      <c r="D135" t="str">
        <f t="array" ref="D135">_xlfn.IFNA(INDEX(Colony!$J$26:$J$1000, MATCH(1,COUNTIF(A135, Colony!$H$26:$H$1000)*(--(ISBLANK(Colony!$I$26:$I$1000))), 0)),"")</f>
        <v/>
      </c>
      <c r="E135" t="str">
        <f t="array" ref="E135">_xlfn.IFNA(INDEX(Colony!$D$26:$D$1000, MATCH(1,COUNTIF(B135, Colony!$H$26:$H$1000)*(--(ISBLANK(Colony!$I$26:$I$1000))), 0)),"")</f>
        <v/>
      </c>
      <c r="F135">
        <f t="shared" si="4"/>
        <v>0</v>
      </c>
    </row>
    <row r="136" spans="1:6" x14ac:dyDescent="0.25">
      <c r="A136" t="str">
        <f t="array" ref="A136">_xlfn.IFNA(INDEX(Colony!$H$26:$H$1000, MATCH(0, COUNTIF(A$4:A135,Colony!$H$26:$H$1000), 0)),"")</f>
        <v/>
      </c>
      <c r="B136" t="str">
        <f t="array" ref="B136">_xlfn.IFNA(INDEX(Colony!$H$26:$H$1000, MATCH(1,COUNTIF(A136, Colony!$H$26:$H$1000)*(--(ISBLANK(Colony!$I$26:$I$1000))), 0)),"")</f>
        <v/>
      </c>
      <c r="C136" t="str">
        <f t="array" ref="C136">IF(A136=0,0,IF(OR(B136&gt;9999999,ISBLANK(B136)),"",SUM(COUNTIF(A136, Colony!$H$26:$H$1000)*(--(ISBLANK(Colony!$I$26:$I$1000))))))</f>
        <v/>
      </c>
      <c r="D136" t="str">
        <f t="array" ref="D136">_xlfn.IFNA(INDEX(Colony!$J$26:$J$1000, MATCH(1,COUNTIF(A136, Colony!$H$26:$H$1000)*(--(ISBLANK(Colony!$I$26:$I$1000))), 0)),"")</f>
        <v/>
      </c>
      <c r="E136" t="str">
        <f t="array" ref="E136">_xlfn.IFNA(INDEX(Colony!$D$26:$D$1000, MATCH(1,COUNTIF(B136, Colony!$H$26:$H$1000)*(--(ISBLANK(Colony!$I$26:$I$1000))), 0)),"")</f>
        <v/>
      </c>
      <c r="F136">
        <f t="shared" si="4"/>
        <v>0</v>
      </c>
    </row>
    <row r="137" spans="1:6" x14ac:dyDescent="0.25">
      <c r="A137" t="str">
        <f t="array" ref="A137">_xlfn.IFNA(INDEX(Colony!$H$26:$H$1000, MATCH(0, COUNTIF(A$4:A136,Colony!$H$26:$H$1000), 0)),"")</f>
        <v/>
      </c>
      <c r="B137" t="str">
        <f t="array" ref="B137">_xlfn.IFNA(INDEX(Colony!$H$26:$H$1000, MATCH(1,COUNTIF(A137, Colony!$H$26:$H$1000)*(--(ISBLANK(Colony!$I$26:$I$1000))), 0)),"")</f>
        <v/>
      </c>
      <c r="C137" t="str">
        <f t="array" ref="C137">IF(A137=0,0,IF(OR(B137&gt;9999999,ISBLANK(B137)),"",SUM(COUNTIF(A137, Colony!$H$26:$H$1000)*(--(ISBLANK(Colony!$I$26:$I$1000))))))</f>
        <v/>
      </c>
      <c r="D137" t="str">
        <f t="array" ref="D137">_xlfn.IFNA(INDEX(Colony!$J$26:$J$1000, MATCH(1,COUNTIF(A137, Colony!$H$26:$H$1000)*(--(ISBLANK(Colony!$I$26:$I$1000))), 0)),"")</f>
        <v/>
      </c>
      <c r="E137" t="str">
        <f t="array" ref="E137">_xlfn.IFNA(INDEX(Colony!$D$26:$D$1000, MATCH(1,COUNTIF(B137, Colony!$H$26:$H$1000)*(--(ISBLANK(Colony!$I$26:$I$1000))), 0)),"")</f>
        <v/>
      </c>
      <c r="F137">
        <f t="shared" si="4"/>
        <v>0</v>
      </c>
    </row>
    <row r="138" spans="1:6" x14ac:dyDescent="0.25">
      <c r="A138" t="str">
        <f t="array" ref="A138">_xlfn.IFNA(INDEX(Colony!$H$26:$H$1000, MATCH(0, COUNTIF(A$4:A137,Colony!$H$26:$H$1000), 0)),"")</f>
        <v/>
      </c>
      <c r="B138" t="str">
        <f t="array" ref="B138">_xlfn.IFNA(INDEX(Colony!$H$26:$H$1000, MATCH(1,COUNTIF(A138, Colony!$H$26:$H$1000)*(--(ISBLANK(Colony!$I$26:$I$1000))), 0)),"")</f>
        <v/>
      </c>
      <c r="C138" t="str">
        <f t="array" ref="C138">IF(A138=0,0,IF(OR(B138&gt;9999999,ISBLANK(B138)),"",SUM(COUNTIF(A138, Colony!$H$26:$H$1000)*(--(ISBLANK(Colony!$I$26:$I$1000))))))</f>
        <v/>
      </c>
      <c r="D138" t="str">
        <f t="array" ref="D138">_xlfn.IFNA(INDEX(Colony!$J$26:$J$1000, MATCH(1,COUNTIF(A138, Colony!$H$26:$H$1000)*(--(ISBLANK(Colony!$I$26:$I$1000))), 0)),"")</f>
        <v/>
      </c>
      <c r="E138" t="str">
        <f t="array" ref="E138">_xlfn.IFNA(INDEX(Colony!$D$26:$D$1000, MATCH(1,COUNTIF(B138, Colony!$H$26:$H$1000)*(--(ISBLANK(Colony!$I$26:$I$1000))), 0)),"")</f>
        <v/>
      </c>
      <c r="F138">
        <f t="shared" si="4"/>
        <v>0</v>
      </c>
    </row>
    <row r="139" spans="1:6" x14ac:dyDescent="0.25">
      <c r="A139" t="str">
        <f t="array" ref="A139">_xlfn.IFNA(INDEX(Colony!$H$26:$H$1000, MATCH(0, COUNTIF(A$4:A138,Colony!$H$26:$H$1000), 0)),"")</f>
        <v/>
      </c>
      <c r="B139" t="str">
        <f t="array" ref="B139">_xlfn.IFNA(INDEX(Colony!$H$26:$H$1000, MATCH(1,COUNTIF(A139, Colony!$H$26:$H$1000)*(--(ISBLANK(Colony!$I$26:$I$1000))), 0)),"")</f>
        <v/>
      </c>
      <c r="C139" t="str">
        <f t="array" ref="C139">IF(A139=0,0,IF(OR(B139&gt;9999999,ISBLANK(B139)),"",SUM(COUNTIF(A139, Colony!$H$26:$H$1000)*(--(ISBLANK(Colony!$I$26:$I$1000))))))</f>
        <v/>
      </c>
      <c r="D139" t="str">
        <f t="array" ref="D139">_xlfn.IFNA(INDEX(Colony!$J$26:$J$1000, MATCH(1,COUNTIF(A139, Colony!$H$26:$H$1000)*(--(ISBLANK(Colony!$I$26:$I$1000))), 0)),"")</f>
        <v/>
      </c>
      <c r="E139" t="str">
        <f t="array" ref="E139">_xlfn.IFNA(INDEX(Colony!$D$26:$D$1000, MATCH(1,COUNTIF(B139, Colony!$H$26:$H$1000)*(--(ISBLANK(Colony!$I$26:$I$1000))), 0)),"")</f>
        <v/>
      </c>
      <c r="F139">
        <f t="shared" si="4"/>
        <v>0</v>
      </c>
    </row>
    <row r="140" spans="1:6" x14ac:dyDescent="0.25">
      <c r="A140" t="str">
        <f t="array" ref="A140">_xlfn.IFNA(INDEX(Colony!$H$26:$H$1000, MATCH(0, COUNTIF(A$4:A139,Colony!$H$26:$H$1000), 0)),"")</f>
        <v/>
      </c>
      <c r="B140" t="str">
        <f t="array" ref="B140">_xlfn.IFNA(INDEX(Colony!$H$26:$H$1000, MATCH(1,COUNTIF(A140, Colony!$H$26:$H$1000)*(--(ISBLANK(Colony!$I$26:$I$1000))), 0)),"")</f>
        <v/>
      </c>
      <c r="C140" t="str">
        <f t="array" ref="C140">IF(A140=0,0,IF(OR(B140&gt;9999999,ISBLANK(B140)),"",SUM(COUNTIF(A140, Colony!$H$26:$H$1000)*(--(ISBLANK(Colony!$I$26:$I$1000))))))</f>
        <v/>
      </c>
      <c r="D140" t="str">
        <f t="array" ref="D140">_xlfn.IFNA(INDEX(Colony!$J$26:$J$1000, MATCH(1,COUNTIF(A140, Colony!$H$26:$H$1000)*(--(ISBLANK(Colony!$I$26:$I$1000))), 0)),"")</f>
        <v/>
      </c>
      <c r="E140" t="str">
        <f t="array" ref="E140">_xlfn.IFNA(INDEX(Colony!$D$26:$D$1000, MATCH(1,COUNTIF(B140, Colony!$H$26:$H$1000)*(--(ISBLANK(Colony!$I$26:$I$1000))), 0)),"")</f>
        <v/>
      </c>
      <c r="F140">
        <f t="shared" si="4"/>
        <v>0</v>
      </c>
    </row>
    <row r="141" spans="1:6" x14ac:dyDescent="0.25">
      <c r="A141" t="str">
        <f t="array" ref="A141">_xlfn.IFNA(INDEX(Colony!$H$26:$H$1000, MATCH(0, COUNTIF(A$4:A140,Colony!$H$26:$H$1000), 0)),"")</f>
        <v/>
      </c>
      <c r="B141" t="str">
        <f t="array" ref="B141">_xlfn.IFNA(INDEX(Colony!$H$26:$H$1000, MATCH(1,COUNTIF(A141, Colony!$H$26:$H$1000)*(--(ISBLANK(Colony!$I$26:$I$1000))), 0)),"")</f>
        <v/>
      </c>
      <c r="C141" t="str">
        <f t="array" ref="C141">IF(A141=0,0,IF(OR(B141&gt;9999999,ISBLANK(B141)),"",SUM(COUNTIF(A141, Colony!$H$26:$H$1000)*(--(ISBLANK(Colony!$I$26:$I$1000))))))</f>
        <v/>
      </c>
      <c r="D141" t="str">
        <f t="array" ref="D141">_xlfn.IFNA(INDEX(Colony!$J$26:$J$1000, MATCH(1,COUNTIF(A141, Colony!$H$26:$H$1000)*(--(ISBLANK(Colony!$I$26:$I$1000))), 0)),"")</f>
        <v/>
      </c>
      <c r="E141" t="str">
        <f t="array" ref="E141">_xlfn.IFNA(INDEX(Colony!$D$26:$D$1000, MATCH(1,COUNTIF(B141, Colony!$H$26:$H$1000)*(--(ISBLANK(Colony!$I$26:$I$1000))), 0)),"")</f>
        <v/>
      </c>
      <c r="F141">
        <f t="shared" si="4"/>
        <v>0</v>
      </c>
    </row>
    <row r="142" spans="1:6" x14ac:dyDescent="0.25">
      <c r="A142" t="str">
        <f t="array" ref="A142">_xlfn.IFNA(INDEX(Colony!$H$26:$H$1000, MATCH(0, COUNTIF(A$4:A141,Colony!$H$26:$H$1000), 0)),"")</f>
        <v/>
      </c>
      <c r="B142" t="str">
        <f t="array" ref="B142">_xlfn.IFNA(INDEX(Colony!$H$26:$H$1000, MATCH(1,COUNTIF(A142, Colony!$H$26:$H$1000)*(--(ISBLANK(Colony!$I$26:$I$1000))), 0)),"")</f>
        <v/>
      </c>
      <c r="C142" t="str">
        <f t="array" ref="C142">IF(A142=0,0,IF(OR(B142&gt;9999999,ISBLANK(B142)),"",SUM(COUNTIF(A142, Colony!$H$26:$H$1000)*(--(ISBLANK(Colony!$I$26:$I$1000))))))</f>
        <v/>
      </c>
      <c r="D142" t="str">
        <f t="array" ref="D142">_xlfn.IFNA(INDEX(Colony!$J$26:$J$1000, MATCH(1,COUNTIF(A142, Colony!$H$26:$H$1000)*(--(ISBLANK(Colony!$I$26:$I$1000))), 0)),"")</f>
        <v/>
      </c>
      <c r="E142" t="str">
        <f t="array" ref="E142">_xlfn.IFNA(INDEX(Colony!$D$26:$D$1000, MATCH(1,COUNTIF(B142, Colony!$H$26:$H$1000)*(--(ISBLANK(Colony!$I$26:$I$1000))), 0)),"")</f>
        <v/>
      </c>
      <c r="F142">
        <f t="shared" si="4"/>
        <v>0</v>
      </c>
    </row>
    <row r="143" spans="1:6" x14ac:dyDescent="0.25">
      <c r="A143" t="str">
        <f t="array" ref="A143">_xlfn.IFNA(INDEX(Colony!$H$26:$H$1000, MATCH(0, COUNTIF(A$4:A142,Colony!$H$26:$H$1000), 0)),"")</f>
        <v/>
      </c>
      <c r="B143" t="str">
        <f t="array" ref="B143">_xlfn.IFNA(INDEX(Colony!$H$26:$H$1000, MATCH(1,COUNTIF(A143, Colony!$H$26:$H$1000)*(--(ISBLANK(Colony!$I$26:$I$1000))), 0)),"")</f>
        <v/>
      </c>
      <c r="C143" t="str">
        <f t="array" ref="C143">IF(A143=0,0,IF(OR(B143&gt;9999999,ISBLANK(B143)),"",SUM(COUNTIF(A143, Colony!$H$26:$H$1000)*(--(ISBLANK(Colony!$I$26:$I$1000))))))</f>
        <v/>
      </c>
      <c r="D143" t="str">
        <f t="array" ref="D143">_xlfn.IFNA(INDEX(Colony!$J$26:$J$1000, MATCH(1,COUNTIF(A143, Colony!$H$26:$H$1000)*(--(ISBLANK(Colony!$I$26:$I$1000))), 0)),"")</f>
        <v/>
      </c>
      <c r="E143" t="str">
        <f t="array" ref="E143">_xlfn.IFNA(INDEX(Colony!$D$26:$D$1000, MATCH(1,COUNTIF(B143, Colony!$H$26:$H$1000)*(--(ISBLANK(Colony!$I$26:$I$1000))), 0)),"")</f>
        <v/>
      </c>
      <c r="F143">
        <f t="shared" si="4"/>
        <v>0</v>
      </c>
    </row>
    <row r="144" spans="1:6" x14ac:dyDescent="0.25">
      <c r="A144" t="str">
        <f t="array" ref="A144">_xlfn.IFNA(INDEX(Colony!$H$26:$H$1000, MATCH(0, COUNTIF(A$4:A143,Colony!$H$26:$H$1000), 0)),"")</f>
        <v/>
      </c>
      <c r="B144" t="str">
        <f t="array" ref="B144">_xlfn.IFNA(INDEX(Colony!$H$26:$H$1000, MATCH(1,COUNTIF(A144, Colony!$H$26:$H$1000)*(--(ISBLANK(Colony!$I$26:$I$1000))), 0)),"")</f>
        <v/>
      </c>
      <c r="C144" t="str">
        <f t="array" ref="C144">IF(A144=0,0,IF(OR(B144&gt;9999999,ISBLANK(B144)),"",SUM(COUNTIF(A144, Colony!$H$26:$H$1000)*(--(ISBLANK(Colony!$I$26:$I$1000))))))</f>
        <v/>
      </c>
      <c r="D144" t="str">
        <f t="array" ref="D144">_xlfn.IFNA(INDEX(Colony!$J$26:$J$1000, MATCH(1,COUNTIF(A144, Colony!$H$26:$H$1000)*(--(ISBLANK(Colony!$I$26:$I$1000))), 0)),"")</f>
        <v/>
      </c>
      <c r="E144" t="str">
        <f t="array" ref="E144">_xlfn.IFNA(INDEX(Colony!$D$26:$D$1000, MATCH(1,COUNTIF(B144, Colony!$H$26:$H$1000)*(--(ISBLANK(Colony!$I$26:$I$1000))), 0)),"")</f>
        <v/>
      </c>
      <c r="F144">
        <f t="shared" si="4"/>
        <v>0</v>
      </c>
    </row>
    <row r="145" spans="1:6" x14ac:dyDescent="0.25">
      <c r="A145" t="str">
        <f t="array" ref="A145">_xlfn.IFNA(INDEX(Colony!$H$26:$H$1000, MATCH(0, COUNTIF(A$4:A144,Colony!$H$26:$H$1000), 0)),"")</f>
        <v/>
      </c>
      <c r="B145" t="str">
        <f t="array" ref="B145">_xlfn.IFNA(INDEX(Colony!$H$26:$H$1000, MATCH(1,COUNTIF(A145, Colony!$H$26:$H$1000)*(--(ISBLANK(Colony!$I$26:$I$1000))), 0)),"")</f>
        <v/>
      </c>
      <c r="C145" t="str">
        <f t="array" ref="C145">IF(A145=0,0,IF(OR(B145&gt;9999999,ISBLANK(B145)),"",SUM(COUNTIF(A145, Colony!$H$26:$H$1000)*(--(ISBLANK(Colony!$I$26:$I$1000))))))</f>
        <v/>
      </c>
      <c r="D145" t="str">
        <f t="array" ref="D145">_xlfn.IFNA(INDEX(Colony!$J$26:$J$1000, MATCH(1,COUNTIF(A145, Colony!$H$26:$H$1000)*(--(ISBLANK(Colony!$I$26:$I$1000))), 0)),"")</f>
        <v/>
      </c>
      <c r="E145" t="str">
        <f t="array" ref="E145">_xlfn.IFNA(INDEX(Colony!$D$26:$D$1000, MATCH(1,COUNTIF(B145, Colony!$H$26:$H$1000)*(--(ISBLANK(Colony!$I$26:$I$1000))), 0)),"")</f>
        <v/>
      </c>
      <c r="F145">
        <f t="shared" si="4"/>
        <v>0</v>
      </c>
    </row>
    <row r="146" spans="1:6" x14ac:dyDescent="0.25">
      <c r="A146" t="str">
        <f t="array" ref="A146">_xlfn.IFNA(INDEX(Colony!$H$26:$H$1000, MATCH(0, COUNTIF(A$4:A145,Colony!$H$26:$H$1000), 0)),"")</f>
        <v/>
      </c>
      <c r="B146" t="str">
        <f t="array" ref="B146">_xlfn.IFNA(INDEX(Colony!$H$26:$H$1000, MATCH(1,COUNTIF(A146, Colony!$H$26:$H$1000)*(--(ISBLANK(Colony!$I$26:$I$1000))), 0)),"")</f>
        <v/>
      </c>
      <c r="C146" t="str">
        <f t="array" ref="C146">IF(A146=0,0,IF(OR(B146&gt;9999999,ISBLANK(B146)),"",SUM(COUNTIF(A146, Colony!$H$26:$H$1000)*(--(ISBLANK(Colony!$I$26:$I$1000))))))</f>
        <v/>
      </c>
      <c r="D146" t="str">
        <f t="array" ref="D146">_xlfn.IFNA(INDEX(Colony!$J$26:$J$1000, MATCH(1,COUNTIF(A146, Colony!$H$26:$H$1000)*(--(ISBLANK(Colony!$I$26:$I$1000))), 0)),"")</f>
        <v/>
      </c>
      <c r="E146" t="str">
        <f t="array" ref="E146">_xlfn.IFNA(INDEX(Colony!$D$26:$D$1000, MATCH(1,COUNTIF(B146, Colony!$H$26:$H$1000)*(--(ISBLANK(Colony!$I$26:$I$1000))), 0)),"")</f>
        <v/>
      </c>
      <c r="F146">
        <f t="shared" si="4"/>
        <v>0</v>
      </c>
    </row>
    <row r="147" spans="1:6" x14ac:dyDescent="0.25">
      <c r="A147" t="str">
        <f t="array" ref="A147">_xlfn.IFNA(INDEX(Colony!$H$26:$H$1000, MATCH(0, COUNTIF(A$4:A146,Colony!$H$26:$H$1000), 0)),"")</f>
        <v/>
      </c>
      <c r="B147" t="str">
        <f t="array" ref="B147">_xlfn.IFNA(INDEX(Colony!$H$26:$H$1000, MATCH(1,COUNTIF(A147, Colony!$H$26:$H$1000)*(--(ISBLANK(Colony!$I$26:$I$1000))), 0)),"")</f>
        <v/>
      </c>
      <c r="C147" t="str">
        <f t="array" ref="C147">IF(A147=0,0,IF(OR(B147&gt;9999999,ISBLANK(B147)),"",SUM(COUNTIF(A147, Colony!$H$26:$H$1000)*(--(ISBLANK(Colony!$I$26:$I$1000))))))</f>
        <v/>
      </c>
      <c r="D147" t="str">
        <f t="array" ref="D147">_xlfn.IFNA(INDEX(Colony!$J$26:$J$1000, MATCH(1,COUNTIF(A147, Colony!$H$26:$H$1000)*(--(ISBLANK(Colony!$I$26:$I$1000))), 0)),"")</f>
        <v/>
      </c>
      <c r="E147" t="str">
        <f t="array" ref="E147">_xlfn.IFNA(INDEX(Colony!$D$26:$D$1000, MATCH(1,COUNTIF(B147, Colony!$H$26:$H$1000)*(--(ISBLANK(Colony!$I$26:$I$1000))), 0)),"")</f>
        <v/>
      </c>
      <c r="F147">
        <f t="shared" si="4"/>
        <v>0</v>
      </c>
    </row>
    <row r="148" spans="1:6" x14ac:dyDescent="0.25">
      <c r="A148" t="str">
        <f t="array" ref="A148">_xlfn.IFNA(INDEX(Colony!$H$26:$H$1000, MATCH(0, COUNTIF(A$4:A147,Colony!$H$26:$H$1000), 0)),"")</f>
        <v/>
      </c>
      <c r="B148" t="str">
        <f t="array" ref="B148">_xlfn.IFNA(INDEX(Colony!$H$26:$H$1000, MATCH(1,COUNTIF(A148, Colony!$H$26:$H$1000)*(--(ISBLANK(Colony!$I$26:$I$1000))), 0)),"")</f>
        <v/>
      </c>
      <c r="C148" t="str">
        <f t="array" ref="C148">IF(A148=0,0,IF(OR(B148&gt;9999999,ISBLANK(B148)),"",SUM(COUNTIF(A148, Colony!$H$26:$H$1000)*(--(ISBLANK(Colony!$I$26:$I$1000))))))</f>
        <v/>
      </c>
      <c r="D148" t="str">
        <f t="array" ref="D148">_xlfn.IFNA(INDEX(Colony!$J$26:$J$1000, MATCH(1,COUNTIF(A148, Colony!$H$26:$H$1000)*(--(ISBLANK(Colony!$I$26:$I$1000))), 0)),"")</f>
        <v/>
      </c>
      <c r="E148" t="str">
        <f t="array" ref="E148">_xlfn.IFNA(INDEX(Colony!$D$26:$D$1000, MATCH(1,COUNTIF(B148, Colony!$H$26:$H$1000)*(--(ISBLANK(Colony!$I$26:$I$1000))), 0)),"")</f>
        <v/>
      </c>
      <c r="F148">
        <f t="shared" si="4"/>
        <v>0</v>
      </c>
    </row>
    <row r="149" spans="1:6" x14ac:dyDescent="0.25">
      <c r="A149" t="str">
        <f t="array" ref="A149">_xlfn.IFNA(INDEX(Colony!$H$26:$H$1000, MATCH(0, COUNTIF(A$4:A148,Colony!$H$26:$H$1000), 0)),"")</f>
        <v/>
      </c>
      <c r="B149" t="str">
        <f t="array" ref="B149">_xlfn.IFNA(INDEX(Colony!$H$26:$H$1000, MATCH(1,COUNTIF(A149, Colony!$H$26:$H$1000)*(--(ISBLANK(Colony!$I$26:$I$1000))), 0)),"")</f>
        <v/>
      </c>
      <c r="C149" t="str">
        <f t="array" ref="C149">IF(A149=0,0,IF(OR(B149&gt;9999999,ISBLANK(B149)),"",SUM(COUNTIF(A149, Colony!$H$26:$H$1000)*(--(ISBLANK(Colony!$I$26:$I$1000))))))</f>
        <v/>
      </c>
      <c r="D149" t="str">
        <f t="array" ref="D149">_xlfn.IFNA(INDEX(Colony!$J$26:$J$1000, MATCH(1,COUNTIF(A149, Colony!$H$26:$H$1000)*(--(ISBLANK(Colony!$I$26:$I$1000))), 0)),"")</f>
        <v/>
      </c>
      <c r="E149" t="str">
        <f t="array" ref="E149">_xlfn.IFNA(INDEX(Colony!$D$26:$D$1000, MATCH(1,COUNTIF(B149, Colony!$H$26:$H$1000)*(--(ISBLANK(Colony!$I$26:$I$1000))), 0)),"")</f>
        <v/>
      </c>
      <c r="F149">
        <f t="shared" si="4"/>
        <v>0</v>
      </c>
    </row>
    <row r="150" spans="1:6" x14ac:dyDescent="0.25">
      <c r="A150" t="str">
        <f t="array" ref="A150">_xlfn.IFNA(INDEX(Colony!$H$26:$H$1000, MATCH(0, COUNTIF(A$4:A149,Colony!$H$26:$H$1000), 0)),"")</f>
        <v/>
      </c>
      <c r="B150" t="str">
        <f t="array" ref="B150">_xlfn.IFNA(INDEX(Colony!$H$26:$H$1000, MATCH(1,COUNTIF(A150, Colony!$H$26:$H$1000)*(--(ISBLANK(Colony!$I$26:$I$1000))), 0)),"")</f>
        <v/>
      </c>
      <c r="C150" t="str">
        <f t="array" ref="C150">IF(A150=0,0,IF(OR(B150&gt;9999999,ISBLANK(B150)),"",SUM(COUNTIF(A150, Colony!$H$26:$H$1000)*(--(ISBLANK(Colony!$I$26:$I$1000))))))</f>
        <v/>
      </c>
      <c r="D150" t="str">
        <f t="array" ref="D150">_xlfn.IFNA(INDEX(Colony!$J$26:$J$1000, MATCH(1,COUNTIF(A150, Colony!$H$26:$H$1000)*(--(ISBLANK(Colony!$I$26:$I$1000))), 0)),"")</f>
        <v/>
      </c>
      <c r="E150" t="str">
        <f t="array" ref="E150">_xlfn.IFNA(INDEX(Colony!$D$26:$D$1000, MATCH(1,COUNTIF(B150, Colony!$H$26:$H$1000)*(--(ISBLANK(Colony!$I$26:$I$1000))), 0)),"")</f>
        <v/>
      </c>
      <c r="F150">
        <f t="shared" si="4"/>
        <v>0</v>
      </c>
    </row>
    <row r="151" spans="1:6" x14ac:dyDescent="0.25">
      <c r="A151" t="str">
        <f t="array" ref="A151">_xlfn.IFNA(INDEX(Colony!$H$26:$H$1000, MATCH(0, COUNTIF(A$4:A150,Colony!$H$26:$H$1000), 0)),"")</f>
        <v/>
      </c>
      <c r="B151" t="str">
        <f t="array" ref="B151">_xlfn.IFNA(INDEX(Colony!$H$26:$H$1000, MATCH(1,COUNTIF(A151, Colony!$H$26:$H$1000)*(--(ISBLANK(Colony!$I$26:$I$1000))), 0)),"")</f>
        <v/>
      </c>
      <c r="C151" t="str">
        <f t="array" ref="C151">IF(A151=0,0,IF(OR(B151&gt;9999999,ISBLANK(B151)),"",SUM(COUNTIF(A151, Colony!$H$26:$H$1000)*(--(ISBLANK(Colony!$I$26:$I$1000))))))</f>
        <v/>
      </c>
      <c r="D151" t="str">
        <f t="array" ref="D151">_xlfn.IFNA(INDEX(Colony!$J$26:$J$1000, MATCH(1,COUNTIF(A151, Colony!$H$26:$H$1000)*(--(ISBLANK(Colony!$I$26:$I$1000))), 0)),"")</f>
        <v/>
      </c>
      <c r="E151" t="str">
        <f t="array" ref="E151">_xlfn.IFNA(INDEX(Colony!$D$26:$D$1000, MATCH(1,COUNTIF(B151, Colony!$H$26:$H$1000)*(--(ISBLANK(Colony!$I$26:$I$1000))), 0)),"")</f>
        <v/>
      </c>
      <c r="F151">
        <f t="shared" si="4"/>
        <v>0</v>
      </c>
    </row>
    <row r="152" spans="1:6" x14ac:dyDescent="0.25">
      <c r="A152" t="str">
        <f t="array" ref="A152">_xlfn.IFNA(INDEX(Colony!$H$26:$H$1000, MATCH(0, COUNTIF(A$4:A151,Colony!$H$26:$H$1000), 0)),"")</f>
        <v/>
      </c>
      <c r="B152" t="str">
        <f t="array" ref="B152">_xlfn.IFNA(INDEX(Colony!$H$26:$H$1000, MATCH(1,COUNTIF(A152, Colony!$H$26:$H$1000)*(--(ISBLANK(Colony!$I$26:$I$1000))), 0)),"")</f>
        <v/>
      </c>
      <c r="C152" t="str">
        <f t="array" ref="C152">IF(A152=0,0,IF(OR(B152&gt;9999999,ISBLANK(B152)),"",SUM(COUNTIF(A152, Colony!$H$26:$H$1000)*(--(ISBLANK(Colony!$I$26:$I$1000))))))</f>
        <v/>
      </c>
      <c r="D152" t="str">
        <f t="array" ref="D152">_xlfn.IFNA(INDEX(Colony!$J$26:$J$1000, MATCH(1,COUNTIF(A152, Colony!$H$26:$H$1000)*(--(ISBLANK(Colony!$I$26:$I$1000))), 0)),"")</f>
        <v/>
      </c>
      <c r="E152" t="str">
        <f t="array" ref="E152">_xlfn.IFNA(INDEX(Colony!$D$26:$D$1000, MATCH(1,COUNTIF(B152, Colony!$H$26:$H$1000)*(--(ISBLANK(Colony!$I$26:$I$1000))), 0)),"")</f>
        <v/>
      </c>
      <c r="F152">
        <f t="shared" si="4"/>
        <v>0</v>
      </c>
    </row>
    <row r="153" spans="1:6" x14ac:dyDescent="0.25">
      <c r="A153" t="str">
        <f t="array" ref="A153">_xlfn.IFNA(INDEX(Colony!$H$26:$H$1000, MATCH(0, COUNTIF(A$4:A152,Colony!$H$26:$H$1000), 0)),"")</f>
        <v/>
      </c>
      <c r="B153" t="str">
        <f t="array" ref="B153">_xlfn.IFNA(INDEX(Colony!$H$26:$H$1000, MATCH(1,COUNTIF(A153, Colony!$H$26:$H$1000)*(--(ISBLANK(Colony!$I$26:$I$1000))), 0)),"")</f>
        <v/>
      </c>
      <c r="C153" t="str">
        <f t="array" ref="C153">IF(A153=0,0,IF(OR(B153&gt;9999999,ISBLANK(B153)),"",SUM(COUNTIF(A153, Colony!$H$26:$H$1000)*(--(ISBLANK(Colony!$I$26:$I$1000))))))</f>
        <v/>
      </c>
      <c r="D153" t="str">
        <f t="array" ref="D153">_xlfn.IFNA(INDEX(Colony!$J$26:$J$1000, MATCH(1,COUNTIF(A153, Colony!$H$26:$H$1000)*(--(ISBLANK(Colony!$I$26:$I$1000))), 0)),"")</f>
        <v/>
      </c>
      <c r="E153" t="str">
        <f t="array" ref="E153">_xlfn.IFNA(INDEX(Colony!$D$26:$D$1000, MATCH(1,COUNTIF(B153, Colony!$H$26:$H$1000)*(--(ISBLANK(Colony!$I$26:$I$1000))), 0)),"")</f>
        <v/>
      </c>
      <c r="F153">
        <f t="shared" si="4"/>
        <v>0</v>
      </c>
    </row>
    <row r="154" spans="1:6" x14ac:dyDescent="0.25">
      <c r="A154" t="str">
        <f t="array" ref="A154">_xlfn.IFNA(INDEX(Colony!$H$26:$H$1000, MATCH(0, COUNTIF(A$4:A153,Colony!$H$26:$H$1000), 0)),"")</f>
        <v/>
      </c>
      <c r="B154" t="str">
        <f t="array" ref="B154">_xlfn.IFNA(INDEX(Colony!$H$26:$H$1000, MATCH(1,COUNTIF(A154, Colony!$H$26:$H$1000)*(--(ISBLANK(Colony!$I$26:$I$1000))), 0)),"")</f>
        <v/>
      </c>
      <c r="C154" t="str">
        <f t="array" ref="C154">IF(A154=0,0,IF(OR(B154&gt;9999999,ISBLANK(B154)),"",SUM(COUNTIF(A154, Colony!$H$26:$H$1000)*(--(ISBLANK(Colony!$I$26:$I$1000))))))</f>
        <v/>
      </c>
      <c r="D154" t="str">
        <f t="array" ref="D154">_xlfn.IFNA(INDEX(Colony!$J$26:$J$1000, MATCH(1,COUNTIF(A154, Colony!$H$26:$H$1000)*(--(ISBLANK(Colony!$I$26:$I$1000))), 0)),"")</f>
        <v/>
      </c>
      <c r="E154" t="str">
        <f t="array" ref="E154">_xlfn.IFNA(INDEX(Colony!$D$26:$D$1000, MATCH(1,COUNTIF(B154, Colony!$H$26:$H$1000)*(--(ISBLANK(Colony!$I$26:$I$1000))), 0)),"")</f>
        <v/>
      </c>
      <c r="F154">
        <f t="shared" si="4"/>
        <v>0</v>
      </c>
    </row>
    <row r="155" spans="1:6" x14ac:dyDescent="0.25">
      <c r="A155" t="str">
        <f t="array" ref="A155">_xlfn.IFNA(INDEX(Colony!$H$26:$H$1000, MATCH(0, COUNTIF(A$4:A154,Colony!$H$26:$H$1000), 0)),"")</f>
        <v/>
      </c>
      <c r="B155" t="str">
        <f t="array" ref="B155">_xlfn.IFNA(INDEX(Colony!$H$26:$H$1000, MATCH(1,COUNTIF(A155, Colony!$H$26:$H$1000)*(--(ISBLANK(Colony!$I$26:$I$1000))), 0)),"")</f>
        <v/>
      </c>
      <c r="C155" t="str">
        <f t="array" ref="C155">IF(A155=0,0,IF(OR(B155&gt;9999999,ISBLANK(B155)),"",SUM(COUNTIF(A155, Colony!$H$26:$H$1000)*(--(ISBLANK(Colony!$I$26:$I$1000))))))</f>
        <v/>
      </c>
      <c r="D155" t="str">
        <f t="array" ref="D155">_xlfn.IFNA(INDEX(Colony!$J$26:$J$1000, MATCH(1,COUNTIF(A155, Colony!$H$26:$H$1000)*(--(ISBLANK(Colony!$I$26:$I$1000))), 0)),"")</f>
        <v/>
      </c>
      <c r="E155" t="str">
        <f t="array" ref="E155">_xlfn.IFNA(INDEX(Colony!$D$26:$D$1000, MATCH(1,COUNTIF(B155, Colony!$H$26:$H$1000)*(--(ISBLANK(Colony!$I$26:$I$1000))), 0)),"")</f>
        <v/>
      </c>
      <c r="F155">
        <f t="shared" si="4"/>
        <v>0</v>
      </c>
    </row>
    <row r="156" spans="1:6" x14ac:dyDescent="0.25">
      <c r="A156" t="str">
        <f t="array" ref="A156">_xlfn.IFNA(INDEX(Colony!$H$26:$H$1000, MATCH(0, COUNTIF(A$4:A155,Colony!$H$26:$H$1000), 0)),"")</f>
        <v/>
      </c>
      <c r="B156" t="str">
        <f t="array" ref="B156">_xlfn.IFNA(INDEX(Colony!$H$26:$H$1000, MATCH(1,COUNTIF(A156, Colony!$H$26:$H$1000)*(--(ISBLANK(Colony!$I$26:$I$1000))), 0)),"")</f>
        <v/>
      </c>
      <c r="C156" t="str">
        <f t="array" ref="C156">IF(A156=0,0,IF(OR(B156&gt;9999999,ISBLANK(B156)),"",SUM(COUNTIF(A156, Colony!$H$26:$H$1000)*(--(ISBLANK(Colony!$I$26:$I$1000))))))</f>
        <v/>
      </c>
      <c r="D156" t="str">
        <f t="array" ref="D156">_xlfn.IFNA(INDEX(Colony!$J$26:$J$1000, MATCH(1,COUNTIF(A156, Colony!$H$26:$H$1000)*(--(ISBLANK(Colony!$I$26:$I$1000))), 0)),"")</f>
        <v/>
      </c>
      <c r="E156" t="str">
        <f t="array" ref="E156">_xlfn.IFNA(INDEX(Colony!$D$26:$D$1000, MATCH(1,COUNTIF(B156, Colony!$H$26:$H$1000)*(--(ISBLANK(Colony!$I$26:$I$1000))), 0)),"")</f>
        <v/>
      </c>
      <c r="F156">
        <f t="shared" si="4"/>
        <v>0</v>
      </c>
    </row>
    <row r="157" spans="1:6" x14ac:dyDescent="0.25">
      <c r="A157" t="str">
        <f t="array" ref="A157">_xlfn.IFNA(INDEX(Colony!$H$26:$H$1000, MATCH(0, COUNTIF(A$4:A156,Colony!$H$26:$H$1000), 0)),"")</f>
        <v/>
      </c>
      <c r="B157" t="str">
        <f t="array" ref="B157">_xlfn.IFNA(INDEX(Colony!$H$26:$H$1000, MATCH(1,COUNTIF(A157, Colony!$H$26:$H$1000)*(--(ISBLANK(Colony!$I$26:$I$1000))), 0)),"")</f>
        <v/>
      </c>
      <c r="C157" t="str">
        <f t="array" ref="C157">IF(A157=0,0,IF(OR(B157&gt;9999999,ISBLANK(B157)),"",SUM(COUNTIF(A157, Colony!$H$26:$H$1000)*(--(ISBLANK(Colony!$I$26:$I$1000))))))</f>
        <v/>
      </c>
      <c r="D157" t="str">
        <f t="array" ref="D157">_xlfn.IFNA(INDEX(Colony!$J$26:$J$1000, MATCH(1,COUNTIF(A157, Colony!$H$26:$H$1000)*(--(ISBLANK(Colony!$I$26:$I$1000))), 0)),"")</f>
        <v/>
      </c>
      <c r="E157" t="str">
        <f t="array" ref="E157">_xlfn.IFNA(INDEX(Colony!$D$26:$D$1000, MATCH(1,COUNTIF(B157, Colony!$H$26:$H$1000)*(--(ISBLANK(Colony!$I$26:$I$1000))), 0)),"")</f>
        <v/>
      </c>
      <c r="F157">
        <f t="shared" si="4"/>
        <v>0</v>
      </c>
    </row>
    <row r="158" spans="1:6" x14ac:dyDescent="0.25">
      <c r="A158" t="str">
        <f t="array" ref="A158">_xlfn.IFNA(INDEX(Colony!$H$26:$H$1000, MATCH(0, COUNTIF(A$4:A157,Colony!$H$26:$H$1000), 0)),"")</f>
        <v/>
      </c>
      <c r="B158" t="str">
        <f t="array" ref="B158">_xlfn.IFNA(INDEX(Colony!$H$26:$H$1000, MATCH(1,COUNTIF(A158, Colony!$H$26:$H$1000)*(--(ISBLANK(Colony!$I$26:$I$1000))), 0)),"")</f>
        <v/>
      </c>
      <c r="C158" t="str">
        <f t="array" ref="C158">IF(A158=0,0,IF(OR(B158&gt;9999999,ISBLANK(B158)),"",SUM(COUNTIF(A158, Colony!$H$26:$H$1000)*(--(ISBLANK(Colony!$I$26:$I$1000))))))</f>
        <v/>
      </c>
      <c r="D158" t="str">
        <f t="array" ref="D158">_xlfn.IFNA(INDEX(Colony!$J$26:$J$1000, MATCH(1,COUNTIF(A158, Colony!$H$26:$H$1000)*(--(ISBLANK(Colony!$I$26:$I$1000))), 0)),"")</f>
        <v/>
      </c>
      <c r="E158" t="str">
        <f t="array" ref="E158">_xlfn.IFNA(INDEX(Colony!$D$26:$D$1000, MATCH(1,COUNTIF(B158, Colony!$H$26:$H$1000)*(--(ISBLANK(Colony!$I$26:$I$1000))), 0)),"")</f>
        <v/>
      </c>
      <c r="F158">
        <f t="shared" si="4"/>
        <v>0</v>
      </c>
    </row>
    <row r="159" spans="1:6" x14ac:dyDescent="0.25">
      <c r="A159" t="str">
        <f t="array" ref="A159">_xlfn.IFNA(INDEX(Colony!$H$26:$H$1000, MATCH(0, COUNTIF(A$4:A158,Colony!$H$26:$H$1000), 0)),"")</f>
        <v/>
      </c>
      <c r="B159" t="str">
        <f t="array" ref="B159">_xlfn.IFNA(INDEX(Colony!$H$26:$H$1000, MATCH(1,COUNTIF(A159, Colony!$H$26:$H$1000)*(--(ISBLANK(Colony!$I$26:$I$1000))), 0)),"")</f>
        <v/>
      </c>
      <c r="C159" t="str">
        <f t="array" ref="C159">IF(A159=0,0,IF(OR(B159&gt;9999999,ISBLANK(B159)),"",SUM(COUNTIF(A159, Colony!$H$26:$H$1000)*(--(ISBLANK(Colony!$I$26:$I$1000))))))</f>
        <v/>
      </c>
      <c r="D159" t="str">
        <f t="array" ref="D159">_xlfn.IFNA(INDEX(Colony!$J$26:$J$1000, MATCH(1,COUNTIF(A159, Colony!$H$26:$H$1000)*(--(ISBLANK(Colony!$I$26:$I$1000))), 0)),"")</f>
        <v/>
      </c>
      <c r="E159" t="str">
        <f t="array" ref="E159">_xlfn.IFNA(INDEX(Colony!$D$26:$D$1000, MATCH(1,COUNTIF(B159, Colony!$H$26:$H$1000)*(--(ISBLANK(Colony!$I$26:$I$1000))), 0)),"")</f>
        <v/>
      </c>
      <c r="F159">
        <f t="shared" si="4"/>
        <v>0</v>
      </c>
    </row>
    <row r="160" spans="1:6" x14ac:dyDescent="0.25">
      <c r="A160" t="str">
        <f t="array" ref="A160">_xlfn.IFNA(INDEX(Colony!$H$26:$H$1000, MATCH(0, COUNTIF(A$4:A159,Colony!$H$26:$H$1000), 0)),"")</f>
        <v/>
      </c>
      <c r="B160" t="str">
        <f t="array" ref="B160">_xlfn.IFNA(INDEX(Colony!$H$26:$H$1000, MATCH(1,COUNTIF(A160, Colony!$H$26:$H$1000)*(--(ISBLANK(Colony!$I$26:$I$1000))), 0)),"")</f>
        <v/>
      </c>
      <c r="C160" t="str">
        <f t="array" ref="C160">IF(A160=0,0,IF(OR(B160&gt;9999999,ISBLANK(B160)),"",SUM(COUNTIF(A160, Colony!$H$26:$H$1000)*(--(ISBLANK(Colony!$I$26:$I$1000))))))</f>
        <v/>
      </c>
      <c r="D160" t="str">
        <f t="array" ref="D160">_xlfn.IFNA(INDEX(Colony!$J$26:$J$1000, MATCH(1,COUNTIF(A160, Colony!$H$26:$H$1000)*(--(ISBLANK(Colony!$I$26:$I$1000))), 0)),"")</f>
        <v/>
      </c>
      <c r="E160" t="str">
        <f t="array" ref="E160">_xlfn.IFNA(INDEX(Colony!$D$26:$D$1000, MATCH(1,COUNTIF(B160, Colony!$H$26:$H$1000)*(--(ISBLANK(Colony!$I$26:$I$1000))), 0)),"")</f>
        <v/>
      </c>
      <c r="F160">
        <f t="shared" si="4"/>
        <v>0</v>
      </c>
    </row>
    <row r="161" spans="1:6" x14ac:dyDescent="0.25">
      <c r="A161" t="str">
        <f t="array" ref="A161">_xlfn.IFNA(INDEX(Colony!$H$26:$H$1000, MATCH(0, COUNTIF(A$4:A160,Colony!$H$26:$H$1000), 0)),"")</f>
        <v/>
      </c>
      <c r="B161" t="str">
        <f t="array" ref="B161">_xlfn.IFNA(INDEX(Colony!$H$26:$H$1000, MATCH(1,COUNTIF(A161, Colony!$H$26:$H$1000)*(--(ISBLANK(Colony!$I$26:$I$1000))), 0)),"")</f>
        <v/>
      </c>
      <c r="C161" t="str">
        <f t="array" ref="C161">IF(A161=0,0,IF(OR(B161&gt;9999999,ISBLANK(B161)),"",SUM(COUNTIF(A161, Colony!$H$26:$H$1000)*(--(ISBLANK(Colony!$I$26:$I$1000))))))</f>
        <v/>
      </c>
      <c r="D161" t="str">
        <f t="array" ref="D161">_xlfn.IFNA(INDEX(Colony!$J$26:$J$1000, MATCH(1,COUNTIF(A161, Colony!$H$26:$H$1000)*(--(ISBLANK(Colony!$I$26:$I$1000))), 0)),"")</f>
        <v/>
      </c>
      <c r="E161" t="str">
        <f t="array" ref="E161">_xlfn.IFNA(INDEX(Colony!$D$26:$D$1000, MATCH(1,COUNTIF(B161, Colony!$H$26:$H$1000)*(--(ISBLANK(Colony!$I$26:$I$1000))), 0)),"")</f>
        <v/>
      </c>
      <c r="F161">
        <f t="shared" si="4"/>
        <v>0</v>
      </c>
    </row>
    <row r="162" spans="1:6" x14ac:dyDescent="0.25">
      <c r="A162" t="str">
        <f t="array" ref="A162">_xlfn.IFNA(INDEX(Colony!$H$26:$H$1000, MATCH(0, COUNTIF(A$4:A161,Colony!$H$26:$H$1000), 0)),"")</f>
        <v/>
      </c>
      <c r="B162" t="str">
        <f t="array" ref="B162">_xlfn.IFNA(INDEX(Colony!$H$26:$H$1000, MATCH(1,COUNTIF(A162, Colony!$H$26:$H$1000)*(--(ISBLANK(Colony!$I$26:$I$1000))), 0)),"")</f>
        <v/>
      </c>
      <c r="C162" t="str">
        <f t="array" ref="C162">IF(A162=0,0,IF(OR(B162&gt;9999999,ISBLANK(B162)),"",SUM(COUNTIF(A162, Colony!$H$26:$H$1000)*(--(ISBLANK(Colony!$I$26:$I$1000))))))</f>
        <v/>
      </c>
      <c r="D162" t="str">
        <f t="array" ref="D162">_xlfn.IFNA(INDEX(Colony!$J$26:$J$1000, MATCH(1,COUNTIF(A162, Colony!$H$26:$H$1000)*(--(ISBLANK(Colony!$I$26:$I$1000))), 0)),"")</f>
        <v/>
      </c>
      <c r="E162" t="str">
        <f t="array" ref="E162">_xlfn.IFNA(INDEX(Colony!$D$26:$D$1000, MATCH(1,COUNTIF(B162, Colony!$H$26:$H$1000)*(--(ISBLANK(Colony!$I$26:$I$1000))), 0)),"")</f>
        <v/>
      </c>
      <c r="F162">
        <f t="shared" si="4"/>
        <v>0</v>
      </c>
    </row>
    <row r="163" spans="1:6" x14ac:dyDescent="0.25">
      <c r="A163" t="str">
        <f t="array" ref="A163">_xlfn.IFNA(INDEX(Colony!$H$26:$H$1000, MATCH(0, COUNTIF(A$4:A162,Colony!$H$26:$H$1000), 0)),"")</f>
        <v/>
      </c>
      <c r="B163" t="str">
        <f t="array" ref="B163">_xlfn.IFNA(INDEX(Colony!$H$26:$H$1000, MATCH(1,COUNTIF(A163, Colony!$H$26:$H$1000)*(--(ISBLANK(Colony!$I$26:$I$1000))), 0)),"")</f>
        <v/>
      </c>
      <c r="C163" t="str">
        <f t="array" ref="C163">IF(A163=0,0,IF(OR(B163&gt;9999999,ISBLANK(B163)),"",SUM(COUNTIF(A163, Colony!$H$26:$H$1000)*(--(ISBLANK(Colony!$I$26:$I$1000))))))</f>
        <v/>
      </c>
      <c r="D163" t="str">
        <f t="array" ref="D163">_xlfn.IFNA(INDEX(Colony!$J$26:$J$1000, MATCH(1,COUNTIF(A163, Colony!$H$26:$H$1000)*(--(ISBLANK(Colony!$I$26:$I$1000))), 0)),"")</f>
        <v/>
      </c>
      <c r="E163" t="str">
        <f t="array" ref="E163">_xlfn.IFNA(INDEX(Colony!$D$26:$D$1000, MATCH(1,COUNTIF(B163, Colony!$H$26:$H$1000)*(--(ISBLANK(Colony!$I$26:$I$1000))), 0)),"")</f>
        <v/>
      </c>
      <c r="F163">
        <f t="shared" si="4"/>
        <v>0</v>
      </c>
    </row>
    <row r="164" spans="1:6" x14ac:dyDescent="0.25">
      <c r="A164" t="str">
        <f t="array" ref="A164">_xlfn.IFNA(INDEX(Colony!$H$26:$H$1000, MATCH(0, COUNTIF(A$4:A163,Colony!$H$26:$H$1000), 0)),"")</f>
        <v/>
      </c>
      <c r="B164" t="str">
        <f t="array" ref="B164">_xlfn.IFNA(INDEX(Colony!$H$26:$H$1000, MATCH(1,COUNTIF(A164, Colony!$H$26:$H$1000)*(--(ISBLANK(Colony!$I$26:$I$1000))), 0)),"")</f>
        <v/>
      </c>
      <c r="C164" t="str">
        <f t="array" ref="C164">IF(A164=0,0,IF(OR(B164&gt;9999999,ISBLANK(B164)),"",SUM(COUNTIF(A164, Colony!$H$26:$H$1000)*(--(ISBLANK(Colony!$I$26:$I$1000))))))</f>
        <v/>
      </c>
      <c r="D164" t="str">
        <f t="array" ref="D164">_xlfn.IFNA(INDEX(Colony!$J$26:$J$1000, MATCH(1,COUNTIF(A164, Colony!$H$26:$H$1000)*(--(ISBLANK(Colony!$I$26:$I$1000))), 0)),"")</f>
        <v/>
      </c>
      <c r="E164" t="str">
        <f t="array" ref="E164">_xlfn.IFNA(INDEX(Colony!$D$26:$D$1000, MATCH(1,COUNTIF(B164, Colony!$H$26:$H$1000)*(--(ISBLANK(Colony!$I$26:$I$1000))), 0)),"")</f>
        <v/>
      </c>
      <c r="F164">
        <f t="shared" si="4"/>
        <v>0</v>
      </c>
    </row>
    <row r="165" spans="1:6" x14ac:dyDescent="0.25">
      <c r="A165" t="str">
        <f t="array" ref="A165">_xlfn.IFNA(INDEX(Colony!$H$26:$H$1000, MATCH(0, COUNTIF(A$4:A164,Colony!$H$26:$H$1000), 0)),"")</f>
        <v/>
      </c>
      <c r="B165" t="str">
        <f t="array" ref="B165">_xlfn.IFNA(INDEX(Colony!$H$26:$H$1000, MATCH(1,COUNTIF(A165, Colony!$H$26:$H$1000)*(--(ISBLANK(Colony!$I$26:$I$1000))), 0)),"")</f>
        <v/>
      </c>
      <c r="C165" t="str">
        <f t="array" ref="C165">IF(A165=0,0,IF(OR(B165&gt;9999999,ISBLANK(B165)),"",SUM(COUNTIF(A165, Colony!$H$26:$H$1000)*(--(ISBLANK(Colony!$I$26:$I$1000))))))</f>
        <v/>
      </c>
      <c r="D165" t="str">
        <f t="array" ref="D165">_xlfn.IFNA(INDEX(Colony!$J$26:$J$1000, MATCH(1,COUNTIF(A165, Colony!$H$26:$H$1000)*(--(ISBLANK(Colony!$I$26:$I$1000))), 0)),"")</f>
        <v/>
      </c>
      <c r="E165" t="str">
        <f t="array" ref="E165">_xlfn.IFNA(INDEX(Colony!$D$26:$D$1000, MATCH(1,COUNTIF(B165, Colony!$H$26:$H$1000)*(--(ISBLANK(Colony!$I$26:$I$1000))), 0)),"")</f>
        <v/>
      </c>
      <c r="F165">
        <f t="shared" si="4"/>
        <v>0</v>
      </c>
    </row>
    <row r="166" spans="1:6" x14ac:dyDescent="0.25">
      <c r="A166" t="str">
        <f t="array" ref="A166">_xlfn.IFNA(INDEX(Colony!$H$26:$H$1000, MATCH(0, COUNTIF(A$4:A165,Colony!$H$26:$H$1000), 0)),"")</f>
        <v/>
      </c>
      <c r="B166" t="str">
        <f t="array" ref="B166">_xlfn.IFNA(INDEX(Colony!$H$26:$H$1000, MATCH(1,COUNTIF(A166, Colony!$H$26:$H$1000)*(--(ISBLANK(Colony!$I$26:$I$1000))), 0)),"")</f>
        <v/>
      </c>
      <c r="C166" t="str">
        <f t="array" ref="C166">IF(A166=0,0,IF(OR(B166&gt;9999999,ISBLANK(B166)),"",SUM(COUNTIF(A166, Colony!$H$26:$H$1000)*(--(ISBLANK(Colony!$I$26:$I$1000))))))</f>
        <v/>
      </c>
      <c r="D166" t="str">
        <f t="array" ref="D166">_xlfn.IFNA(INDEX(Colony!$J$26:$J$1000, MATCH(1,COUNTIF(A166, Colony!$H$26:$H$1000)*(--(ISBLANK(Colony!$I$26:$I$1000))), 0)),"")</f>
        <v/>
      </c>
      <c r="E166" t="str">
        <f t="array" ref="E166">_xlfn.IFNA(INDEX(Colony!$D$26:$D$1000, MATCH(1,COUNTIF(B166, Colony!$H$26:$H$1000)*(--(ISBLANK(Colony!$I$26:$I$1000))), 0)),"")</f>
        <v/>
      </c>
      <c r="F166">
        <f t="shared" si="4"/>
        <v>0</v>
      </c>
    </row>
    <row r="167" spans="1:6" x14ac:dyDescent="0.25">
      <c r="A167" t="str">
        <f t="array" ref="A167">_xlfn.IFNA(INDEX(Colony!$H$26:$H$1000, MATCH(0, COUNTIF(A$4:A166,Colony!$H$26:$H$1000), 0)),"")</f>
        <v/>
      </c>
      <c r="B167" t="str">
        <f t="array" ref="B167">_xlfn.IFNA(INDEX(Colony!$H$26:$H$1000, MATCH(1,COUNTIF(A167, Colony!$H$26:$H$1000)*(--(ISBLANK(Colony!$I$26:$I$1000))), 0)),"")</f>
        <v/>
      </c>
      <c r="C167" t="str">
        <f t="array" ref="C167">IF(A167=0,0,IF(OR(B167&gt;9999999,ISBLANK(B167)),"",SUM(COUNTIF(A167, Colony!$H$26:$H$1000)*(--(ISBLANK(Colony!$I$26:$I$1000))))))</f>
        <v/>
      </c>
      <c r="D167" t="str">
        <f t="array" ref="D167">_xlfn.IFNA(INDEX(Colony!$J$26:$J$1000, MATCH(1,COUNTIF(A167, Colony!$H$26:$H$1000)*(--(ISBLANK(Colony!$I$26:$I$1000))), 0)),"")</f>
        <v/>
      </c>
      <c r="E167" t="str">
        <f t="array" ref="E167">_xlfn.IFNA(INDEX(Colony!$D$26:$D$1000, MATCH(1,COUNTIF(B167, Colony!$H$26:$H$1000)*(--(ISBLANK(Colony!$I$26:$I$1000))), 0)),"")</f>
        <v/>
      </c>
      <c r="F167">
        <f t="shared" si="4"/>
        <v>0</v>
      </c>
    </row>
    <row r="168" spans="1:6" x14ac:dyDescent="0.25">
      <c r="A168" t="str">
        <f t="array" ref="A168">_xlfn.IFNA(INDEX(Colony!$H$26:$H$1000, MATCH(0, COUNTIF(A$4:A167,Colony!$H$26:$H$1000), 0)),"")</f>
        <v/>
      </c>
      <c r="B168" t="str">
        <f t="array" ref="B168">_xlfn.IFNA(INDEX(Colony!$H$26:$H$1000, MATCH(1,COUNTIF(A168, Colony!$H$26:$H$1000)*(--(ISBLANK(Colony!$I$26:$I$1000))), 0)),"")</f>
        <v/>
      </c>
      <c r="C168" t="str">
        <f t="array" ref="C168">IF(A168=0,0,IF(OR(B168&gt;9999999,ISBLANK(B168)),"",SUM(COUNTIF(A168, Colony!$H$26:$H$1000)*(--(ISBLANK(Colony!$I$26:$I$1000))))))</f>
        <v/>
      </c>
      <c r="D168" t="str">
        <f t="array" ref="D168">_xlfn.IFNA(INDEX(Colony!$J$26:$J$1000, MATCH(1,COUNTIF(A168, Colony!$H$26:$H$1000)*(--(ISBLANK(Colony!$I$26:$I$1000))), 0)),"")</f>
        <v/>
      </c>
      <c r="E168" t="str">
        <f t="array" ref="E168">_xlfn.IFNA(INDEX(Colony!$D$26:$D$1000, MATCH(1,COUNTIF(B168, Colony!$H$26:$H$1000)*(--(ISBLANK(Colony!$I$26:$I$1000))), 0)),"")</f>
        <v/>
      </c>
      <c r="F168">
        <f t="shared" si="4"/>
        <v>0</v>
      </c>
    </row>
    <row r="169" spans="1:6" x14ac:dyDescent="0.25">
      <c r="A169" t="str">
        <f t="array" ref="A169">_xlfn.IFNA(INDEX(Colony!$H$26:$H$1000, MATCH(0, COUNTIF(A$4:A168,Colony!$H$26:$H$1000), 0)),"")</f>
        <v/>
      </c>
      <c r="B169" t="str">
        <f t="array" ref="B169">_xlfn.IFNA(INDEX(Colony!$H$26:$H$1000, MATCH(1,COUNTIF(A169, Colony!$H$26:$H$1000)*(--(ISBLANK(Colony!$I$26:$I$1000))), 0)),"")</f>
        <v/>
      </c>
      <c r="C169" t="str">
        <f t="array" ref="C169">IF(A169=0,0,IF(OR(B169&gt;9999999,ISBLANK(B169)),"",SUM(COUNTIF(A169, Colony!$H$26:$H$1000)*(--(ISBLANK(Colony!$I$26:$I$1000))))))</f>
        <v/>
      </c>
      <c r="D169" t="str">
        <f t="array" ref="D169">_xlfn.IFNA(INDEX(Colony!$J$26:$J$1000, MATCH(1,COUNTIF(A169, Colony!$H$26:$H$1000)*(--(ISBLANK(Colony!$I$26:$I$1000))), 0)),"")</f>
        <v/>
      </c>
      <c r="E169" t="str">
        <f t="array" ref="E169">_xlfn.IFNA(INDEX(Colony!$D$26:$D$1000, MATCH(1,COUNTIF(B169, Colony!$H$26:$H$1000)*(--(ISBLANK(Colony!$I$26:$I$1000))), 0)),"")</f>
        <v/>
      </c>
      <c r="F169">
        <f t="shared" si="4"/>
        <v>0</v>
      </c>
    </row>
    <row r="170" spans="1:6" x14ac:dyDescent="0.25">
      <c r="A170" t="str">
        <f t="array" ref="A170">_xlfn.IFNA(INDEX(Colony!$H$26:$H$1000, MATCH(0, COUNTIF(A$4:A169,Colony!$H$26:$H$1000), 0)),"")</f>
        <v/>
      </c>
      <c r="B170" t="str">
        <f t="array" ref="B170">_xlfn.IFNA(INDEX(Colony!$H$26:$H$1000, MATCH(1,COUNTIF(A170, Colony!$H$26:$H$1000)*(--(ISBLANK(Colony!$I$26:$I$1000))), 0)),"")</f>
        <v/>
      </c>
      <c r="C170" t="str">
        <f t="array" ref="C170">IF(A170=0,0,IF(OR(B170&gt;9999999,ISBLANK(B170)),"",SUM(COUNTIF(A170, Colony!$H$26:$H$1000)*(--(ISBLANK(Colony!$I$26:$I$1000))))))</f>
        <v/>
      </c>
      <c r="D170" t="str">
        <f t="array" ref="D170">_xlfn.IFNA(INDEX(Colony!$J$26:$J$1000, MATCH(1,COUNTIF(A170, Colony!$H$26:$H$1000)*(--(ISBLANK(Colony!$I$26:$I$1000))), 0)),"")</f>
        <v/>
      </c>
      <c r="E170" t="str">
        <f t="array" ref="E170">_xlfn.IFNA(INDEX(Colony!$D$26:$D$1000, MATCH(1,COUNTIF(B170, Colony!$H$26:$H$1000)*(--(ISBLANK(Colony!$I$26:$I$1000))), 0)),"")</f>
        <v/>
      </c>
      <c r="F170">
        <f t="shared" si="4"/>
        <v>0</v>
      </c>
    </row>
    <row r="171" spans="1:6" x14ac:dyDescent="0.25">
      <c r="A171" t="str">
        <f t="array" ref="A171">_xlfn.IFNA(INDEX(Colony!$H$26:$H$1000, MATCH(0, COUNTIF(A$4:A170,Colony!$H$26:$H$1000), 0)),"")</f>
        <v/>
      </c>
      <c r="B171" t="str">
        <f t="array" ref="B171">_xlfn.IFNA(INDEX(Colony!$H$26:$H$1000, MATCH(1,COUNTIF(A171, Colony!$H$26:$H$1000)*(--(ISBLANK(Colony!$I$26:$I$1000))), 0)),"")</f>
        <v/>
      </c>
      <c r="C171" t="str">
        <f t="array" ref="C171">IF(A171=0,0,IF(OR(B171&gt;9999999,ISBLANK(B171)),"",SUM(COUNTIF(A171, Colony!$H$26:$H$1000)*(--(ISBLANK(Colony!$I$26:$I$1000))))))</f>
        <v/>
      </c>
      <c r="D171" t="str">
        <f t="array" ref="D171">_xlfn.IFNA(INDEX(Colony!$J$26:$J$1000, MATCH(1,COUNTIF(A171, Colony!$H$26:$H$1000)*(--(ISBLANK(Colony!$I$26:$I$1000))), 0)),"")</f>
        <v/>
      </c>
      <c r="E171" t="str">
        <f t="array" ref="E171">_xlfn.IFNA(INDEX(Colony!$D$26:$D$1000, MATCH(1,COUNTIF(B171, Colony!$H$26:$H$1000)*(--(ISBLANK(Colony!$I$26:$I$1000))), 0)),"")</f>
        <v/>
      </c>
      <c r="F171">
        <f t="shared" si="4"/>
        <v>0</v>
      </c>
    </row>
    <row r="172" spans="1:6" x14ac:dyDescent="0.25">
      <c r="A172" t="str">
        <f t="array" ref="A172">_xlfn.IFNA(INDEX(Colony!$H$26:$H$1000, MATCH(0, COUNTIF(A$4:A171,Colony!$H$26:$H$1000), 0)),"")</f>
        <v/>
      </c>
      <c r="B172" t="str">
        <f t="array" ref="B172">_xlfn.IFNA(INDEX(Colony!$H$26:$H$1000, MATCH(1,COUNTIF(A172, Colony!$H$26:$H$1000)*(--(ISBLANK(Colony!$I$26:$I$1000))), 0)),"")</f>
        <v/>
      </c>
      <c r="C172" t="str">
        <f t="array" ref="C172">IF(A172=0,0,IF(OR(B172&gt;9999999,ISBLANK(B172)),"",SUM(COUNTIF(A172, Colony!$H$26:$H$1000)*(--(ISBLANK(Colony!$I$26:$I$1000))))))</f>
        <v/>
      </c>
      <c r="D172" t="str">
        <f t="array" ref="D172">_xlfn.IFNA(INDEX(Colony!$J$26:$J$1000, MATCH(1,COUNTIF(A172, Colony!$H$26:$H$1000)*(--(ISBLANK(Colony!$I$26:$I$1000))), 0)),"")</f>
        <v/>
      </c>
      <c r="E172" t="str">
        <f t="array" ref="E172">_xlfn.IFNA(INDEX(Colony!$D$26:$D$1000, MATCH(1,COUNTIF(B172, Colony!$H$26:$H$1000)*(--(ISBLANK(Colony!$I$26:$I$1000))), 0)),"")</f>
        <v/>
      </c>
      <c r="F172">
        <f t="shared" si="4"/>
        <v>0</v>
      </c>
    </row>
    <row r="173" spans="1:6" x14ac:dyDescent="0.25">
      <c r="A173" t="str">
        <f t="array" ref="A173">_xlfn.IFNA(INDEX(Colony!$H$26:$H$1000, MATCH(0, COUNTIF(A$4:A172,Colony!$H$26:$H$1000), 0)),"")</f>
        <v/>
      </c>
      <c r="B173" t="str">
        <f t="array" ref="B173">_xlfn.IFNA(INDEX(Colony!$H$26:$H$1000, MATCH(1,COUNTIF(A173, Colony!$H$26:$H$1000)*(--(ISBLANK(Colony!$I$26:$I$1000))), 0)),"")</f>
        <v/>
      </c>
      <c r="C173" t="str">
        <f t="array" ref="C173">IF(A173=0,0,IF(OR(B173&gt;9999999,ISBLANK(B173)),"",SUM(COUNTIF(A173, Colony!$H$26:$H$1000)*(--(ISBLANK(Colony!$I$26:$I$1000))))))</f>
        <v/>
      </c>
      <c r="D173" t="str">
        <f t="array" ref="D173">_xlfn.IFNA(INDEX(Colony!$J$26:$J$1000, MATCH(1,COUNTIF(A173, Colony!$H$26:$H$1000)*(--(ISBLANK(Colony!$I$26:$I$1000))), 0)),"")</f>
        <v/>
      </c>
      <c r="E173" t="str">
        <f t="array" ref="E173">_xlfn.IFNA(INDEX(Colony!$D$26:$D$1000, MATCH(1,COUNTIF(B173, Colony!$H$26:$H$1000)*(--(ISBLANK(Colony!$I$26:$I$1000))), 0)),"")</f>
        <v/>
      </c>
      <c r="F173">
        <f t="shared" si="4"/>
        <v>0</v>
      </c>
    </row>
    <row r="174" spans="1:6" x14ac:dyDescent="0.25">
      <c r="A174" t="str">
        <f t="array" ref="A174">_xlfn.IFNA(INDEX(Colony!$H$26:$H$1000, MATCH(0, COUNTIF(A$4:A173,Colony!$H$26:$H$1000), 0)),"")</f>
        <v/>
      </c>
      <c r="B174" t="str">
        <f t="array" ref="B174">_xlfn.IFNA(INDEX(Colony!$H$26:$H$1000, MATCH(1,COUNTIF(A174, Colony!$H$26:$H$1000)*(--(ISBLANK(Colony!$I$26:$I$1000))), 0)),"")</f>
        <v/>
      </c>
      <c r="C174" t="str">
        <f t="array" ref="C174">IF(A174=0,0,IF(OR(B174&gt;9999999,ISBLANK(B174)),"",SUM(COUNTIF(A174, Colony!$H$26:$H$1000)*(--(ISBLANK(Colony!$I$26:$I$1000))))))</f>
        <v/>
      </c>
      <c r="D174" t="str">
        <f t="array" ref="D174">_xlfn.IFNA(INDEX(Colony!$J$26:$J$1000, MATCH(1,COUNTIF(A174, Colony!$H$26:$H$1000)*(--(ISBLANK(Colony!$I$26:$I$1000))), 0)),"")</f>
        <v/>
      </c>
      <c r="E174" t="str">
        <f t="array" ref="E174">_xlfn.IFNA(INDEX(Colony!$D$26:$D$1000, MATCH(1,COUNTIF(B174, Colony!$H$26:$H$1000)*(--(ISBLANK(Colony!$I$26:$I$1000))), 0)),"")</f>
        <v/>
      </c>
      <c r="F174">
        <f t="shared" si="4"/>
        <v>0</v>
      </c>
    </row>
    <row r="175" spans="1:6" x14ac:dyDescent="0.25">
      <c r="A175" t="str">
        <f t="array" ref="A175">_xlfn.IFNA(INDEX(Colony!$H$26:$H$1000, MATCH(0, COUNTIF(A$4:A174,Colony!$H$26:$H$1000), 0)),"")</f>
        <v/>
      </c>
      <c r="B175" t="str">
        <f t="array" ref="B175">_xlfn.IFNA(INDEX(Colony!$H$26:$H$1000, MATCH(1,COUNTIF(A175, Colony!$H$26:$H$1000)*(--(ISBLANK(Colony!$I$26:$I$1000))), 0)),"")</f>
        <v/>
      </c>
      <c r="C175" t="str">
        <f t="array" ref="C175">IF(A175=0,0,IF(OR(B175&gt;9999999,ISBLANK(B175)),"",SUM(COUNTIF(A175, Colony!$H$26:$H$1000)*(--(ISBLANK(Colony!$I$26:$I$1000))))))</f>
        <v/>
      </c>
      <c r="D175" t="str">
        <f t="array" ref="D175">_xlfn.IFNA(INDEX(Colony!$J$26:$J$1000, MATCH(1,COUNTIF(A175, Colony!$H$26:$H$1000)*(--(ISBLANK(Colony!$I$26:$I$1000))), 0)),"")</f>
        <v/>
      </c>
      <c r="E175" t="str">
        <f t="array" ref="E175">_xlfn.IFNA(INDEX(Colony!$D$26:$D$1000, MATCH(1,COUNTIF(B175, Colony!$H$26:$H$1000)*(--(ISBLANK(Colony!$I$26:$I$1000))), 0)),"")</f>
        <v/>
      </c>
      <c r="F175">
        <f t="shared" si="4"/>
        <v>0</v>
      </c>
    </row>
    <row r="176" spans="1:6" x14ac:dyDescent="0.25">
      <c r="A176" t="str">
        <f t="array" ref="A176">_xlfn.IFNA(INDEX(Colony!$H$26:$H$1000, MATCH(0, COUNTIF(A$4:A175,Colony!$H$26:$H$1000), 0)),"")</f>
        <v/>
      </c>
      <c r="B176" t="str">
        <f t="array" ref="B176">_xlfn.IFNA(INDEX(Colony!$H$26:$H$1000, MATCH(1,COUNTIF(A176, Colony!$H$26:$H$1000)*(--(ISBLANK(Colony!$I$26:$I$1000))), 0)),"")</f>
        <v/>
      </c>
      <c r="C176" t="str">
        <f t="array" ref="C176">IF(A176=0,0,IF(OR(B176&gt;9999999,ISBLANK(B176)),"",SUM(COUNTIF(A176, Colony!$H$26:$H$1000)*(--(ISBLANK(Colony!$I$26:$I$1000))))))</f>
        <v/>
      </c>
      <c r="D176" t="str">
        <f t="array" ref="D176">_xlfn.IFNA(INDEX(Colony!$J$26:$J$1000, MATCH(1,COUNTIF(A176, Colony!$H$26:$H$1000)*(--(ISBLANK(Colony!$I$26:$I$1000))), 0)),"")</f>
        <v/>
      </c>
      <c r="E176" t="str">
        <f t="array" ref="E176">_xlfn.IFNA(INDEX(Colony!$D$26:$D$1000, MATCH(1,COUNTIF(B176, Colony!$H$26:$H$1000)*(--(ISBLANK(Colony!$I$26:$I$1000))), 0)),"")</f>
        <v/>
      </c>
      <c r="F176">
        <f t="shared" si="4"/>
        <v>0</v>
      </c>
    </row>
    <row r="177" spans="1:6" x14ac:dyDescent="0.25">
      <c r="A177" t="str">
        <f t="array" ref="A177">_xlfn.IFNA(INDEX(Colony!$H$26:$H$1000, MATCH(0, COUNTIF(A$4:A176,Colony!$H$26:$H$1000), 0)),"")</f>
        <v/>
      </c>
      <c r="B177" t="str">
        <f t="array" ref="B177">_xlfn.IFNA(INDEX(Colony!$H$26:$H$1000, MATCH(1,COUNTIF(A177, Colony!$H$26:$H$1000)*(--(ISBLANK(Colony!$I$26:$I$1000))), 0)),"")</f>
        <v/>
      </c>
      <c r="C177" t="str">
        <f t="array" ref="C177">IF(A177=0,0,IF(OR(B177&gt;9999999,ISBLANK(B177)),"",SUM(COUNTIF(A177, Colony!$H$26:$H$1000)*(--(ISBLANK(Colony!$I$26:$I$1000))))))</f>
        <v/>
      </c>
      <c r="D177" t="str">
        <f t="array" ref="D177">_xlfn.IFNA(INDEX(Colony!$J$26:$J$1000, MATCH(1,COUNTIF(A177, Colony!$H$26:$H$1000)*(--(ISBLANK(Colony!$I$26:$I$1000))), 0)),"")</f>
        <v/>
      </c>
      <c r="E177" t="str">
        <f t="array" ref="E177">_xlfn.IFNA(INDEX(Colony!$D$26:$D$1000, MATCH(1,COUNTIF(B177, Colony!$H$26:$H$1000)*(--(ISBLANK(Colony!$I$26:$I$1000))), 0)),"")</f>
        <v/>
      </c>
      <c r="F177">
        <f t="shared" si="4"/>
        <v>0</v>
      </c>
    </row>
    <row r="178" spans="1:6" x14ac:dyDescent="0.25">
      <c r="A178" t="str">
        <f t="array" ref="A178">_xlfn.IFNA(INDEX(Colony!$H$26:$H$1000, MATCH(0, COUNTIF(A$4:A177,Colony!$H$26:$H$1000), 0)),"")</f>
        <v/>
      </c>
      <c r="B178" t="str">
        <f t="array" ref="B178">_xlfn.IFNA(INDEX(Colony!$H$26:$H$1000, MATCH(1,COUNTIF(A178, Colony!$H$26:$H$1000)*(--(ISBLANK(Colony!$I$26:$I$1000))), 0)),"")</f>
        <v/>
      </c>
      <c r="C178" t="str">
        <f t="array" ref="C178">IF(A178=0,0,IF(OR(B178&gt;9999999,ISBLANK(B178)),"",SUM(COUNTIF(A178, Colony!$H$26:$H$1000)*(--(ISBLANK(Colony!$I$26:$I$1000))))))</f>
        <v/>
      </c>
      <c r="D178" t="str">
        <f t="array" ref="D178">_xlfn.IFNA(INDEX(Colony!$J$26:$J$1000, MATCH(1,COUNTIF(A178, Colony!$H$26:$H$1000)*(--(ISBLANK(Colony!$I$26:$I$1000))), 0)),"")</f>
        <v/>
      </c>
      <c r="E178" t="str">
        <f t="array" ref="E178">_xlfn.IFNA(INDEX(Colony!$D$26:$D$1000, MATCH(1,COUNTIF(B178, Colony!$H$26:$H$1000)*(--(ISBLANK(Colony!$I$26:$I$1000))), 0)),"")</f>
        <v/>
      </c>
      <c r="F178">
        <f t="shared" si="4"/>
        <v>0</v>
      </c>
    </row>
    <row r="179" spans="1:6" x14ac:dyDescent="0.25">
      <c r="A179" t="str">
        <f t="array" ref="A179">_xlfn.IFNA(INDEX(Colony!$H$26:$H$1000, MATCH(0, COUNTIF(A$4:A178,Colony!$H$26:$H$1000), 0)),"")</f>
        <v/>
      </c>
      <c r="B179" t="str">
        <f t="array" ref="B179">_xlfn.IFNA(INDEX(Colony!$H$26:$H$1000, MATCH(1,COUNTIF(A179, Colony!$H$26:$H$1000)*(--(ISBLANK(Colony!$I$26:$I$1000))), 0)),"")</f>
        <v/>
      </c>
      <c r="C179" t="str">
        <f t="array" ref="C179">IF(A179=0,0,IF(OR(B179&gt;9999999,ISBLANK(B179)),"",SUM(COUNTIF(A179, Colony!$H$26:$H$1000)*(--(ISBLANK(Colony!$I$26:$I$1000))))))</f>
        <v/>
      </c>
      <c r="D179" t="str">
        <f t="array" ref="D179">_xlfn.IFNA(INDEX(Colony!$J$26:$J$1000, MATCH(1,COUNTIF(A179, Colony!$H$26:$H$1000)*(--(ISBLANK(Colony!$I$26:$I$1000))), 0)),"")</f>
        <v/>
      </c>
      <c r="E179" t="str">
        <f t="array" ref="E179">_xlfn.IFNA(INDEX(Colony!$D$26:$D$1000, MATCH(1,COUNTIF(B179, Colony!$H$26:$H$1000)*(--(ISBLANK(Colony!$I$26:$I$1000))), 0)),"")</f>
        <v/>
      </c>
      <c r="F179">
        <f t="shared" si="4"/>
        <v>0</v>
      </c>
    </row>
    <row r="180" spans="1:6" x14ac:dyDescent="0.25">
      <c r="A180" t="str">
        <f t="array" ref="A180">_xlfn.IFNA(INDEX(Colony!$H$26:$H$1000, MATCH(0, COUNTIF(A$4:A179,Colony!$H$26:$H$1000), 0)),"")</f>
        <v/>
      </c>
      <c r="B180" t="str">
        <f t="array" ref="B180">_xlfn.IFNA(INDEX(Colony!$H$26:$H$1000, MATCH(1,COUNTIF(A180, Colony!$H$26:$H$1000)*(--(ISBLANK(Colony!$I$26:$I$1000))), 0)),"")</f>
        <v/>
      </c>
      <c r="C180" t="str">
        <f t="array" ref="C180">IF(A180=0,0,IF(OR(B180&gt;9999999,ISBLANK(B180)),"",SUM(COUNTIF(A180, Colony!$H$26:$H$1000)*(--(ISBLANK(Colony!$I$26:$I$1000))))))</f>
        <v/>
      </c>
      <c r="D180" t="str">
        <f t="array" ref="D180">_xlfn.IFNA(INDEX(Colony!$J$26:$J$1000, MATCH(1,COUNTIF(A180, Colony!$H$26:$H$1000)*(--(ISBLANK(Colony!$I$26:$I$1000))), 0)),"")</f>
        <v/>
      </c>
      <c r="E180" t="str">
        <f t="array" ref="E180">_xlfn.IFNA(INDEX(Colony!$D$26:$D$1000, MATCH(1,COUNTIF(B180, Colony!$H$26:$H$1000)*(--(ISBLANK(Colony!$I$26:$I$1000))), 0)),"")</f>
        <v/>
      </c>
      <c r="F180">
        <f t="shared" si="4"/>
        <v>0</v>
      </c>
    </row>
    <row r="181" spans="1:6" x14ac:dyDescent="0.25">
      <c r="A181" t="str">
        <f t="array" ref="A181">_xlfn.IFNA(INDEX(Colony!$H$26:$H$1000, MATCH(0, COUNTIF(A$4:A180,Colony!$H$26:$H$1000), 0)),"")</f>
        <v/>
      </c>
      <c r="B181" t="str">
        <f t="array" ref="B181">_xlfn.IFNA(INDEX(Colony!$H$26:$H$1000, MATCH(1,COUNTIF(A181, Colony!$H$26:$H$1000)*(--(ISBLANK(Colony!$I$26:$I$1000))), 0)),"")</f>
        <v/>
      </c>
      <c r="C181" t="str">
        <f t="array" ref="C181">IF(A181=0,0,IF(OR(B181&gt;9999999,ISBLANK(B181)),"",SUM(COUNTIF(A181, Colony!$H$26:$H$1000)*(--(ISBLANK(Colony!$I$26:$I$1000))))))</f>
        <v/>
      </c>
      <c r="D181" t="str">
        <f t="array" ref="D181">_xlfn.IFNA(INDEX(Colony!$J$26:$J$1000, MATCH(1,COUNTIF(A181, Colony!$H$26:$H$1000)*(--(ISBLANK(Colony!$I$26:$I$1000))), 0)),"")</f>
        <v/>
      </c>
      <c r="E181" t="str">
        <f t="array" ref="E181">_xlfn.IFNA(INDEX(Colony!$D$26:$D$1000, MATCH(1,COUNTIF(B181, Colony!$H$26:$H$1000)*(--(ISBLANK(Colony!$I$26:$I$1000))), 0)),"")</f>
        <v/>
      </c>
      <c r="F181">
        <f t="shared" si="4"/>
        <v>0</v>
      </c>
    </row>
    <row r="182" spans="1:6" x14ac:dyDescent="0.25">
      <c r="A182" t="str">
        <f t="array" ref="A182">_xlfn.IFNA(INDEX(Colony!$H$26:$H$1000, MATCH(0, COUNTIF(A$4:A181,Colony!$H$26:$H$1000), 0)),"")</f>
        <v/>
      </c>
      <c r="B182" t="str">
        <f t="array" ref="B182">_xlfn.IFNA(INDEX(Colony!$H$26:$H$1000, MATCH(1,COUNTIF(A182, Colony!$H$26:$H$1000)*(--(ISBLANK(Colony!$I$26:$I$1000))), 0)),"")</f>
        <v/>
      </c>
      <c r="C182" t="str">
        <f t="array" ref="C182">IF(A182=0,0,IF(OR(B182&gt;9999999,ISBLANK(B182)),"",SUM(COUNTIF(A182, Colony!$H$26:$H$1000)*(--(ISBLANK(Colony!$I$26:$I$1000))))))</f>
        <v/>
      </c>
      <c r="D182" t="str">
        <f t="array" ref="D182">_xlfn.IFNA(INDEX(Colony!$J$26:$J$1000, MATCH(1,COUNTIF(A182, Colony!$H$26:$H$1000)*(--(ISBLANK(Colony!$I$26:$I$1000))), 0)),"")</f>
        <v/>
      </c>
      <c r="E182" t="str">
        <f t="array" ref="E182">_xlfn.IFNA(INDEX(Colony!$D$26:$D$1000, MATCH(1,COUNTIF(B182, Colony!$H$26:$H$1000)*(--(ISBLANK(Colony!$I$26:$I$1000))), 0)),"")</f>
        <v/>
      </c>
      <c r="F182">
        <f t="shared" si="4"/>
        <v>0</v>
      </c>
    </row>
    <row r="183" spans="1:6" x14ac:dyDescent="0.25">
      <c r="A183" t="str">
        <f t="array" ref="A183">_xlfn.IFNA(INDEX(Colony!$H$26:$H$1000, MATCH(0, COUNTIF(A$4:A182,Colony!$H$26:$H$1000), 0)),"")</f>
        <v/>
      </c>
      <c r="B183" t="str">
        <f t="array" ref="B183">_xlfn.IFNA(INDEX(Colony!$H$26:$H$1000, MATCH(1,COUNTIF(A183, Colony!$H$26:$H$1000)*(--(ISBLANK(Colony!$I$26:$I$1000))), 0)),"")</f>
        <v/>
      </c>
      <c r="C183" t="str">
        <f t="array" ref="C183">IF(A183=0,0,IF(OR(B183&gt;9999999,ISBLANK(B183)),"",SUM(COUNTIF(A183, Colony!$H$26:$H$1000)*(--(ISBLANK(Colony!$I$26:$I$1000))))))</f>
        <v/>
      </c>
      <c r="D183" t="str">
        <f t="array" ref="D183">_xlfn.IFNA(INDEX(Colony!$J$26:$J$1000, MATCH(1,COUNTIF(A183, Colony!$H$26:$H$1000)*(--(ISBLANK(Colony!$I$26:$I$1000))), 0)),"")</f>
        <v/>
      </c>
      <c r="E183" t="str">
        <f t="array" ref="E183">_xlfn.IFNA(INDEX(Colony!$D$26:$D$1000, MATCH(1,COUNTIF(B183, Colony!$H$26:$H$1000)*(--(ISBLANK(Colony!$I$26:$I$1000))), 0)),"")</f>
        <v/>
      </c>
      <c r="F183">
        <f t="shared" si="4"/>
        <v>0</v>
      </c>
    </row>
    <row r="184" spans="1:6" x14ac:dyDescent="0.25">
      <c r="A184" t="str">
        <f t="array" ref="A184">_xlfn.IFNA(INDEX(Colony!$H$26:$H$1000, MATCH(0, COUNTIF(A$4:A183,Colony!$H$26:$H$1000), 0)),"")</f>
        <v/>
      </c>
      <c r="B184" t="str">
        <f t="array" ref="B184">_xlfn.IFNA(INDEX(Colony!$H$26:$H$1000, MATCH(1,COUNTIF(A184, Colony!$H$26:$H$1000)*(--(ISBLANK(Colony!$I$26:$I$1000))), 0)),"")</f>
        <v/>
      </c>
      <c r="C184" t="str">
        <f t="array" ref="C184">IF(A184=0,0,IF(OR(B184&gt;9999999,ISBLANK(B184)),"",SUM(COUNTIF(A184, Colony!$H$26:$H$1000)*(--(ISBLANK(Colony!$I$26:$I$1000))))))</f>
        <v/>
      </c>
      <c r="D184" t="str">
        <f t="array" ref="D184">_xlfn.IFNA(INDEX(Colony!$J$26:$J$1000, MATCH(1,COUNTIF(A184, Colony!$H$26:$H$1000)*(--(ISBLANK(Colony!$I$26:$I$1000))), 0)),"")</f>
        <v/>
      </c>
      <c r="E184" t="str">
        <f t="array" ref="E184">_xlfn.IFNA(INDEX(Colony!$D$26:$D$1000, MATCH(1,COUNTIF(B184, Colony!$H$26:$H$1000)*(--(ISBLANK(Colony!$I$26:$I$1000))), 0)),"")</f>
        <v/>
      </c>
      <c r="F184">
        <f t="shared" si="4"/>
        <v>0</v>
      </c>
    </row>
    <row r="185" spans="1:6" x14ac:dyDescent="0.25">
      <c r="A185" t="str">
        <f t="array" ref="A185">_xlfn.IFNA(INDEX(Colony!$H$26:$H$1000, MATCH(0, COUNTIF(A$4:A184,Colony!$H$26:$H$1000), 0)),"")</f>
        <v/>
      </c>
      <c r="B185" t="str">
        <f t="array" ref="B185">_xlfn.IFNA(INDEX(Colony!$H$26:$H$1000, MATCH(1,COUNTIF(A185, Colony!$H$26:$H$1000)*(--(ISBLANK(Colony!$I$26:$I$1000))), 0)),"")</f>
        <v/>
      </c>
      <c r="C185" t="str">
        <f t="array" ref="C185">IF(A185=0,0,IF(OR(B185&gt;9999999,ISBLANK(B185)),"",SUM(COUNTIF(A185, Colony!$H$26:$H$1000)*(--(ISBLANK(Colony!$I$26:$I$1000))))))</f>
        <v/>
      </c>
      <c r="D185" t="str">
        <f t="array" ref="D185">_xlfn.IFNA(INDEX(Colony!$J$26:$J$1000, MATCH(1,COUNTIF(A185, Colony!$H$26:$H$1000)*(--(ISBLANK(Colony!$I$26:$I$1000))), 0)),"")</f>
        <v/>
      </c>
      <c r="E185" t="str">
        <f t="array" ref="E185">_xlfn.IFNA(INDEX(Colony!$D$26:$D$1000, MATCH(1,COUNTIF(B185, Colony!$H$26:$H$1000)*(--(ISBLANK(Colony!$I$26:$I$1000))), 0)),"")</f>
        <v/>
      </c>
      <c r="F185">
        <f t="shared" si="4"/>
        <v>0</v>
      </c>
    </row>
    <row r="186" spans="1:6" x14ac:dyDescent="0.25">
      <c r="A186" t="str">
        <f t="array" ref="A186">_xlfn.IFNA(INDEX(Colony!$H$26:$H$1000, MATCH(0, COUNTIF(A$4:A185,Colony!$H$26:$H$1000), 0)),"")</f>
        <v/>
      </c>
      <c r="B186" t="str">
        <f t="array" ref="B186">_xlfn.IFNA(INDEX(Colony!$H$26:$H$1000, MATCH(1,COUNTIF(A186, Colony!$H$26:$H$1000)*(--(ISBLANK(Colony!$I$26:$I$1000))), 0)),"")</f>
        <v/>
      </c>
      <c r="C186" t="str">
        <f t="array" ref="C186">IF(A186=0,0,IF(OR(B186&gt;9999999,ISBLANK(B186)),"",SUM(COUNTIF(A186, Colony!$H$26:$H$1000)*(--(ISBLANK(Colony!$I$26:$I$1000))))))</f>
        <v/>
      </c>
      <c r="D186" t="str">
        <f t="array" ref="D186">_xlfn.IFNA(INDEX(Colony!$J$26:$J$1000, MATCH(1,COUNTIF(A186, Colony!$H$26:$H$1000)*(--(ISBLANK(Colony!$I$26:$I$1000))), 0)),"")</f>
        <v/>
      </c>
      <c r="E186" t="str">
        <f t="array" ref="E186">_xlfn.IFNA(INDEX(Colony!$D$26:$D$1000, MATCH(1,COUNTIF(B186, Colony!$H$26:$H$1000)*(--(ISBLANK(Colony!$I$26:$I$1000))), 0)),"")</f>
        <v/>
      </c>
      <c r="F186">
        <f t="shared" si="4"/>
        <v>0</v>
      </c>
    </row>
    <row r="187" spans="1:6" x14ac:dyDescent="0.25">
      <c r="A187" t="str">
        <f t="array" ref="A187">_xlfn.IFNA(INDEX(Colony!$H$26:$H$1000, MATCH(0, COUNTIF(A$4:A186,Colony!$H$26:$H$1000), 0)),"")</f>
        <v/>
      </c>
      <c r="B187" t="str">
        <f t="array" ref="B187">_xlfn.IFNA(INDEX(Colony!$H$26:$H$1000, MATCH(1,COUNTIF(A187, Colony!$H$26:$H$1000)*(--(ISBLANK(Colony!$I$26:$I$1000))), 0)),"")</f>
        <v/>
      </c>
      <c r="C187" t="str">
        <f t="array" ref="C187">IF(A187=0,0,IF(OR(B187&gt;9999999,ISBLANK(B187)),"",SUM(COUNTIF(A187, Colony!$H$26:$H$1000)*(--(ISBLANK(Colony!$I$26:$I$1000))))))</f>
        <v/>
      </c>
      <c r="D187" t="str">
        <f t="array" ref="D187">_xlfn.IFNA(INDEX(Colony!$J$26:$J$1000, MATCH(1,COUNTIF(A187, Colony!$H$26:$H$1000)*(--(ISBLANK(Colony!$I$26:$I$1000))), 0)),"")</f>
        <v/>
      </c>
      <c r="E187" t="str">
        <f t="array" ref="E187">_xlfn.IFNA(INDEX(Colony!$D$26:$D$1000, MATCH(1,COUNTIF(B187, Colony!$H$26:$H$1000)*(--(ISBLANK(Colony!$I$26:$I$1000))), 0)),"")</f>
        <v/>
      </c>
      <c r="F187">
        <f t="shared" si="4"/>
        <v>0</v>
      </c>
    </row>
    <row r="188" spans="1:6" x14ac:dyDescent="0.25">
      <c r="A188" t="str">
        <f t="array" ref="A188">_xlfn.IFNA(INDEX(Colony!$H$26:$H$1000, MATCH(0, COUNTIF(A$4:A187,Colony!$H$26:$H$1000), 0)),"")</f>
        <v/>
      </c>
      <c r="B188" t="str">
        <f t="array" ref="B188">_xlfn.IFNA(INDEX(Colony!$H$26:$H$1000, MATCH(1,COUNTIF(A188, Colony!$H$26:$H$1000)*(--(ISBLANK(Colony!$I$26:$I$1000))), 0)),"")</f>
        <v/>
      </c>
      <c r="C188" t="str">
        <f t="array" ref="C188">IF(A188=0,0,IF(OR(B188&gt;9999999,ISBLANK(B188)),"",SUM(COUNTIF(A188, Colony!$H$26:$H$1000)*(--(ISBLANK(Colony!$I$26:$I$1000))))))</f>
        <v/>
      </c>
      <c r="D188" t="str">
        <f t="array" ref="D188">_xlfn.IFNA(INDEX(Colony!$J$26:$J$1000, MATCH(1,COUNTIF(A188, Colony!$H$26:$H$1000)*(--(ISBLANK(Colony!$I$26:$I$1000))), 0)),"")</f>
        <v/>
      </c>
      <c r="E188" t="str">
        <f t="array" ref="E188">_xlfn.IFNA(INDEX(Colony!$D$26:$D$1000, MATCH(1,COUNTIF(B188, Colony!$H$26:$H$1000)*(--(ISBLANK(Colony!$I$26:$I$1000))), 0)),"")</f>
        <v/>
      </c>
      <c r="F188">
        <f t="shared" si="4"/>
        <v>0</v>
      </c>
    </row>
    <row r="189" spans="1:6" x14ac:dyDescent="0.25">
      <c r="A189" t="str">
        <f t="array" ref="A189">_xlfn.IFNA(INDEX(Colony!$H$26:$H$1000, MATCH(0, COUNTIF(A$4:A188,Colony!$H$26:$H$1000), 0)),"")</f>
        <v/>
      </c>
      <c r="B189" t="str">
        <f t="array" ref="B189">_xlfn.IFNA(INDEX(Colony!$H$26:$H$1000, MATCH(1,COUNTIF(A189, Colony!$H$26:$H$1000)*(--(ISBLANK(Colony!$I$26:$I$1000))), 0)),"")</f>
        <v/>
      </c>
      <c r="C189" t="str">
        <f t="array" ref="C189">IF(A189=0,0,IF(OR(B189&gt;9999999,ISBLANK(B189)),"",SUM(COUNTIF(A189, Colony!$H$26:$H$1000)*(--(ISBLANK(Colony!$I$26:$I$1000))))))</f>
        <v/>
      </c>
      <c r="D189" t="str">
        <f t="array" ref="D189">_xlfn.IFNA(INDEX(Colony!$J$26:$J$1000, MATCH(1,COUNTIF(A189, Colony!$H$26:$H$1000)*(--(ISBLANK(Colony!$I$26:$I$1000))), 0)),"")</f>
        <v/>
      </c>
      <c r="E189" t="str">
        <f t="array" ref="E189">_xlfn.IFNA(INDEX(Colony!$D$26:$D$1000, MATCH(1,COUNTIF(B189, Colony!$H$26:$H$1000)*(--(ISBLANK(Colony!$I$26:$I$1000))), 0)),"")</f>
        <v/>
      </c>
      <c r="F189">
        <f t="shared" si="4"/>
        <v>0</v>
      </c>
    </row>
    <row r="190" spans="1:6" x14ac:dyDescent="0.25">
      <c r="A190" t="str">
        <f t="array" ref="A190">_xlfn.IFNA(INDEX(Colony!$H$26:$H$1000, MATCH(0, COUNTIF(A$4:A189,Colony!$H$26:$H$1000), 0)),"")</f>
        <v/>
      </c>
      <c r="B190" t="str">
        <f t="array" ref="B190">_xlfn.IFNA(INDEX(Colony!$H$26:$H$1000, MATCH(1,COUNTIF(A190, Colony!$H$26:$H$1000)*(--(ISBLANK(Colony!$I$26:$I$1000))), 0)),"")</f>
        <v/>
      </c>
      <c r="C190" t="str">
        <f t="array" ref="C190">IF(A190=0,0,IF(OR(B190&gt;9999999,ISBLANK(B190)),"",SUM(COUNTIF(A190, Colony!$H$26:$H$1000)*(--(ISBLANK(Colony!$I$26:$I$1000))))))</f>
        <v/>
      </c>
      <c r="D190" t="str">
        <f t="array" ref="D190">_xlfn.IFNA(INDEX(Colony!$J$26:$J$1000, MATCH(1,COUNTIF(A190, Colony!$H$26:$H$1000)*(--(ISBLANK(Colony!$I$26:$I$1000))), 0)),"")</f>
        <v/>
      </c>
      <c r="E190" t="str">
        <f t="array" ref="E190">_xlfn.IFNA(INDEX(Colony!$D$26:$D$1000, MATCH(1,COUNTIF(B190, Colony!$H$26:$H$1000)*(--(ISBLANK(Colony!$I$26:$I$1000))), 0)),"")</f>
        <v/>
      </c>
      <c r="F190">
        <f t="shared" si="4"/>
        <v>0</v>
      </c>
    </row>
    <row r="191" spans="1:6" x14ac:dyDescent="0.25">
      <c r="A191" t="str">
        <f t="array" ref="A191">_xlfn.IFNA(INDEX(Colony!$H$26:$H$1000, MATCH(0, COUNTIF(A$4:A190,Colony!$H$26:$H$1000), 0)),"")</f>
        <v/>
      </c>
      <c r="B191" t="str">
        <f t="array" ref="B191">_xlfn.IFNA(INDEX(Colony!$H$26:$H$1000, MATCH(1,COUNTIF(A191, Colony!$H$26:$H$1000)*(--(ISBLANK(Colony!$I$26:$I$1000))), 0)),"")</f>
        <v/>
      </c>
      <c r="C191" t="str">
        <f t="array" ref="C191">IF(A191=0,0,IF(OR(B191&gt;9999999,ISBLANK(B191)),"",SUM(COUNTIF(A191, Colony!$H$26:$H$1000)*(--(ISBLANK(Colony!$I$26:$I$1000))))))</f>
        <v/>
      </c>
      <c r="D191" t="str">
        <f t="array" ref="D191">_xlfn.IFNA(INDEX(Colony!$J$26:$J$1000, MATCH(1,COUNTIF(A191, Colony!$H$26:$H$1000)*(--(ISBLANK(Colony!$I$26:$I$1000))), 0)),"")</f>
        <v/>
      </c>
      <c r="E191" t="str">
        <f t="array" ref="E191">_xlfn.IFNA(INDEX(Colony!$D$26:$D$1000, MATCH(1,COUNTIF(B191, Colony!$H$26:$H$1000)*(--(ISBLANK(Colony!$I$26:$I$1000))), 0)),"")</f>
        <v/>
      </c>
      <c r="F191">
        <f t="shared" si="4"/>
        <v>0</v>
      </c>
    </row>
    <row r="192" spans="1:6" x14ac:dyDescent="0.25">
      <c r="A192" t="str">
        <f t="array" ref="A192">_xlfn.IFNA(INDEX(Colony!$H$26:$H$1000, MATCH(0, COUNTIF(A$4:A191,Colony!$H$26:$H$1000), 0)),"")</f>
        <v/>
      </c>
      <c r="B192" t="str">
        <f t="array" ref="B192">_xlfn.IFNA(INDEX(Colony!$H$26:$H$1000, MATCH(1,COUNTIF(A192, Colony!$H$26:$H$1000)*(--(ISBLANK(Colony!$I$26:$I$1000))), 0)),"")</f>
        <v/>
      </c>
      <c r="C192" t="str">
        <f t="array" ref="C192">IF(A192=0,0,IF(OR(B192&gt;9999999,ISBLANK(B192)),"",SUM(COUNTIF(A192, Colony!$H$26:$H$1000)*(--(ISBLANK(Colony!$I$26:$I$1000))))))</f>
        <v/>
      </c>
      <c r="D192" t="str">
        <f t="array" ref="D192">_xlfn.IFNA(INDEX(Colony!$J$26:$J$1000, MATCH(1,COUNTIF(A192, Colony!$H$26:$H$1000)*(--(ISBLANK(Colony!$I$26:$I$1000))), 0)),"")</f>
        <v/>
      </c>
      <c r="E192" t="str">
        <f t="array" ref="E192">_xlfn.IFNA(INDEX(Colony!$D$26:$D$1000, MATCH(1,COUNTIF(B192, Colony!$H$26:$H$1000)*(--(ISBLANK(Colony!$I$26:$I$1000))), 0)),"")</f>
        <v/>
      </c>
      <c r="F192">
        <f t="shared" si="4"/>
        <v>0</v>
      </c>
    </row>
    <row r="193" spans="1:6" x14ac:dyDescent="0.25">
      <c r="A193" t="str">
        <f t="array" ref="A193">_xlfn.IFNA(INDEX(Colony!$H$26:$H$1000, MATCH(0, COUNTIF(A$4:A192,Colony!$H$26:$H$1000), 0)),"")</f>
        <v/>
      </c>
      <c r="B193" t="str">
        <f t="array" ref="B193">_xlfn.IFNA(INDEX(Colony!$H$26:$H$1000, MATCH(1,COUNTIF(A193, Colony!$H$26:$H$1000)*(--(ISBLANK(Colony!$I$26:$I$1000))), 0)),"")</f>
        <v/>
      </c>
      <c r="C193" t="str">
        <f t="array" ref="C193">IF(A193=0,0,IF(OR(B193&gt;9999999,ISBLANK(B193)),"",SUM(COUNTIF(A193, Colony!$H$26:$H$1000)*(--(ISBLANK(Colony!$I$26:$I$1000))))))</f>
        <v/>
      </c>
      <c r="D193" t="str">
        <f t="array" ref="D193">_xlfn.IFNA(INDEX(Colony!$J$26:$J$1000, MATCH(1,COUNTIF(A193, Colony!$H$26:$H$1000)*(--(ISBLANK(Colony!$I$26:$I$1000))), 0)),"")</f>
        <v/>
      </c>
      <c r="E193" t="str">
        <f t="array" ref="E193">_xlfn.IFNA(INDEX(Colony!$D$26:$D$1000, MATCH(1,COUNTIF(B193, Colony!$H$26:$H$1000)*(--(ISBLANK(Colony!$I$26:$I$1000))), 0)),"")</f>
        <v/>
      </c>
      <c r="F193">
        <f t="shared" si="4"/>
        <v>0</v>
      </c>
    </row>
    <row r="194" spans="1:6" x14ac:dyDescent="0.25">
      <c r="A194" t="str">
        <f t="array" ref="A194">_xlfn.IFNA(INDEX(Colony!$H$26:$H$1000, MATCH(0, COUNTIF(A$4:A193,Colony!$H$26:$H$1000), 0)),"")</f>
        <v/>
      </c>
      <c r="B194" t="str">
        <f t="array" ref="B194">_xlfn.IFNA(INDEX(Colony!$H$26:$H$1000, MATCH(1,COUNTIF(A194, Colony!$H$26:$H$1000)*(--(ISBLANK(Colony!$I$26:$I$1000))), 0)),"")</f>
        <v/>
      </c>
      <c r="C194" t="str">
        <f t="array" ref="C194">IF(A194=0,0,IF(OR(B194&gt;9999999,ISBLANK(B194)),"",SUM(COUNTIF(A194, Colony!$H$26:$H$1000)*(--(ISBLANK(Colony!$I$26:$I$1000))))))</f>
        <v/>
      </c>
      <c r="D194" t="str">
        <f t="array" ref="D194">_xlfn.IFNA(INDEX(Colony!$J$26:$J$1000, MATCH(1,COUNTIF(A194, Colony!$H$26:$H$1000)*(--(ISBLANK(Colony!$I$26:$I$1000))), 0)),"")</f>
        <v/>
      </c>
      <c r="E194" t="str">
        <f t="array" ref="E194">_xlfn.IFNA(INDEX(Colony!$D$26:$D$1000, MATCH(1,COUNTIF(B194, Colony!$H$26:$H$1000)*(--(ISBLANK(Colony!$I$26:$I$1000))), 0)),"")</f>
        <v/>
      </c>
      <c r="F194">
        <f t="shared" si="4"/>
        <v>0</v>
      </c>
    </row>
    <row r="195" spans="1:6" x14ac:dyDescent="0.25">
      <c r="A195" t="str">
        <f t="array" ref="A195">_xlfn.IFNA(INDEX(Colony!$H$26:$H$1000, MATCH(0, COUNTIF(A$4:A194,Colony!$H$26:$H$1000), 0)),"")</f>
        <v/>
      </c>
      <c r="B195" t="str">
        <f t="array" ref="B195">_xlfn.IFNA(INDEX(Colony!$H$26:$H$1000, MATCH(1,COUNTIF(A195, Colony!$H$26:$H$1000)*(--(ISBLANK(Colony!$I$26:$I$1000))), 0)),"")</f>
        <v/>
      </c>
      <c r="C195" t="str">
        <f t="array" ref="C195">IF(A195=0,0,IF(OR(B195&gt;9999999,ISBLANK(B195)),"",SUM(COUNTIF(A195, Colony!$H$26:$H$1000)*(--(ISBLANK(Colony!$I$26:$I$1000))))))</f>
        <v/>
      </c>
      <c r="D195" t="str">
        <f t="array" ref="D195">_xlfn.IFNA(INDEX(Colony!$J$26:$J$1000, MATCH(1,COUNTIF(A195, Colony!$H$26:$H$1000)*(--(ISBLANK(Colony!$I$26:$I$1000))), 0)),"")</f>
        <v/>
      </c>
      <c r="E195" t="str">
        <f t="array" ref="E195">_xlfn.IFNA(INDEX(Colony!$D$26:$D$1000, MATCH(1,COUNTIF(B195, Colony!$H$26:$H$1000)*(--(ISBLANK(Colony!$I$26:$I$1000))), 0)),"")</f>
        <v/>
      </c>
      <c r="F195">
        <f t="shared" si="4"/>
        <v>0</v>
      </c>
    </row>
    <row r="196" spans="1:6" x14ac:dyDescent="0.25">
      <c r="A196" t="str">
        <f t="array" ref="A196">_xlfn.IFNA(INDEX(Colony!$H$26:$H$1000, MATCH(0, COUNTIF(A$4:A195,Colony!$H$26:$H$1000), 0)),"")</f>
        <v/>
      </c>
      <c r="B196" t="str">
        <f t="array" ref="B196">_xlfn.IFNA(INDEX(Colony!$H$26:$H$1000, MATCH(1,COUNTIF(A196, Colony!$H$26:$H$1000)*(--(ISBLANK(Colony!$I$26:$I$1000))), 0)),"")</f>
        <v/>
      </c>
      <c r="C196" t="str">
        <f t="array" ref="C196">IF(A196=0,0,IF(OR(B196&gt;9999999,ISBLANK(B196)),"",SUM(COUNTIF(A196, Colony!$H$26:$H$1000)*(--(ISBLANK(Colony!$I$26:$I$1000))))))</f>
        <v/>
      </c>
      <c r="D196" t="str">
        <f t="array" ref="D196">_xlfn.IFNA(INDEX(Colony!$J$26:$J$1000, MATCH(1,COUNTIF(A196, Colony!$H$26:$H$1000)*(--(ISBLANK(Colony!$I$26:$I$1000))), 0)),"")</f>
        <v/>
      </c>
      <c r="E196" t="str">
        <f t="array" ref="E196">_xlfn.IFNA(INDEX(Colony!$D$26:$D$1000, MATCH(1,COUNTIF(B196, Colony!$H$26:$H$1000)*(--(ISBLANK(Colony!$I$26:$I$1000))), 0)),"")</f>
        <v/>
      </c>
      <c r="F196">
        <f t="shared" si="4"/>
        <v>0</v>
      </c>
    </row>
    <row r="197" spans="1:6" x14ac:dyDescent="0.25">
      <c r="A197" t="str">
        <f t="array" ref="A197">_xlfn.IFNA(INDEX(Colony!$H$26:$H$1000, MATCH(0, COUNTIF(A$4:A196,Colony!$H$26:$H$1000), 0)),"")</f>
        <v/>
      </c>
      <c r="B197" t="str">
        <f t="array" ref="B197">_xlfn.IFNA(INDEX(Colony!$H$26:$H$1000, MATCH(1,COUNTIF(A197, Colony!$H$26:$H$1000)*(--(ISBLANK(Colony!$I$26:$I$1000))), 0)),"")</f>
        <v/>
      </c>
      <c r="C197" t="str">
        <f t="array" ref="C197">IF(A197=0,0,IF(OR(B197&gt;9999999,ISBLANK(B197)),"",SUM(COUNTIF(A197, Colony!$H$26:$H$1000)*(--(ISBLANK(Colony!$I$26:$I$1000))))))</f>
        <v/>
      </c>
      <c r="D197" t="str">
        <f t="array" ref="D197">_xlfn.IFNA(INDEX(Colony!$J$26:$J$1000, MATCH(1,COUNTIF(A197, Colony!$H$26:$H$1000)*(--(ISBLANK(Colony!$I$26:$I$1000))), 0)),"")</f>
        <v/>
      </c>
      <c r="E197" t="str">
        <f t="array" ref="E197">_xlfn.IFNA(INDEX(Colony!$D$26:$D$1000, MATCH(1,COUNTIF(B197, Colony!$H$26:$H$1000)*(--(ISBLANK(Colony!$I$26:$I$1000))), 0)),"")</f>
        <v/>
      </c>
      <c r="F197">
        <f t="shared" ref="F197:F260" si="5">IF(OR(B197&gt;$B$5,B197&lt;9999),1,0)</f>
        <v>0</v>
      </c>
    </row>
    <row r="198" spans="1:6" x14ac:dyDescent="0.25">
      <c r="A198" t="str">
        <f t="array" ref="A198">_xlfn.IFNA(INDEX(Colony!$H$26:$H$1000, MATCH(0, COUNTIF(A$4:A197,Colony!$H$26:$H$1000), 0)),"")</f>
        <v/>
      </c>
      <c r="B198" t="str">
        <f t="array" ref="B198">_xlfn.IFNA(INDEX(Colony!$H$26:$H$1000, MATCH(1,COUNTIF(A198, Colony!$H$26:$H$1000)*(--(ISBLANK(Colony!$I$26:$I$1000))), 0)),"")</f>
        <v/>
      </c>
      <c r="C198" t="str">
        <f t="array" ref="C198">IF(A198=0,0,IF(OR(B198&gt;9999999,ISBLANK(B198)),"",SUM(COUNTIF(A198, Colony!$H$26:$H$1000)*(--(ISBLANK(Colony!$I$26:$I$1000))))))</f>
        <v/>
      </c>
      <c r="D198" t="str">
        <f t="array" ref="D198">_xlfn.IFNA(INDEX(Colony!$J$26:$J$1000, MATCH(1,COUNTIF(A198, Colony!$H$26:$H$1000)*(--(ISBLANK(Colony!$I$26:$I$1000))), 0)),"")</f>
        <v/>
      </c>
      <c r="E198" t="str">
        <f t="array" ref="E198">_xlfn.IFNA(INDEX(Colony!$D$26:$D$1000, MATCH(1,COUNTIF(B198, Colony!$H$26:$H$1000)*(--(ISBLANK(Colony!$I$26:$I$1000))), 0)),"")</f>
        <v/>
      </c>
      <c r="F198">
        <f t="shared" si="5"/>
        <v>0</v>
      </c>
    </row>
    <row r="199" spans="1:6" x14ac:dyDescent="0.25">
      <c r="A199" t="str">
        <f t="array" ref="A199">_xlfn.IFNA(INDEX(Colony!$H$26:$H$1000, MATCH(0, COUNTIF(A$4:A198,Colony!$H$26:$H$1000), 0)),"")</f>
        <v/>
      </c>
      <c r="B199" t="str">
        <f t="array" ref="B199">_xlfn.IFNA(INDEX(Colony!$H$26:$H$1000, MATCH(1,COUNTIF(A199, Colony!$H$26:$H$1000)*(--(ISBLANK(Colony!$I$26:$I$1000))), 0)),"")</f>
        <v/>
      </c>
      <c r="C199" t="str">
        <f t="array" ref="C199">IF(A199=0,0,IF(OR(B199&gt;9999999,ISBLANK(B199)),"",SUM(COUNTIF(A199, Colony!$H$26:$H$1000)*(--(ISBLANK(Colony!$I$26:$I$1000))))))</f>
        <v/>
      </c>
      <c r="D199" t="str">
        <f t="array" ref="D199">_xlfn.IFNA(INDEX(Colony!$J$26:$J$1000, MATCH(1,COUNTIF(A199, Colony!$H$26:$H$1000)*(--(ISBLANK(Colony!$I$26:$I$1000))), 0)),"")</f>
        <v/>
      </c>
      <c r="E199" t="str">
        <f t="array" ref="E199">_xlfn.IFNA(INDEX(Colony!$D$26:$D$1000, MATCH(1,COUNTIF(B199, Colony!$H$26:$H$1000)*(--(ISBLANK(Colony!$I$26:$I$1000))), 0)),"")</f>
        <v/>
      </c>
      <c r="F199">
        <f t="shared" si="5"/>
        <v>0</v>
      </c>
    </row>
    <row r="200" spans="1:6" x14ac:dyDescent="0.25">
      <c r="A200" t="str">
        <f t="array" ref="A200">_xlfn.IFNA(INDEX(Colony!$H$26:$H$1000, MATCH(0, COUNTIF(A$4:A199,Colony!$H$26:$H$1000), 0)),"")</f>
        <v/>
      </c>
      <c r="B200" t="str">
        <f t="array" ref="B200">_xlfn.IFNA(INDEX(Colony!$H$26:$H$1000, MATCH(1,COUNTIF(A200, Colony!$H$26:$H$1000)*(--(ISBLANK(Colony!$I$26:$I$1000))), 0)),"")</f>
        <v/>
      </c>
      <c r="C200" t="str">
        <f t="array" ref="C200">IF(A200=0,0,IF(OR(B200&gt;9999999,ISBLANK(B200)),"",SUM(COUNTIF(A200, Colony!$H$26:$H$1000)*(--(ISBLANK(Colony!$I$26:$I$1000))))))</f>
        <v/>
      </c>
      <c r="D200" t="str">
        <f t="array" ref="D200">_xlfn.IFNA(INDEX(Colony!$J$26:$J$1000, MATCH(1,COUNTIF(A200, Colony!$H$26:$H$1000)*(--(ISBLANK(Colony!$I$26:$I$1000))), 0)),"")</f>
        <v/>
      </c>
      <c r="E200" t="str">
        <f t="array" ref="E200">_xlfn.IFNA(INDEX(Colony!$D$26:$D$1000, MATCH(1,COUNTIF(B200, Colony!$H$26:$H$1000)*(--(ISBLANK(Colony!$I$26:$I$1000))), 0)),"")</f>
        <v/>
      </c>
      <c r="F200">
        <f t="shared" si="5"/>
        <v>0</v>
      </c>
    </row>
    <row r="201" spans="1:6" x14ac:dyDescent="0.25">
      <c r="A201" t="str">
        <f t="array" ref="A201">_xlfn.IFNA(INDEX(Colony!$H$26:$H$1000, MATCH(0, COUNTIF(A$4:A200,Colony!$H$26:$H$1000), 0)),"")</f>
        <v/>
      </c>
      <c r="B201" t="str">
        <f t="array" ref="B201">_xlfn.IFNA(INDEX(Colony!$H$26:$H$1000, MATCH(1,COUNTIF(A201, Colony!$H$26:$H$1000)*(--(ISBLANK(Colony!$I$26:$I$1000))), 0)),"")</f>
        <v/>
      </c>
      <c r="C201" t="str">
        <f t="array" ref="C201">IF(A201=0,0,IF(OR(B201&gt;9999999,ISBLANK(B201)),"",SUM(COUNTIF(A201, Colony!$H$26:$H$1000)*(--(ISBLANK(Colony!$I$26:$I$1000))))))</f>
        <v/>
      </c>
      <c r="D201" t="str">
        <f t="array" ref="D201">_xlfn.IFNA(INDEX(Colony!$J$26:$J$1000, MATCH(1,COUNTIF(A201, Colony!$H$26:$H$1000)*(--(ISBLANK(Colony!$I$26:$I$1000))), 0)),"")</f>
        <v/>
      </c>
      <c r="E201" t="str">
        <f t="array" ref="E201">_xlfn.IFNA(INDEX(Colony!$D$26:$D$1000, MATCH(1,COUNTIF(B201, Colony!$H$26:$H$1000)*(--(ISBLANK(Colony!$I$26:$I$1000))), 0)),"")</f>
        <v/>
      </c>
      <c r="F201">
        <f t="shared" si="5"/>
        <v>0</v>
      </c>
    </row>
    <row r="202" spans="1:6" x14ac:dyDescent="0.25">
      <c r="A202" t="str">
        <f t="array" ref="A202">_xlfn.IFNA(INDEX(Colony!$H$26:$H$1000, MATCH(0, COUNTIF(A$4:A201,Colony!$H$26:$H$1000), 0)),"")</f>
        <v/>
      </c>
      <c r="B202" t="str">
        <f t="array" ref="B202">_xlfn.IFNA(INDEX(Colony!$H$26:$H$1000, MATCH(1,COUNTIF(A202, Colony!$H$26:$H$1000)*(--(ISBLANK(Colony!$I$26:$I$1000))), 0)),"")</f>
        <v/>
      </c>
      <c r="C202" t="str">
        <f t="array" ref="C202">IF(A202=0,0,IF(OR(B202&gt;9999999,ISBLANK(B202)),"",SUM(COUNTIF(A202, Colony!$H$26:$H$1000)*(--(ISBLANK(Colony!$I$26:$I$1000))))))</f>
        <v/>
      </c>
      <c r="D202" t="str">
        <f t="array" ref="D202">_xlfn.IFNA(INDEX(Colony!$J$26:$J$1000, MATCH(1,COUNTIF(A202, Colony!$H$26:$H$1000)*(--(ISBLANK(Colony!$I$26:$I$1000))), 0)),"")</f>
        <v/>
      </c>
      <c r="E202" t="str">
        <f t="array" ref="E202">_xlfn.IFNA(INDEX(Colony!$D$26:$D$1000, MATCH(1,COUNTIF(B202, Colony!$H$26:$H$1000)*(--(ISBLANK(Colony!$I$26:$I$1000))), 0)),"")</f>
        <v/>
      </c>
      <c r="F202">
        <f t="shared" si="5"/>
        <v>0</v>
      </c>
    </row>
    <row r="203" spans="1:6" x14ac:dyDescent="0.25">
      <c r="A203" t="str">
        <f t="array" ref="A203">_xlfn.IFNA(INDEX(Colony!$H$26:$H$1000, MATCH(0, COUNTIF(A$4:A202,Colony!$H$26:$H$1000), 0)),"")</f>
        <v/>
      </c>
      <c r="B203" t="str">
        <f t="array" ref="B203">_xlfn.IFNA(INDEX(Colony!$H$26:$H$1000, MATCH(1,COUNTIF(A203, Colony!$H$26:$H$1000)*(--(ISBLANK(Colony!$I$26:$I$1000))), 0)),"")</f>
        <v/>
      </c>
      <c r="C203" t="str">
        <f t="array" ref="C203">IF(A203=0,0,IF(OR(B203&gt;9999999,ISBLANK(B203)),"",SUM(COUNTIF(A203, Colony!$H$26:$H$1000)*(--(ISBLANK(Colony!$I$26:$I$1000))))))</f>
        <v/>
      </c>
      <c r="D203" t="str">
        <f t="array" ref="D203">_xlfn.IFNA(INDEX(Colony!$J$26:$J$1000, MATCH(1,COUNTIF(A203, Colony!$H$26:$H$1000)*(--(ISBLANK(Colony!$I$26:$I$1000))), 0)),"")</f>
        <v/>
      </c>
      <c r="E203" t="str">
        <f t="array" ref="E203">_xlfn.IFNA(INDEX(Colony!$D$26:$D$1000, MATCH(1,COUNTIF(B203, Colony!$H$26:$H$1000)*(--(ISBLANK(Colony!$I$26:$I$1000))), 0)),"")</f>
        <v/>
      </c>
      <c r="F203">
        <f t="shared" si="5"/>
        <v>0</v>
      </c>
    </row>
    <row r="204" spans="1:6" x14ac:dyDescent="0.25">
      <c r="A204" t="str">
        <f t="array" ref="A204">_xlfn.IFNA(INDEX(Colony!$H$26:$H$1000, MATCH(0, COUNTIF(A$4:A203,Colony!$H$26:$H$1000), 0)),"")</f>
        <v/>
      </c>
      <c r="B204" t="str">
        <f t="array" ref="B204">_xlfn.IFNA(INDEX(Colony!$H$26:$H$1000, MATCH(1,COUNTIF(A204, Colony!$H$26:$H$1000)*(--(ISBLANK(Colony!$I$26:$I$1000))), 0)),"")</f>
        <v/>
      </c>
      <c r="C204" t="str">
        <f t="array" ref="C204">IF(A204=0,0,IF(OR(B204&gt;9999999,ISBLANK(B204)),"",SUM(COUNTIF(A204, Colony!$H$26:$H$1000)*(--(ISBLANK(Colony!$I$26:$I$1000))))))</f>
        <v/>
      </c>
      <c r="D204" t="str">
        <f t="array" ref="D204">_xlfn.IFNA(INDEX(Colony!$J$26:$J$1000, MATCH(1,COUNTIF(A204, Colony!$H$26:$H$1000)*(--(ISBLANK(Colony!$I$26:$I$1000))), 0)),"")</f>
        <v/>
      </c>
      <c r="E204" t="str">
        <f t="array" ref="E204">_xlfn.IFNA(INDEX(Colony!$D$26:$D$1000, MATCH(1,COUNTIF(B204, Colony!$H$26:$H$1000)*(--(ISBLANK(Colony!$I$26:$I$1000))), 0)),"")</f>
        <v/>
      </c>
      <c r="F204">
        <f t="shared" si="5"/>
        <v>0</v>
      </c>
    </row>
    <row r="205" spans="1:6" x14ac:dyDescent="0.25">
      <c r="A205" t="str">
        <f t="array" ref="A205">_xlfn.IFNA(INDEX(Colony!$H$26:$H$1000, MATCH(0, COUNTIF(A$4:A204,Colony!$H$26:$H$1000), 0)),"")</f>
        <v/>
      </c>
      <c r="B205" t="str">
        <f t="array" ref="B205">_xlfn.IFNA(INDEX(Colony!$H$26:$H$1000, MATCH(1,COUNTIF(A205, Colony!$H$26:$H$1000)*(--(ISBLANK(Colony!$I$26:$I$1000))), 0)),"")</f>
        <v/>
      </c>
      <c r="C205" t="str">
        <f t="array" ref="C205">IF(A205=0,0,IF(OR(B205&gt;9999999,ISBLANK(B205)),"",SUM(COUNTIF(A205, Colony!$H$26:$H$1000)*(--(ISBLANK(Colony!$I$26:$I$1000))))))</f>
        <v/>
      </c>
      <c r="D205" t="str">
        <f t="array" ref="D205">_xlfn.IFNA(INDEX(Colony!$J$26:$J$1000, MATCH(1,COUNTIF(A205, Colony!$H$26:$H$1000)*(--(ISBLANK(Colony!$I$26:$I$1000))), 0)),"")</f>
        <v/>
      </c>
      <c r="E205" t="str">
        <f t="array" ref="E205">_xlfn.IFNA(INDEX(Colony!$D$26:$D$1000, MATCH(1,COUNTIF(B205, Colony!$H$26:$H$1000)*(--(ISBLANK(Colony!$I$26:$I$1000))), 0)),"")</f>
        <v/>
      </c>
      <c r="F205">
        <f t="shared" si="5"/>
        <v>0</v>
      </c>
    </row>
    <row r="206" spans="1:6" x14ac:dyDescent="0.25">
      <c r="A206" t="str">
        <f t="array" ref="A206">_xlfn.IFNA(INDEX(Colony!$H$26:$H$1000, MATCH(0, COUNTIF(A$4:A205,Colony!$H$26:$H$1000), 0)),"")</f>
        <v/>
      </c>
      <c r="B206" t="str">
        <f t="array" ref="B206">_xlfn.IFNA(INDEX(Colony!$H$26:$H$1000, MATCH(1,COUNTIF(A206, Colony!$H$26:$H$1000)*(--(ISBLANK(Colony!$I$26:$I$1000))), 0)),"")</f>
        <v/>
      </c>
      <c r="C206" t="str">
        <f t="array" ref="C206">IF(A206=0,0,IF(OR(B206&gt;9999999,ISBLANK(B206)),"",SUM(COUNTIF(A206, Colony!$H$26:$H$1000)*(--(ISBLANK(Colony!$I$26:$I$1000))))))</f>
        <v/>
      </c>
      <c r="D206" t="str">
        <f t="array" ref="D206">_xlfn.IFNA(INDEX(Colony!$J$26:$J$1000, MATCH(1,COUNTIF(A206, Colony!$H$26:$H$1000)*(--(ISBLANK(Colony!$I$26:$I$1000))), 0)),"")</f>
        <v/>
      </c>
      <c r="E206" t="str">
        <f t="array" ref="E206">_xlfn.IFNA(INDEX(Colony!$D$26:$D$1000, MATCH(1,COUNTIF(B206, Colony!$H$26:$H$1000)*(--(ISBLANK(Colony!$I$26:$I$1000))), 0)),"")</f>
        <v/>
      </c>
      <c r="F206">
        <f t="shared" si="5"/>
        <v>0</v>
      </c>
    </row>
    <row r="207" spans="1:6" x14ac:dyDescent="0.25">
      <c r="A207" t="str">
        <f t="array" ref="A207">_xlfn.IFNA(INDEX(Colony!$H$26:$H$1000, MATCH(0, COUNTIF(A$4:A206,Colony!$H$26:$H$1000), 0)),"")</f>
        <v/>
      </c>
      <c r="B207" t="str">
        <f t="array" ref="B207">_xlfn.IFNA(INDEX(Colony!$H$26:$H$1000, MATCH(1,COUNTIF(A207, Colony!$H$26:$H$1000)*(--(ISBLANK(Colony!$I$26:$I$1000))), 0)),"")</f>
        <v/>
      </c>
      <c r="C207" t="str">
        <f t="array" ref="C207">IF(A207=0,0,IF(OR(B207&gt;9999999,ISBLANK(B207)),"",SUM(COUNTIF(A207, Colony!$H$26:$H$1000)*(--(ISBLANK(Colony!$I$26:$I$1000))))))</f>
        <v/>
      </c>
      <c r="D207" t="str">
        <f t="array" ref="D207">_xlfn.IFNA(INDEX(Colony!$J$26:$J$1000, MATCH(1,COUNTIF(A207, Colony!$H$26:$H$1000)*(--(ISBLANK(Colony!$I$26:$I$1000))), 0)),"")</f>
        <v/>
      </c>
      <c r="E207" t="str">
        <f t="array" ref="E207">_xlfn.IFNA(INDEX(Colony!$D$26:$D$1000, MATCH(1,COUNTIF(B207, Colony!$H$26:$H$1000)*(--(ISBLANK(Colony!$I$26:$I$1000))), 0)),"")</f>
        <v/>
      </c>
      <c r="F207">
        <f t="shared" si="5"/>
        <v>0</v>
      </c>
    </row>
    <row r="208" spans="1:6" x14ac:dyDescent="0.25">
      <c r="A208" t="str">
        <f t="array" ref="A208">_xlfn.IFNA(INDEX(Colony!$H$26:$H$1000, MATCH(0, COUNTIF(A$4:A207,Colony!$H$26:$H$1000), 0)),"")</f>
        <v/>
      </c>
      <c r="B208" t="str">
        <f t="array" ref="B208">_xlfn.IFNA(INDEX(Colony!$H$26:$H$1000, MATCH(1,COUNTIF(A208, Colony!$H$26:$H$1000)*(--(ISBLANK(Colony!$I$26:$I$1000))), 0)),"")</f>
        <v/>
      </c>
      <c r="C208" t="str">
        <f t="array" ref="C208">IF(A208=0,0,IF(OR(B208&gt;9999999,ISBLANK(B208)),"",SUM(COUNTIF(A208, Colony!$H$26:$H$1000)*(--(ISBLANK(Colony!$I$26:$I$1000))))))</f>
        <v/>
      </c>
      <c r="D208" t="str">
        <f t="array" ref="D208">_xlfn.IFNA(INDEX(Colony!$J$26:$J$1000, MATCH(1,COUNTIF(A208, Colony!$H$26:$H$1000)*(--(ISBLANK(Colony!$I$26:$I$1000))), 0)),"")</f>
        <v/>
      </c>
      <c r="E208" t="str">
        <f t="array" ref="E208">_xlfn.IFNA(INDEX(Colony!$D$26:$D$1000, MATCH(1,COUNTIF(B208, Colony!$H$26:$H$1000)*(--(ISBLANK(Colony!$I$26:$I$1000))), 0)),"")</f>
        <v/>
      </c>
      <c r="F208">
        <f t="shared" si="5"/>
        <v>0</v>
      </c>
    </row>
    <row r="209" spans="1:6" x14ac:dyDescent="0.25">
      <c r="A209" t="str">
        <f t="array" ref="A209">_xlfn.IFNA(INDEX(Colony!$H$26:$H$1000, MATCH(0, COUNTIF(A$4:A208,Colony!$H$26:$H$1000), 0)),"")</f>
        <v/>
      </c>
      <c r="B209" t="str">
        <f t="array" ref="B209">_xlfn.IFNA(INDEX(Colony!$H$26:$H$1000, MATCH(1,COUNTIF(A209, Colony!$H$26:$H$1000)*(--(ISBLANK(Colony!$I$26:$I$1000))), 0)),"")</f>
        <v/>
      </c>
      <c r="C209" t="str">
        <f t="array" ref="C209">IF(A209=0,0,IF(OR(B209&gt;9999999,ISBLANK(B209)),"",SUM(COUNTIF(A209, Colony!$H$26:$H$1000)*(--(ISBLANK(Colony!$I$26:$I$1000))))))</f>
        <v/>
      </c>
      <c r="D209" t="str">
        <f t="array" ref="D209">_xlfn.IFNA(INDEX(Colony!$J$26:$J$1000, MATCH(1,COUNTIF(A209, Colony!$H$26:$H$1000)*(--(ISBLANK(Colony!$I$26:$I$1000))), 0)),"")</f>
        <v/>
      </c>
      <c r="E209" t="str">
        <f t="array" ref="E209">_xlfn.IFNA(INDEX(Colony!$D$26:$D$1000, MATCH(1,COUNTIF(B209, Colony!$H$26:$H$1000)*(--(ISBLANK(Colony!$I$26:$I$1000))), 0)),"")</f>
        <v/>
      </c>
      <c r="F209">
        <f t="shared" si="5"/>
        <v>0</v>
      </c>
    </row>
    <row r="210" spans="1:6" x14ac:dyDescent="0.25">
      <c r="A210" t="str">
        <f t="array" ref="A210">_xlfn.IFNA(INDEX(Colony!$H$26:$H$1000, MATCH(0, COUNTIF(A$4:A209,Colony!$H$26:$H$1000), 0)),"")</f>
        <v/>
      </c>
      <c r="B210" t="str">
        <f t="array" ref="B210">_xlfn.IFNA(INDEX(Colony!$H$26:$H$1000, MATCH(1,COUNTIF(A210, Colony!$H$26:$H$1000)*(--(ISBLANK(Colony!$I$26:$I$1000))), 0)),"")</f>
        <v/>
      </c>
      <c r="C210" t="str">
        <f t="array" ref="C210">IF(A210=0,0,IF(OR(B210&gt;9999999,ISBLANK(B210)),"",SUM(COUNTIF(A210, Colony!$H$26:$H$1000)*(--(ISBLANK(Colony!$I$26:$I$1000))))))</f>
        <v/>
      </c>
      <c r="D210" t="str">
        <f t="array" ref="D210">_xlfn.IFNA(INDEX(Colony!$J$26:$J$1000, MATCH(1,COUNTIF(A210, Colony!$H$26:$H$1000)*(--(ISBLANK(Colony!$I$26:$I$1000))), 0)),"")</f>
        <v/>
      </c>
      <c r="E210" t="str">
        <f t="array" ref="E210">_xlfn.IFNA(INDEX(Colony!$D$26:$D$1000, MATCH(1,COUNTIF(B210, Colony!$H$26:$H$1000)*(--(ISBLANK(Colony!$I$26:$I$1000))), 0)),"")</f>
        <v/>
      </c>
      <c r="F210">
        <f t="shared" si="5"/>
        <v>0</v>
      </c>
    </row>
    <row r="211" spans="1:6" x14ac:dyDescent="0.25">
      <c r="A211" t="str">
        <f t="array" ref="A211">_xlfn.IFNA(INDEX(Colony!$H$26:$H$1000, MATCH(0, COUNTIF(A$4:A210,Colony!$H$26:$H$1000), 0)),"")</f>
        <v/>
      </c>
      <c r="B211" t="str">
        <f t="array" ref="B211">_xlfn.IFNA(INDEX(Colony!$H$26:$H$1000, MATCH(1,COUNTIF(A211, Colony!$H$26:$H$1000)*(--(ISBLANK(Colony!$I$26:$I$1000))), 0)),"")</f>
        <v/>
      </c>
      <c r="C211" t="str">
        <f t="array" ref="C211">IF(A211=0,0,IF(OR(B211&gt;9999999,ISBLANK(B211)),"",SUM(COUNTIF(A211, Colony!$H$26:$H$1000)*(--(ISBLANK(Colony!$I$26:$I$1000))))))</f>
        <v/>
      </c>
      <c r="D211" t="str">
        <f t="array" ref="D211">_xlfn.IFNA(INDEX(Colony!$J$26:$J$1000, MATCH(1,COUNTIF(A211, Colony!$H$26:$H$1000)*(--(ISBLANK(Colony!$I$26:$I$1000))), 0)),"")</f>
        <v/>
      </c>
      <c r="E211" t="str">
        <f t="array" ref="E211">_xlfn.IFNA(INDEX(Colony!$D$26:$D$1000, MATCH(1,COUNTIF(B211, Colony!$H$26:$H$1000)*(--(ISBLANK(Colony!$I$26:$I$1000))), 0)),"")</f>
        <v/>
      </c>
      <c r="F211">
        <f t="shared" si="5"/>
        <v>0</v>
      </c>
    </row>
    <row r="212" spans="1:6" x14ac:dyDescent="0.25">
      <c r="A212" t="str">
        <f t="array" ref="A212">_xlfn.IFNA(INDEX(Colony!$H$26:$H$1000, MATCH(0, COUNTIF(A$4:A211,Colony!$H$26:$H$1000), 0)),"")</f>
        <v/>
      </c>
      <c r="B212" t="str">
        <f t="array" ref="B212">_xlfn.IFNA(INDEX(Colony!$H$26:$H$1000, MATCH(1,COUNTIF(A212, Colony!$H$26:$H$1000)*(--(ISBLANK(Colony!$I$26:$I$1000))), 0)),"")</f>
        <v/>
      </c>
      <c r="C212" t="str">
        <f t="array" ref="C212">IF(A212=0,0,IF(OR(B212&gt;9999999,ISBLANK(B212)),"",SUM(COUNTIF(A212, Colony!$H$26:$H$1000)*(--(ISBLANK(Colony!$I$26:$I$1000))))))</f>
        <v/>
      </c>
      <c r="D212" t="str">
        <f t="array" ref="D212">_xlfn.IFNA(INDEX(Colony!$J$26:$J$1000, MATCH(1,COUNTIF(A212, Colony!$H$26:$H$1000)*(--(ISBLANK(Colony!$I$26:$I$1000))), 0)),"")</f>
        <v/>
      </c>
      <c r="E212" t="str">
        <f t="array" ref="E212">_xlfn.IFNA(INDEX(Colony!$D$26:$D$1000, MATCH(1,COUNTIF(B212, Colony!$H$26:$H$1000)*(--(ISBLANK(Colony!$I$26:$I$1000))), 0)),"")</f>
        <v/>
      </c>
      <c r="F212">
        <f t="shared" si="5"/>
        <v>0</v>
      </c>
    </row>
    <row r="213" spans="1:6" x14ac:dyDescent="0.25">
      <c r="A213" t="str">
        <f t="array" ref="A213">_xlfn.IFNA(INDEX(Colony!$H$26:$H$1000, MATCH(0, COUNTIF(A$4:A212,Colony!$H$26:$H$1000), 0)),"")</f>
        <v/>
      </c>
      <c r="B213" t="str">
        <f t="array" ref="B213">_xlfn.IFNA(INDEX(Colony!$H$26:$H$1000, MATCH(1,COUNTIF(A213, Colony!$H$26:$H$1000)*(--(ISBLANK(Colony!$I$26:$I$1000))), 0)),"")</f>
        <v/>
      </c>
      <c r="C213" t="str">
        <f t="array" ref="C213">IF(A213=0,0,IF(OR(B213&gt;9999999,ISBLANK(B213)),"",SUM(COUNTIF(A213, Colony!$H$26:$H$1000)*(--(ISBLANK(Colony!$I$26:$I$1000))))))</f>
        <v/>
      </c>
      <c r="D213" t="str">
        <f t="array" ref="D213">_xlfn.IFNA(INDEX(Colony!$J$26:$J$1000, MATCH(1,COUNTIF(A213, Colony!$H$26:$H$1000)*(--(ISBLANK(Colony!$I$26:$I$1000))), 0)),"")</f>
        <v/>
      </c>
      <c r="E213" t="str">
        <f t="array" ref="E213">_xlfn.IFNA(INDEX(Colony!$D$26:$D$1000, MATCH(1,COUNTIF(B213, Colony!$H$26:$H$1000)*(--(ISBLANK(Colony!$I$26:$I$1000))), 0)),"")</f>
        <v/>
      </c>
      <c r="F213">
        <f t="shared" si="5"/>
        <v>0</v>
      </c>
    </row>
    <row r="214" spans="1:6" x14ac:dyDescent="0.25">
      <c r="A214" t="str">
        <f t="array" ref="A214">_xlfn.IFNA(INDEX(Colony!$H$26:$H$1000, MATCH(0, COUNTIF(A$4:A213,Colony!$H$26:$H$1000), 0)),"")</f>
        <v/>
      </c>
      <c r="B214" t="str">
        <f t="array" ref="B214">_xlfn.IFNA(INDEX(Colony!$H$26:$H$1000, MATCH(1,COUNTIF(A214, Colony!$H$26:$H$1000)*(--(ISBLANK(Colony!$I$26:$I$1000))), 0)),"")</f>
        <v/>
      </c>
      <c r="C214" t="str">
        <f t="array" ref="C214">IF(A214=0,0,IF(OR(B214&gt;9999999,ISBLANK(B214)),"",SUM(COUNTIF(A214, Colony!$H$26:$H$1000)*(--(ISBLANK(Colony!$I$26:$I$1000))))))</f>
        <v/>
      </c>
      <c r="D214" t="str">
        <f t="array" ref="D214">_xlfn.IFNA(INDEX(Colony!$J$26:$J$1000, MATCH(1,COUNTIF(A214, Colony!$H$26:$H$1000)*(--(ISBLANK(Colony!$I$26:$I$1000))), 0)),"")</f>
        <v/>
      </c>
      <c r="E214" t="str">
        <f t="array" ref="E214">_xlfn.IFNA(INDEX(Colony!$D$26:$D$1000, MATCH(1,COUNTIF(B214, Colony!$H$26:$H$1000)*(--(ISBLANK(Colony!$I$26:$I$1000))), 0)),"")</f>
        <v/>
      </c>
      <c r="F214">
        <f t="shared" si="5"/>
        <v>0</v>
      </c>
    </row>
    <row r="215" spans="1:6" x14ac:dyDescent="0.25">
      <c r="A215" t="str">
        <f t="array" ref="A215">_xlfn.IFNA(INDEX(Colony!$H$26:$H$1000, MATCH(0, COUNTIF(A$4:A214,Colony!$H$26:$H$1000), 0)),"")</f>
        <v/>
      </c>
      <c r="B215" t="str">
        <f t="array" ref="B215">_xlfn.IFNA(INDEX(Colony!$H$26:$H$1000, MATCH(1,COUNTIF(A215, Colony!$H$26:$H$1000)*(--(ISBLANK(Colony!$I$26:$I$1000))), 0)),"")</f>
        <v/>
      </c>
      <c r="C215" t="str">
        <f t="array" ref="C215">IF(A215=0,0,IF(OR(B215&gt;9999999,ISBLANK(B215)),"",SUM(COUNTIF(A215, Colony!$H$26:$H$1000)*(--(ISBLANK(Colony!$I$26:$I$1000))))))</f>
        <v/>
      </c>
      <c r="D215" t="str">
        <f t="array" ref="D215">_xlfn.IFNA(INDEX(Colony!$J$26:$J$1000, MATCH(1,COUNTIF(A215, Colony!$H$26:$H$1000)*(--(ISBLANK(Colony!$I$26:$I$1000))), 0)),"")</f>
        <v/>
      </c>
      <c r="E215" t="str">
        <f t="array" ref="E215">_xlfn.IFNA(INDEX(Colony!$D$26:$D$1000, MATCH(1,COUNTIF(B215, Colony!$H$26:$H$1000)*(--(ISBLANK(Colony!$I$26:$I$1000))), 0)),"")</f>
        <v/>
      </c>
      <c r="F215">
        <f t="shared" si="5"/>
        <v>0</v>
      </c>
    </row>
    <row r="216" spans="1:6" x14ac:dyDescent="0.25">
      <c r="A216" t="str">
        <f t="array" ref="A216">_xlfn.IFNA(INDEX(Colony!$H$26:$H$1000, MATCH(0, COUNTIF(A$4:A215,Colony!$H$26:$H$1000), 0)),"")</f>
        <v/>
      </c>
      <c r="B216" t="str">
        <f t="array" ref="B216">_xlfn.IFNA(INDEX(Colony!$H$26:$H$1000, MATCH(1,COUNTIF(A216, Colony!$H$26:$H$1000)*(--(ISBLANK(Colony!$I$26:$I$1000))), 0)),"")</f>
        <v/>
      </c>
      <c r="C216" t="str">
        <f t="array" ref="C216">IF(A216=0,0,IF(OR(B216&gt;9999999,ISBLANK(B216)),"",SUM(COUNTIF(A216, Colony!$H$26:$H$1000)*(--(ISBLANK(Colony!$I$26:$I$1000))))))</f>
        <v/>
      </c>
      <c r="D216" t="str">
        <f t="array" ref="D216">_xlfn.IFNA(INDEX(Colony!$J$26:$J$1000, MATCH(1,COUNTIF(A216, Colony!$H$26:$H$1000)*(--(ISBLANK(Colony!$I$26:$I$1000))), 0)),"")</f>
        <v/>
      </c>
      <c r="E216" t="str">
        <f t="array" ref="E216">_xlfn.IFNA(INDEX(Colony!$D$26:$D$1000, MATCH(1,COUNTIF(B216, Colony!$H$26:$H$1000)*(--(ISBLANK(Colony!$I$26:$I$1000))), 0)),"")</f>
        <v/>
      </c>
      <c r="F216">
        <f t="shared" si="5"/>
        <v>0</v>
      </c>
    </row>
    <row r="217" spans="1:6" x14ac:dyDescent="0.25">
      <c r="A217" t="str">
        <f t="array" ref="A217">_xlfn.IFNA(INDEX(Colony!$H$26:$H$1000, MATCH(0, COUNTIF(A$4:A216,Colony!$H$26:$H$1000), 0)),"")</f>
        <v/>
      </c>
      <c r="B217" t="str">
        <f t="array" ref="B217">_xlfn.IFNA(INDEX(Colony!$H$26:$H$1000, MATCH(1,COUNTIF(A217, Colony!$H$26:$H$1000)*(--(ISBLANK(Colony!$I$26:$I$1000))), 0)),"")</f>
        <v/>
      </c>
      <c r="C217" t="str">
        <f t="array" ref="C217">IF(A217=0,0,IF(OR(B217&gt;9999999,ISBLANK(B217)),"",SUM(COUNTIF(A217, Colony!$H$26:$H$1000)*(--(ISBLANK(Colony!$I$26:$I$1000))))))</f>
        <v/>
      </c>
      <c r="D217" t="str">
        <f t="array" ref="D217">_xlfn.IFNA(INDEX(Colony!$J$26:$J$1000, MATCH(1,COUNTIF(A217, Colony!$H$26:$H$1000)*(--(ISBLANK(Colony!$I$26:$I$1000))), 0)),"")</f>
        <v/>
      </c>
      <c r="E217" t="str">
        <f t="array" ref="E217">_xlfn.IFNA(INDEX(Colony!$D$26:$D$1000, MATCH(1,COUNTIF(B217, Colony!$H$26:$H$1000)*(--(ISBLANK(Colony!$I$26:$I$1000))), 0)),"")</f>
        <v/>
      </c>
      <c r="F217">
        <f t="shared" si="5"/>
        <v>0</v>
      </c>
    </row>
    <row r="218" spans="1:6" x14ac:dyDescent="0.25">
      <c r="A218" t="str">
        <f t="array" ref="A218">_xlfn.IFNA(INDEX(Colony!$H$26:$H$1000, MATCH(0, COUNTIF(A$4:A217,Colony!$H$26:$H$1000), 0)),"")</f>
        <v/>
      </c>
      <c r="B218" t="str">
        <f t="array" ref="B218">_xlfn.IFNA(INDEX(Colony!$H$26:$H$1000, MATCH(1,COUNTIF(A218, Colony!$H$26:$H$1000)*(--(ISBLANK(Colony!$I$26:$I$1000))), 0)),"")</f>
        <v/>
      </c>
      <c r="C218" t="str">
        <f t="array" ref="C218">IF(A218=0,0,IF(OR(B218&gt;9999999,ISBLANK(B218)),"",SUM(COUNTIF(A218, Colony!$H$26:$H$1000)*(--(ISBLANK(Colony!$I$26:$I$1000))))))</f>
        <v/>
      </c>
      <c r="D218" t="str">
        <f t="array" ref="D218">_xlfn.IFNA(INDEX(Colony!$J$26:$J$1000, MATCH(1,COUNTIF(A218, Colony!$H$26:$H$1000)*(--(ISBLANK(Colony!$I$26:$I$1000))), 0)),"")</f>
        <v/>
      </c>
      <c r="E218" t="str">
        <f t="array" ref="E218">_xlfn.IFNA(INDEX(Colony!$D$26:$D$1000, MATCH(1,COUNTIF(B218, Colony!$H$26:$H$1000)*(--(ISBLANK(Colony!$I$26:$I$1000))), 0)),"")</f>
        <v/>
      </c>
      <c r="F218">
        <f t="shared" si="5"/>
        <v>0</v>
      </c>
    </row>
    <row r="219" spans="1:6" x14ac:dyDescent="0.25">
      <c r="A219" t="str">
        <f t="array" ref="A219">_xlfn.IFNA(INDEX(Colony!$H$26:$H$1000, MATCH(0, COUNTIF(A$4:A218,Colony!$H$26:$H$1000), 0)),"")</f>
        <v/>
      </c>
      <c r="B219" t="str">
        <f t="array" ref="B219">_xlfn.IFNA(INDEX(Colony!$H$26:$H$1000, MATCH(1,COUNTIF(A219, Colony!$H$26:$H$1000)*(--(ISBLANK(Colony!$I$26:$I$1000))), 0)),"")</f>
        <v/>
      </c>
      <c r="C219" t="str">
        <f t="array" ref="C219">IF(A219=0,0,IF(OR(B219&gt;9999999,ISBLANK(B219)),"",SUM(COUNTIF(A219, Colony!$H$26:$H$1000)*(--(ISBLANK(Colony!$I$26:$I$1000))))))</f>
        <v/>
      </c>
      <c r="D219" t="str">
        <f t="array" ref="D219">_xlfn.IFNA(INDEX(Colony!$J$26:$J$1000, MATCH(1,COUNTIF(A219, Colony!$H$26:$H$1000)*(--(ISBLANK(Colony!$I$26:$I$1000))), 0)),"")</f>
        <v/>
      </c>
      <c r="E219" t="str">
        <f t="array" ref="E219">_xlfn.IFNA(INDEX(Colony!$D$26:$D$1000, MATCH(1,COUNTIF(B219, Colony!$H$26:$H$1000)*(--(ISBLANK(Colony!$I$26:$I$1000))), 0)),"")</f>
        <v/>
      </c>
      <c r="F219">
        <f t="shared" si="5"/>
        <v>0</v>
      </c>
    </row>
    <row r="220" spans="1:6" x14ac:dyDescent="0.25">
      <c r="A220" t="str">
        <f t="array" ref="A220">_xlfn.IFNA(INDEX(Colony!$H$26:$H$1000, MATCH(0, COUNTIF(A$4:A219,Colony!$H$26:$H$1000), 0)),"")</f>
        <v/>
      </c>
      <c r="B220" t="str">
        <f t="array" ref="B220">_xlfn.IFNA(INDEX(Colony!$H$26:$H$1000, MATCH(1,COUNTIF(A220, Colony!$H$26:$H$1000)*(--(ISBLANK(Colony!$I$26:$I$1000))), 0)),"")</f>
        <v/>
      </c>
      <c r="C220" t="str">
        <f t="array" ref="C220">IF(A220=0,0,IF(OR(B220&gt;9999999,ISBLANK(B220)),"",SUM(COUNTIF(A220, Colony!$H$26:$H$1000)*(--(ISBLANK(Colony!$I$26:$I$1000))))))</f>
        <v/>
      </c>
      <c r="D220" t="str">
        <f t="array" ref="D220">_xlfn.IFNA(INDEX(Colony!$J$26:$J$1000, MATCH(1,COUNTIF(A220, Colony!$H$26:$H$1000)*(--(ISBLANK(Colony!$I$26:$I$1000))), 0)),"")</f>
        <v/>
      </c>
      <c r="E220" t="str">
        <f t="array" ref="E220">_xlfn.IFNA(INDEX(Colony!$D$26:$D$1000, MATCH(1,COUNTIF(B220, Colony!$H$26:$H$1000)*(--(ISBLANK(Colony!$I$26:$I$1000))), 0)),"")</f>
        <v/>
      </c>
      <c r="F220">
        <f t="shared" si="5"/>
        <v>0</v>
      </c>
    </row>
    <row r="221" spans="1:6" x14ac:dyDescent="0.25">
      <c r="A221" t="str">
        <f t="array" ref="A221">_xlfn.IFNA(INDEX(Colony!$H$26:$H$1000, MATCH(0, COUNTIF(A$4:A220,Colony!$H$26:$H$1000), 0)),"")</f>
        <v/>
      </c>
      <c r="B221" t="str">
        <f t="array" ref="B221">_xlfn.IFNA(INDEX(Colony!$H$26:$H$1000, MATCH(1,COUNTIF(A221, Colony!$H$26:$H$1000)*(--(ISBLANK(Colony!$I$26:$I$1000))), 0)),"")</f>
        <v/>
      </c>
      <c r="C221" t="str">
        <f t="array" ref="C221">IF(A221=0,0,IF(OR(B221&gt;9999999,ISBLANK(B221)),"",SUM(COUNTIF(A221, Colony!$H$26:$H$1000)*(--(ISBLANK(Colony!$I$26:$I$1000))))))</f>
        <v/>
      </c>
      <c r="D221" t="str">
        <f t="array" ref="D221">_xlfn.IFNA(INDEX(Colony!$J$26:$J$1000, MATCH(1,COUNTIF(A221, Colony!$H$26:$H$1000)*(--(ISBLANK(Colony!$I$26:$I$1000))), 0)),"")</f>
        <v/>
      </c>
      <c r="E221" t="str">
        <f t="array" ref="E221">_xlfn.IFNA(INDEX(Colony!$D$26:$D$1000, MATCH(1,COUNTIF(B221, Colony!$H$26:$H$1000)*(--(ISBLANK(Colony!$I$26:$I$1000))), 0)),"")</f>
        <v/>
      </c>
      <c r="F221">
        <f t="shared" si="5"/>
        <v>0</v>
      </c>
    </row>
    <row r="222" spans="1:6" x14ac:dyDescent="0.25">
      <c r="A222" t="str">
        <f t="array" ref="A222">_xlfn.IFNA(INDEX(Colony!$H$26:$H$1000, MATCH(0, COUNTIF(A$4:A221,Colony!$H$26:$H$1000), 0)),"")</f>
        <v/>
      </c>
      <c r="B222" t="str">
        <f t="array" ref="B222">_xlfn.IFNA(INDEX(Colony!$H$26:$H$1000, MATCH(1,COUNTIF(A222, Colony!$H$26:$H$1000)*(--(ISBLANK(Colony!$I$26:$I$1000))), 0)),"")</f>
        <v/>
      </c>
      <c r="C222" t="str">
        <f t="array" ref="C222">IF(A222=0,0,IF(OR(B222&gt;9999999,ISBLANK(B222)),"",SUM(COUNTIF(A222, Colony!$H$26:$H$1000)*(--(ISBLANK(Colony!$I$26:$I$1000))))))</f>
        <v/>
      </c>
      <c r="D222" t="str">
        <f t="array" ref="D222">_xlfn.IFNA(INDEX(Colony!$J$26:$J$1000, MATCH(1,COUNTIF(A222, Colony!$H$26:$H$1000)*(--(ISBLANK(Colony!$I$26:$I$1000))), 0)),"")</f>
        <v/>
      </c>
      <c r="E222" t="str">
        <f t="array" ref="E222">_xlfn.IFNA(INDEX(Colony!$D$26:$D$1000, MATCH(1,COUNTIF(B222, Colony!$H$26:$H$1000)*(--(ISBLANK(Colony!$I$26:$I$1000))), 0)),"")</f>
        <v/>
      </c>
      <c r="F222">
        <f t="shared" si="5"/>
        <v>0</v>
      </c>
    </row>
    <row r="223" spans="1:6" x14ac:dyDescent="0.25">
      <c r="A223" t="str">
        <f t="array" ref="A223">_xlfn.IFNA(INDEX(Colony!$H$26:$H$1000, MATCH(0, COUNTIF(A$4:A222,Colony!$H$26:$H$1000), 0)),"")</f>
        <v/>
      </c>
      <c r="B223" t="str">
        <f t="array" ref="B223">_xlfn.IFNA(INDEX(Colony!$H$26:$H$1000, MATCH(1,COUNTIF(A223, Colony!$H$26:$H$1000)*(--(ISBLANK(Colony!$I$26:$I$1000))), 0)),"")</f>
        <v/>
      </c>
      <c r="C223" t="str">
        <f t="array" ref="C223">IF(A223=0,0,IF(OR(B223&gt;9999999,ISBLANK(B223)),"",SUM(COUNTIF(A223, Colony!$H$26:$H$1000)*(--(ISBLANK(Colony!$I$26:$I$1000))))))</f>
        <v/>
      </c>
      <c r="D223" t="str">
        <f t="array" ref="D223">_xlfn.IFNA(INDEX(Colony!$J$26:$J$1000, MATCH(1,COUNTIF(A223, Colony!$H$26:$H$1000)*(--(ISBLANK(Colony!$I$26:$I$1000))), 0)),"")</f>
        <v/>
      </c>
      <c r="E223" t="str">
        <f t="array" ref="E223">_xlfn.IFNA(INDEX(Colony!$D$26:$D$1000, MATCH(1,COUNTIF(B223, Colony!$H$26:$H$1000)*(--(ISBLANK(Colony!$I$26:$I$1000))), 0)),"")</f>
        <v/>
      </c>
      <c r="F223">
        <f t="shared" si="5"/>
        <v>0</v>
      </c>
    </row>
    <row r="224" spans="1:6" x14ac:dyDescent="0.25">
      <c r="A224" t="str">
        <f t="array" ref="A224">_xlfn.IFNA(INDEX(Colony!$H$26:$H$1000, MATCH(0, COUNTIF(A$4:A223,Colony!$H$26:$H$1000), 0)),"")</f>
        <v/>
      </c>
      <c r="B224" t="str">
        <f t="array" ref="B224">_xlfn.IFNA(INDEX(Colony!$H$26:$H$1000, MATCH(1,COUNTIF(A224, Colony!$H$26:$H$1000)*(--(ISBLANK(Colony!$I$26:$I$1000))), 0)),"")</f>
        <v/>
      </c>
      <c r="C224" t="str">
        <f t="array" ref="C224">IF(A224=0,0,IF(OR(B224&gt;9999999,ISBLANK(B224)),"",SUM(COUNTIF(A224, Colony!$H$26:$H$1000)*(--(ISBLANK(Colony!$I$26:$I$1000))))))</f>
        <v/>
      </c>
      <c r="D224" t="str">
        <f t="array" ref="D224">_xlfn.IFNA(INDEX(Colony!$J$26:$J$1000, MATCH(1,COUNTIF(A224, Colony!$H$26:$H$1000)*(--(ISBLANK(Colony!$I$26:$I$1000))), 0)),"")</f>
        <v/>
      </c>
      <c r="E224" t="str">
        <f t="array" ref="E224">_xlfn.IFNA(INDEX(Colony!$D$26:$D$1000, MATCH(1,COUNTIF(B224, Colony!$H$26:$H$1000)*(--(ISBLANK(Colony!$I$26:$I$1000))), 0)),"")</f>
        <v/>
      </c>
      <c r="F224">
        <f t="shared" si="5"/>
        <v>0</v>
      </c>
    </row>
    <row r="225" spans="1:6" x14ac:dyDescent="0.25">
      <c r="A225" t="str">
        <f t="array" ref="A225">_xlfn.IFNA(INDEX(Colony!$H$26:$H$1000, MATCH(0, COUNTIF(A$4:A224,Colony!$H$26:$H$1000), 0)),"")</f>
        <v/>
      </c>
      <c r="B225" t="str">
        <f t="array" ref="B225">_xlfn.IFNA(INDEX(Colony!$H$26:$H$1000, MATCH(1,COUNTIF(A225, Colony!$H$26:$H$1000)*(--(ISBLANK(Colony!$I$26:$I$1000))), 0)),"")</f>
        <v/>
      </c>
      <c r="C225" t="str">
        <f t="array" ref="C225">IF(A225=0,0,IF(OR(B225&gt;9999999,ISBLANK(B225)),"",SUM(COUNTIF(A225, Colony!$H$26:$H$1000)*(--(ISBLANK(Colony!$I$26:$I$1000))))))</f>
        <v/>
      </c>
      <c r="D225" t="str">
        <f t="array" ref="D225">_xlfn.IFNA(INDEX(Colony!$J$26:$J$1000, MATCH(1,COUNTIF(A225, Colony!$H$26:$H$1000)*(--(ISBLANK(Colony!$I$26:$I$1000))), 0)),"")</f>
        <v/>
      </c>
      <c r="E225" t="str">
        <f t="array" ref="E225">_xlfn.IFNA(INDEX(Colony!$D$26:$D$1000, MATCH(1,COUNTIF(B225, Colony!$H$26:$H$1000)*(--(ISBLANK(Colony!$I$26:$I$1000))), 0)),"")</f>
        <v/>
      </c>
      <c r="F225">
        <f t="shared" si="5"/>
        <v>0</v>
      </c>
    </row>
    <row r="226" spans="1:6" x14ac:dyDescent="0.25">
      <c r="A226" t="str">
        <f t="array" ref="A226">_xlfn.IFNA(INDEX(Colony!$H$26:$H$1000, MATCH(0, COUNTIF(A$4:A225,Colony!$H$26:$H$1000), 0)),"")</f>
        <v/>
      </c>
      <c r="B226" t="str">
        <f t="array" ref="B226">_xlfn.IFNA(INDEX(Colony!$H$26:$H$1000, MATCH(1,COUNTIF(A226, Colony!$H$26:$H$1000)*(--(ISBLANK(Colony!$I$26:$I$1000))), 0)),"")</f>
        <v/>
      </c>
      <c r="C226" t="str">
        <f t="array" ref="C226">IF(A226=0,0,IF(OR(B226&gt;9999999,ISBLANK(B226)),"",SUM(COUNTIF(A226, Colony!$H$26:$H$1000)*(--(ISBLANK(Colony!$I$26:$I$1000))))))</f>
        <v/>
      </c>
      <c r="D226" t="str">
        <f t="array" ref="D226">_xlfn.IFNA(INDEX(Colony!$J$26:$J$1000, MATCH(1,COUNTIF(A226, Colony!$H$26:$H$1000)*(--(ISBLANK(Colony!$I$26:$I$1000))), 0)),"")</f>
        <v/>
      </c>
      <c r="E226" t="str">
        <f t="array" ref="E226">_xlfn.IFNA(INDEX(Colony!$D$26:$D$1000, MATCH(1,COUNTIF(B226, Colony!$H$26:$H$1000)*(--(ISBLANK(Colony!$I$26:$I$1000))), 0)),"")</f>
        <v/>
      </c>
      <c r="F226">
        <f t="shared" si="5"/>
        <v>0</v>
      </c>
    </row>
    <row r="227" spans="1:6" x14ac:dyDescent="0.25">
      <c r="A227" t="str">
        <f t="array" ref="A227">_xlfn.IFNA(INDEX(Colony!$H$26:$H$1000, MATCH(0, COUNTIF(A$4:A226,Colony!$H$26:$H$1000), 0)),"")</f>
        <v/>
      </c>
      <c r="B227" t="str">
        <f t="array" ref="B227">_xlfn.IFNA(INDEX(Colony!$H$26:$H$1000, MATCH(1,COUNTIF(A227, Colony!$H$26:$H$1000)*(--(ISBLANK(Colony!$I$26:$I$1000))), 0)),"")</f>
        <v/>
      </c>
      <c r="C227" t="str">
        <f t="array" ref="C227">IF(A227=0,0,IF(OR(B227&gt;9999999,ISBLANK(B227)),"",SUM(COUNTIF(A227, Colony!$H$26:$H$1000)*(--(ISBLANK(Colony!$I$26:$I$1000))))))</f>
        <v/>
      </c>
      <c r="D227" t="str">
        <f t="array" ref="D227">_xlfn.IFNA(INDEX(Colony!$J$26:$J$1000, MATCH(1,COUNTIF(A227, Colony!$H$26:$H$1000)*(--(ISBLANK(Colony!$I$26:$I$1000))), 0)),"")</f>
        <v/>
      </c>
      <c r="E227" t="str">
        <f t="array" ref="E227">_xlfn.IFNA(INDEX(Colony!$D$26:$D$1000, MATCH(1,COUNTIF(B227, Colony!$H$26:$H$1000)*(--(ISBLANK(Colony!$I$26:$I$1000))), 0)),"")</f>
        <v/>
      </c>
      <c r="F227">
        <f t="shared" si="5"/>
        <v>0</v>
      </c>
    </row>
    <row r="228" spans="1:6" x14ac:dyDescent="0.25">
      <c r="A228" t="str">
        <f t="array" ref="A228">_xlfn.IFNA(INDEX(Colony!$H$26:$H$1000, MATCH(0, COUNTIF(A$4:A227,Colony!$H$26:$H$1000), 0)),"")</f>
        <v/>
      </c>
      <c r="B228" t="str">
        <f t="array" ref="B228">_xlfn.IFNA(INDEX(Colony!$H$26:$H$1000, MATCH(1,COUNTIF(A228, Colony!$H$26:$H$1000)*(--(ISBLANK(Colony!$I$26:$I$1000))), 0)),"")</f>
        <v/>
      </c>
      <c r="C228" t="str">
        <f t="array" ref="C228">IF(A228=0,0,IF(OR(B228&gt;9999999,ISBLANK(B228)),"",SUM(COUNTIF(A228, Colony!$H$26:$H$1000)*(--(ISBLANK(Colony!$I$26:$I$1000))))))</f>
        <v/>
      </c>
      <c r="D228" t="str">
        <f t="array" ref="D228">_xlfn.IFNA(INDEX(Colony!$J$26:$J$1000, MATCH(1,COUNTIF(A228, Colony!$H$26:$H$1000)*(--(ISBLANK(Colony!$I$26:$I$1000))), 0)),"")</f>
        <v/>
      </c>
      <c r="E228" t="str">
        <f t="array" ref="E228">_xlfn.IFNA(INDEX(Colony!$D$26:$D$1000, MATCH(1,COUNTIF(B228, Colony!$H$26:$H$1000)*(--(ISBLANK(Colony!$I$26:$I$1000))), 0)),"")</f>
        <v/>
      </c>
      <c r="F228">
        <f t="shared" si="5"/>
        <v>0</v>
      </c>
    </row>
    <row r="229" spans="1:6" x14ac:dyDescent="0.25">
      <c r="A229" t="str">
        <f t="array" ref="A229">_xlfn.IFNA(INDEX(Colony!$H$26:$H$1000, MATCH(0, COUNTIF(A$4:A228,Colony!$H$26:$H$1000), 0)),"")</f>
        <v/>
      </c>
      <c r="B229" t="str">
        <f t="array" ref="B229">_xlfn.IFNA(INDEX(Colony!$H$26:$H$1000, MATCH(1,COUNTIF(A229, Colony!$H$26:$H$1000)*(--(ISBLANK(Colony!$I$26:$I$1000))), 0)),"")</f>
        <v/>
      </c>
      <c r="C229" t="str">
        <f t="array" ref="C229">IF(A229=0,0,IF(OR(B229&gt;9999999,ISBLANK(B229)),"",SUM(COUNTIF(A229, Colony!$H$26:$H$1000)*(--(ISBLANK(Colony!$I$26:$I$1000))))))</f>
        <v/>
      </c>
      <c r="D229" t="str">
        <f t="array" ref="D229">_xlfn.IFNA(INDEX(Colony!$J$26:$J$1000, MATCH(1,COUNTIF(A229, Colony!$H$26:$H$1000)*(--(ISBLANK(Colony!$I$26:$I$1000))), 0)),"")</f>
        <v/>
      </c>
      <c r="E229" t="str">
        <f t="array" ref="E229">_xlfn.IFNA(INDEX(Colony!$D$26:$D$1000, MATCH(1,COUNTIF(B229, Colony!$H$26:$H$1000)*(--(ISBLANK(Colony!$I$26:$I$1000))), 0)),"")</f>
        <v/>
      </c>
      <c r="F229">
        <f t="shared" si="5"/>
        <v>0</v>
      </c>
    </row>
    <row r="230" spans="1:6" x14ac:dyDescent="0.25">
      <c r="A230" t="str">
        <f t="array" ref="A230">_xlfn.IFNA(INDEX(Colony!$H$26:$H$1000, MATCH(0, COUNTIF(A$4:A229,Colony!$H$26:$H$1000), 0)),"")</f>
        <v/>
      </c>
      <c r="B230" t="str">
        <f t="array" ref="B230">_xlfn.IFNA(INDEX(Colony!$H$26:$H$1000, MATCH(1,COUNTIF(A230, Colony!$H$26:$H$1000)*(--(ISBLANK(Colony!$I$26:$I$1000))), 0)),"")</f>
        <v/>
      </c>
      <c r="C230" t="str">
        <f t="array" ref="C230">IF(A230=0,0,IF(OR(B230&gt;9999999,ISBLANK(B230)),"",SUM(COUNTIF(A230, Colony!$H$26:$H$1000)*(--(ISBLANK(Colony!$I$26:$I$1000))))))</f>
        <v/>
      </c>
      <c r="D230" t="str">
        <f t="array" ref="D230">_xlfn.IFNA(INDEX(Colony!$J$26:$J$1000, MATCH(1,COUNTIF(A230, Colony!$H$26:$H$1000)*(--(ISBLANK(Colony!$I$26:$I$1000))), 0)),"")</f>
        <v/>
      </c>
      <c r="E230" t="str">
        <f t="array" ref="E230">_xlfn.IFNA(INDEX(Colony!$D$26:$D$1000, MATCH(1,COUNTIF(B230, Colony!$H$26:$H$1000)*(--(ISBLANK(Colony!$I$26:$I$1000))), 0)),"")</f>
        <v/>
      </c>
      <c r="F230">
        <f t="shared" si="5"/>
        <v>0</v>
      </c>
    </row>
    <row r="231" spans="1:6" x14ac:dyDescent="0.25">
      <c r="A231" t="str">
        <f t="array" ref="A231">_xlfn.IFNA(INDEX(Colony!$H$26:$H$1000, MATCH(0, COUNTIF(A$4:A230,Colony!$H$26:$H$1000), 0)),"")</f>
        <v/>
      </c>
      <c r="B231" t="str">
        <f t="array" ref="B231">_xlfn.IFNA(INDEX(Colony!$H$26:$H$1000, MATCH(1,COUNTIF(A231, Colony!$H$26:$H$1000)*(--(ISBLANK(Colony!$I$26:$I$1000))), 0)),"")</f>
        <v/>
      </c>
      <c r="C231" t="str">
        <f t="array" ref="C231">IF(A231=0,0,IF(OR(B231&gt;9999999,ISBLANK(B231)),"",SUM(COUNTIF(A231, Colony!$H$26:$H$1000)*(--(ISBLANK(Colony!$I$26:$I$1000))))))</f>
        <v/>
      </c>
      <c r="D231" t="str">
        <f t="array" ref="D231">_xlfn.IFNA(INDEX(Colony!$J$26:$J$1000, MATCH(1,COUNTIF(A231, Colony!$H$26:$H$1000)*(--(ISBLANK(Colony!$I$26:$I$1000))), 0)),"")</f>
        <v/>
      </c>
      <c r="E231" t="str">
        <f t="array" ref="E231">_xlfn.IFNA(INDEX(Colony!$D$26:$D$1000, MATCH(1,COUNTIF(B231, Colony!$H$26:$H$1000)*(--(ISBLANK(Colony!$I$26:$I$1000))), 0)),"")</f>
        <v/>
      </c>
      <c r="F231">
        <f t="shared" si="5"/>
        <v>0</v>
      </c>
    </row>
    <row r="232" spans="1:6" x14ac:dyDescent="0.25">
      <c r="A232" t="str">
        <f t="array" ref="A232">_xlfn.IFNA(INDEX(Colony!$H$26:$H$1000, MATCH(0, COUNTIF(A$4:A231,Colony!$H$26:$H$1000), 0)),"")</f>
        <v/>
      </c>
      <c r="B232" t="str">
        <f t="array" ref="B232">_xlfn.IFNA(INDEX(Colony!$H$26:$H$1000, MATCH(1,COUNTIF(A232, Colony!$H$26:$H$1000)*(--(ISBLANK(Colony!$I$26:$I$1000))), 0)),"")</f>
        <v/>
      </c>
      <c r="C232" t="str">
        <f t="array" ref="C232">IF(A232=0,0,IF(OR(B232&gt;9999999,ISBLANK(B232)),"",SUM(COUNTIF(A232, Colony!$H$26:$H$1000)*(--(ISBLANK(Colony!$I$26:$I$1000))))))</f>
        <v/>
      </c>
      <c r="D232" t="str">
        <f t="array" ref="D232">_xlfn.IFNA(INDEX(Colony!$J$26:$J$1000, MATCH(1,COUNTIF(A232, Colony!$H$26:$H$1000)*(--(ISBLANK(Colony!$I$26:$I$1000))), 0)),"")</f>
        <v/>
      </c>
      <c r="E232" t="str">
        <f t="array" ref="E232">_xlfn.IFNA(INDEX(Colony!$D$26:$D$1000, MATCH(1,COUNTIF(B232, Colony!$H$26:$H$1000)*(--(ISBLANK(Colony!$I$26:$I$1000))), 0)),"")</f>
        <v/>
      </c>
      <c r="F232">
        <f t="shared" si="5"/>
        <v>0</v>
      </c>
    </row>
    <row r="233" spans="1:6" x14ac:dyDescent="0.25">
      <c r="A233" t="str">
        <f t="array" ref="A233">_xlfn.IFNA(INDEX(Colony!$H$26:$H$1000, MATCH(0, COUNTIF(A$4:A232,Colony!$H$26:$H$1000), 0)),"")</f>
        <v/>
      </c>
      <c r="B233" t="str">
        <f t="array" ref="B233">_xlfn.IFNA(INDEX(Colony!$H$26:$H$1000, MATCH(1,COUNTIF(A233, Colony!$H$26:$H$1000)*(--(ISBLANK(Colony!$I$26:$I$1000))), 0)),"")</f>
        <v/>
      </c>
      <c r="C233" t="str">
        <f t="array" ref="C233">IF(A233=0,0,IF(OR(B233&gt;9999999,ISBLANK(B233)),"",SUM(COUNTIF(A233, Colony!$H$26:$H$1000)*(--(ISBLANK(Colony!$I$26:$I$1000))))))</f>
        <v/>
      </c>
      <c r="D233" t="str">
        <f t="array" ref="D233">_xlfn.IFNA(INDEX(Colony!$J$26:$J$1000, MATCH(1,COUNTIF(A233, Colony!$H$26:$H$1000)*(--(ISBLANK(Colony!$I$26:$I$1000))), 0)),"")</f>
        <v/>
      </c>
      <c r="E233" t="str">
        <f t="array" ref="E233">_xlfn.IFNA(INDEX(Colony!$D$26:$D$1000, MATCH(1,COUNTIF(B233, Colony!$H$26:$H$1000)*(--(ISBLANK(Colony!$I$26:$I$1000))), 0)),"")</f>
        <v/>
      </c>
      <c r="F233">
        <f t="shared" si="5"/>
        <v>0</v>
      </c>
    </row>
    <row r="234" spans="1:6" x14ac:dyDescent="0.25">
      <c r="A234" t="str">
        <f t="array" ref="A234">_xlfn.IFNA(INDEX(Colony!$H$26:$H$1000, MATCH(0, COUNTIF(A$4:A233,Colony!$H$26:$H$1000), 0)),"")</f>
        <v/>
      </c>
      <c r="B234" t="str">
        <f t="array" ref="B234">_xlfn.IFNA(INDEX(Colony!$H$26:$H$1000, MATCH(1,COUNTIF(A234, Colony!$H$26:$H$1000)*(--(ISBLANK(Colony!$I$26:$I$1000))), 0)),"")</f>
        <v/>
      </c>
      <c r="C234" t="str">
        <f t="array" ref="C234">IF(A234=0,0,IF(OR(B234&gt;9999999,ISBLANK(B234)),"",SUM(COUNTIF(A234, Colony!$H$26:$H$1000)*(--(ISBLANK(Colony!$I$26:$I$1000))))))</f>
        <v/>
      </c>
      <c r="D234" t="str">
        <f t="array" ref="D234">_xlfn.IFNA(INDEX(Colony!$J$26:$J$1000, MATCH(1,COUNTIF(A234, Colony!$H$26:$H$1000)*(--(ISBLANK(Colony!$I$26:$I$1000))), 0)),"")</f>
        <v/>
      </c>
      <c r="E234" t="str">
        <f t="array" ref="E234">_xlfn.IFNA(INDEX(Colony!$D$26:$D$1000, MATCH(1,COUNTIF(B234, Colony!$H$26:$H$1000)*(--(ISBLANK(Colony!$I$26:$I$1000))), 0)),"")</f>
        <v/>
      </c>
      <c r="F234">
        <f t="shared" si="5"/>
        <v>0</v>
      </c>
    </row>
    <row r="235" spans="1:6" x14ac:dyDescent="0.25">
      <c r="A235" t="str">
        <f t="array" ref="A235">_xlfn.IFNA(INDEX(Colony!$H$26:$H$1000, MATCH(0, COUNTIF(A$4:A234,Colony!$H$26:$H$1000), 0)),"")</f>
        <v/>
      </c>
      <c r="B235" t="str">
        <f t="array" ref="B235">_xlfn.IFNA(INDEX(Colony!$H$26:$H$1000, MATCH(1,COUNTIF(A235, Colony!$H$26:$H$1000)*(--(ISBLANK(Colony!$I$26:$I$1000))), 0)),"")</f>
        <v/>
      </c>
      <c r="C235" t="str">
        <f t="array" ref="C235">IF(A235=0,0,IF(OR(B235&gt;9999999,ISBLANK(B235)),"",SUM(COUNTIF(A235, Colony!$H$26:$H$1000)*(--(ISBLANK(Colony!$I$26:$I$1000))))))</f>
        <v/>
      </c>
      <c r="D235" t="str">
        <f t="array" ref="D235">_xlfn.IFNA(INDEX(Colony!$J$26:$J$1000, MATCH(1,COUNTIF(A235, Colony!$H$26:$H$1000)*(--(ISBLANK(Colony!$I$26:$I$1000))), 0)),"")</f>
        <v/>
      </c>
      <c r="E235" t="str">
        <f t="array" ref="E235">_xlfn.IFNA(INDEX(Colony!$D$26:$D$1000, MATCH(1,COUNTIF(B235, Colony!$H$26:$H$1000)*(--(ISBLANK(Colony!$I$26:$I$1000))), 0)),"")</f>
        <v/>
      </c>
      <c r="F235">
        <f t="shared" si="5"/>
        <v>0</v>
      </c>
    </row>
    <row r="236" spans="1:6" x14ac:dyDescent="0.25">
      <c r="A236" t="str">
        <f t="array" ref="A236">_xlfn.IFNA(INDEX(Colony!$H$26:$H$1000, MATCH(0, COUNTIF(A$4:A235,Colony!$H$26:$H$1000), 0)),"")</f>
        <v/>
      </c>
      <c r="B236" t="str">
        <f t="array" ref="B236">_xlfn.IFNA(INDEX(Colony!$H$26:$H$1000, MATCH(1,COUNTIF(A236, Colony!$H$26:$H$1000)*(--(ISBLANK(Colony!$I$26:$I$1000))), 0)),"")</f>
        <v/>
      </c>
      <c r="C236" t="str">
        <f t="array" ref="C236">IF(A236=0,0,IF(OR(B236&gt;9999999,ISBLANK(B236)),"",SUM(COUNTIF(A236, Colony!$H$26:$H$1000)*(--(ISBLANK(Colony!$I$26:$I$1000))))))</f>
        <v/>
      </c>
      <c r="D236" t="str">
        <f t="array" ref="D236">_xlfn.IFNA(INDEX(Colony!$J$26:$J$1000, MATCH(1,COUNTIF(A236, Colony!$H$26:$H$1000)*(--(ISBLANK(Colony!$I$26:$I$1000))), 0)),"")</f>
        <v/>
      </c>
      <c r="E236" t="str">
        <f t="array" ref="E236">_xlfn.IFNA(INDEX(Colony!$D$26:$D$1000, MATCH(1,COUNTIF(B236, Colony!$H$26:$H$1000)*(--(ISBLANK(Colony!$I$26:$I$1000))), 0)),"")</f>
        <v/>
      </c>
      <c r="F236">
        <f t="shared" si="5"/>
        <v>0</v>
      </c>
    </row>
    <row r="237" spans="1:6" x14ac:dyDescent="0.25">
      <c r="A237" t="str">
        <f t="array" ref="A237">_xlfn.IFNA(INDEX(Colony!$H$26:$H$1000, MATCH(0, COUNTIF(A$4:A236,Colony!$H$26:$H$1000), 0)),"")</f>
        <v/>
      </c>
      <c r="B237" t="str">
        <f t="array" ref="B237">_xlfn.IFNA(INDEX(Colony!$H$26:$H$1000, MATCH(1,COUNTIF(A237, Colony!$H$26:$H$1000)*(--(ISBLANK(Colony!$I$26:$I$1000))), 0)),"")</f>
        <v/>
      </c>
      <c r="C237" t="str">
        <f t="array" ref="C237">IF(A237=0,0,IF(OR(B237&gt;9999999,ISBLANK(B237)),"",SUM(COUNTIF(A237, Colony!$H$26:$H$1000)*(--(ISBLANK(Colony!$I$26:$I$1000))))))</f>
        <v/>
      </c>
      <c r="D237" t="str">
        <f t="array" ref="D237">_xlfn.IFNA(INDEX(Colony!$J$26:$J$1000, MATCH(1,COUNTIF(A237, Colony!$H$26:$H$1000)*(--(ISBLANK(Colony!$I$26:$I$1000))), 0)),"")</f>
        <v/>
      </c>
      <c r="E237" t="str">
        <f t="array" ref="E237">_xlfn.IFNA(INDEX(Colony!$D$26:$D$1000, MATCH(1,COUNTIF(B237, Colony!$H$26:$H$1000)*(--(ISBLANK(Colony!$I$26:$I$1000))), 0)),"")</f>
        <v/>
      </c>
      <c r="F237">
        <f t="shared" si="5"/>
        <v>0</v>
      </c>
    </row>
    <row r="238" spans="1:6" x14ac:dyDescent="0.25">
      <c r="A238" t="str">
        <f t="array" ref="A238">_xlfn.IFNA(INDEX(Colony!$H$26:$H$1000, MATCH(0, COUNTIF(A$4:A237,Colony!$H$26:$H$1000), 0)),"")</f>
        <v/>
      </c>
      <c r="B238" t="str">
        <f t="array" ref="B238">_xlfn.IFNA(INDEX(Colony!$H$26:$H$1000, MATCH(1,COUNTIF(A238, Colony!$H$26:$H$1000)*(--(ISBLANK(Colony!$I$26:$I$1000))), 0)),"")</f>
        <v/>
      </c>
      <c r="C238" t="str">
        <f t="array" ref="C238">IF(A238=0,0,IF(OR(B238&gt;9999999,ISBLANK(B238)),"",SUM(COUNTIF(A238, Colony!$H$26:$H$1000)*(--(ISBLANK(Colony!$I$26:$I$1000))))))</f>
        <v/>
      </c>
      <c r="D238" t="str">
        <f t="array" ref="D238">_xlfn.IFNA(INDEX(Colony!$J$26:$J$1000, MATCH(1,COUNTIF(A238, Colony!$H$26:$H$1000)*(--(ISBLANK(Colony!$I$26:$I$1000))), 0)),"")</f>
        <v/>
      </c>
      <c r="E238" t="str">
        <f t="array" ref="E238">_xlfn.IFNA(INDEX(Colony!$D$26:$D$1000, MATCH(1,COUNTIF(B238, Colony!$H$26:$H$1000)*(--(ISBLANK(Colony!$I$26:$I$1000))), 0)),"")</f>
        <v/>
      </c>
      <c r="F238">
        <f t="shared" si="5"/>
        <v>0</v>
      </c>
    </row>
    <row r="239" spans="1:6" x14ac:dyDescent="0.25">
      <c r="A239" t="str">
        <f t="array" ref="A239">_xlfn.IFNA(INDEX(Colony!$H$26:$H$1000, MATCH(0, COUNTIF(A$4:A238,Colony!$H$26:$H$1000), 0)),"")</f>
        <v/>
      </c>
      <c r="B239" t="str">
        <f t="array" ref="B239">_xlfn.IFNA(INDEX(Colony!$H$26:$H$1000, MATCH(1,COUNTIF(A239, Colony!$H$26:$H$1000)*(--(ISBLANK(Colony!$I$26:$I$1000))), 0)),"")</f>
        <v/>
      </c>
      <c r="C239" t="str">
        <f t="array" ref="C239">IF(A239=0,0,IF(OR(B239&gt;9999999,ISBLANK(B239)),"",SUM(COUNTIF(A239, Colony!$H$26:$H$1000)*(--(ISBLANK(Colony!$I$26:$I$1000))))))</f>
        <v/>
      </c>
      <c r="D239" t="str">
        <f t="array" ref="D239">_xlfn.IFNA(INDEX(Colony!$J$26:$J$1000, MATCH(1,COUNTIF(A239, Colony!$H$26:$H$1000)*(--(ISBLANK(Colony!$I$26:$I$1000))), 0)),"")</f>
        <v/>
      </c>
      <c r="E239" t="str">
        <f t="array" ref="E239">_xlfn.IFNA(INDEX(Colony!$D$26:$D$1000, MATCH(1,COUNTIF(B239, Colony!$H$26:$H$1000)*(--(ISBLANK(Colony!$I$26:$I$1000))), 0)),"")</f>
        <v/>
      </c>
      <c r="F239">
        <f t="shared" si="5"/>
        <v>0</v>
      </c>
    </row>
    <row r="240" spans="1:6" x14ac:dyDescent="0.25">
      <c r="A240" t="str">
        <f t="array" ref="A240">_xlfn.IFNA(INDEX(Colony!$H$26:$H$1000, MATCH(0, COUNTIF(A$4:A239,Colony!$H$26:$H$1000), 0)),"")</f>
        <v/>
      </c>
      <c r="B240" t="str">
        <f t="array" ref="B240">_xlfn.IFNA(INDEX(Colony!$H$26:$H$1000, MATCH(1,COUNTIF(A240, Colony!$H$26:$H$1000)*(--(ISBLANK(Colony!$I$26:$I$1000))), 0)),"")</f>
        <v/>
      </c>
      <c r="C240" t="str">
        <f t="array" ref="C240">IF(A240=0,0,IF(OR(B240&gt;9999999,ISBLANK(B240)),"",SUM(COUNTIF(A240, Colony!$H$26:$H$1000)*(--(ISBLANK(Colony!$I$26:$I$1000))))))</f>
        <v/>
      </c>
      <c r="D240" t="str">
        <f t="array" ref="D240">_xlfn.IFNA(INDEX(Colony!$J$26:$J$1000, MATCH(1,COUNTIF(A240, Colony!$H$26:$H$1000)*(--(ISBLANK(Colony!$I$26:$I$1000))), 0)),"")</f>
        <v/>
      </c>
      <c r="E240" t="str">
        <f t="array" ref="E240">_xlfn.IFNA(INDEX(Colony!$D$26:$D$1000, MATCH(1,COUNTIF(B240, Colony!$H$26:$H$1000)*(--(ISBLANK(Colony!$I$26:$I$1000))), 0)),"")</f>
        <v/>
      </c>
      <c r="F240">
        <f t="shared" si="5"/>
        <v>0</v>
      </c>
    </row>
    <row r="241" spans="1:6" x14ac:dyDescent="0.25">
      <c r="A241" t="str">
        <f t="array" ref="A241">_xlfn.IFNA(INDEX(Colony!$H$26:$H$1000, MATCH(0, COUNTIF(A$4:A240,Colony!$H$26:$H$1000), 0)),"")</f>
        <v/>
      </c>
      <c r="B241" t="str">
        <f t="array" ref="B241">_xlfn.IFNA(INDEX(Colony!$H$26:$H$1000, MATCH(1,COUNTIF(A241, Colony!$H$26:$H$1000)*(--(ISBLANK(Colony!$I$26:$I$1000))), 0)),"")</f>
        <v/>
      </c>
      <c r="C241" t="str">
        <f t="array" ref="C241">IF(A241=0,0,IF(OR(B241&gt;9999999,ISBLANK(B241)),"",SUM(COUNTIF(A241, Colony!$H$26:$H$1000)*(--(ISBLANK(Colony!$I$26:$I$1000))))))</f>
        <v/>
      </c>
      <c r="D241" t="str">
        <f t="array" ref="D241">_xlfn.IFNA(INDEX(Colony!$J$26:$J$1000, MATCH(1,COUNTIF(A241, Colony!$H$26:$H$1000)*(--(ISBLANK(Colony!$I$26:$I$1000))), 0)),"")</f>
        <v/>
      </c>
      <c r="E241" t="str">
        <f t="array" ref="E241">_xlfn.IFNA(INDEX(Colony!$D$26:$D$1000, MATCH(1,COUNTIF(B241, Colony!$H$26:$H$1000)*(--(ISBLANK(Colony!$I$26:$I$1000))), 0)),"")</f>
        <v/>
      </c>
      <c r="F241">
        <f t="shared" si="5"/>
        <v>0</v>
      </c>
    </row>
    <row r="242" spans="1:6" x14ac:dyDescent="0.25">
      <c r="A242" t="str">
        <f t="array" ref="A242">_xlfn.IFNA(INDEX(Colony!$H$26:$H$1000, MATCH(0, COUNTIF(A$4:A241,Colony!$H$26:$H$1000), 0)),"")</f>
        <v/>
      </c>
      <c r="B242" t="str">
        <f t="array" ref="B242">_xlfn.IFNA(INDEX(Colony!$H$26:$H$1000, MATCH(1,COUNTIF(A242, Colony!$H$26:$H$1000)*(--(ISBLANK(Colony!$I$26:$I$1000))), 0)),"")</f>
        <v/>
      </c>
      <c r="C242" t="str">
        <f t="array" ref="C242">IF(A242=0,0,IF(OR(B242&gt;9999999,ISBLANK(B242)),"",SUM(COUNTIF(A242, Colony!$H$26:$H$1000)*(--(ISBLANK(Colony!$I$26:$I$1000))))))</f>
        <v/>
      </c>
      <c r="D242" t="str">
        <f t="array" ref="D242">_xlfn.IFNA(INDEX(Colony!$J$26:$J$1000, MATCH(1,COUNTIF(A242, Colony!$H$26:$H$1000)*(--(ISBLANK(Colony!$I$26:$I$1000))), 0)),"")</f>
        <v/>
      </c>
      <c r="E242" t="str">
        <f t="array" ref="E242">_xlfn.IFNA(INDEX(Colony!$D$26:$D$1000, MATCH(1,COUNTIF(B242, Colony!$H$26:$H$1000)*(--(ISBLANK(Colony!$I$26:$I$1000))), 0)),"")</f>
        <v/>
      </c>
      <c r="F242">
        <f t="shared" si="5"/>
        <v>0</v>
      </c>
    </row>
    <row r="243" spans="1:6" x14ac:dyDescent="0.25">
      <c r="A243" t="str">
        <f t="array" ref="A243">_xlfn.IFNA(INDEX(Colony!$H$26:$H$1000, MATCH(0, COUNTIF(A$4:A242,Colony!$H$26:$H$1000), 0)),"")</f>
        <v/>
      </c>
      <c r="B243" t="str">
        <f t="array" ref="B243">_xlfn.IFNA(INDEX(Colony!$H$26:$H$1000, MATCH(1,COUNTIF(A243, Colony!$H$26:$H$1000)*(--(ISBLANK(Colony!$I$26:$I$1000))), 0)),"")</f>
        <v/>
      </c>
      <c r="C243" t="str">
        <f t="array" ref="C243">IF(A243=0,0,IF(OR(B243&gt;9999999,ISBLANK(B243)),"",SUM(COUNTIF(A243, Colony!$H$26:$H$1000)*(--(ISBLANK(Colony!$I$26:$I$1000))))))</f>
        <v/>
      </c>
      <c r="D243" t="str">
        <f t="array" ref="D243">_xlfn.IFNA(INDEX(Colony!$J$26:$J$1000, MATCH(1,COUNTIF(A243, Colony!$H$26:$H$1000)*(--(ISBLANK(Colony!$I$26:$I$1000))), 0)),"")</f>
        <v/>
      </c>
      <c r="E243" t="str">
        <f t="array" ref="E243">_xlfn.IFNA(INDEX(Colony!$D$26:$D$1000, MATCH(1,COUNTIF(B243, Colony!$H$26:$H$1000)*(--(ISBLANK(Colony!$I$26:$I$1000))), 0)),"")</f>
        <v/>
      </c>
      <c r="F243">
        <f t="shared" si="5"/>
        <v>0</v>
      </c>
    </row>
    <row r="244" spans="1:6" x14ac:dyDescent="0.25">
      <c r="A244" t="str">
        <f t="array" ref="A244">_xlfn.IFNA(INDEX(Colony!$H$26:$H$1000, MATCH(0, COUNTIF(A$4:A243,Colony!$H$26:$H$1000), 0)),"")</f>
        <v/>
      </c>
      <c r="B244" t="str">
        <f t="array" ref="B244">_xlfn.IFNA(INDEX(Colony!$H$26:$H$1000, MATCH(1,COUNTIF(A244, Colony!$H$26:$H$1000)*(--(ISBLANK(Colony!$I$26:$I$1000))), 0)),"")</f>
        <v/>
      </c>
      <c r="C244" t="str">
        <f t="array" ref="C244">IF(A244=0,0,IF(OR(B244&gt;9999999,ISBLANK(B244)),"",SUM(COUNTIF(A244, Colony!$H$26:$H$1000)*(--(ISBLANK(Colony!$I$26:$I$1000))))))</f>
        <v/>
      </c>
      <c r="D244" t="str">
        <f t="array" ref="D244">_xlfn.IFNA(INDEX(Colony!$J$26:$J$1000, MATCH(1,COUNTIF(A244, Colony!$H$26:$H$1000)*(--(ISBLANK(Colony!$I$26:$I$1000))), 0)),"")</f>
        <v/>
      </c>
      <c r="E244" t="str">
        <f t="array" ref="E244">_xlfn.IFNA(INDEX(Colony!$D$26:$D$1000, MATCH(1,COUNTIF(B244, Colony!$H$26:$H$1000)*(--(ISBLANK(Colony!$I$26:$I$1000))), 0)),"")</f>
        <v/>
      </c>
      <c r="F244">
        <f t="shared" si="5"/>
        <v>0</v>
      </c>
    </row>
    <row r="245" spans="1:6" x14ac:dyDescent="0.25">
      <c r="A245" t="str">
        <f t="array" ref="A245">_xlfn.IFNA(INDEX(Colony!$H$26:$H$1000, MATCH(0, COUNTIF(A$4:A244,Colony!$H$26:$H$1000), 0)),"")</f>
        <v/>
      </c>
      <c r="B245" t="str">
        <f t="array" ref="B245">_xlfn.IFNA(INDEX(Colony!$H$26:$H$1000, MATCH(1,COUNTIF(A245, Colony!$H$26:$H$1000)*(--(ISBLANK(Colony!$I$26:$I$1000))), 0)),"")</f>
        <v/>
      </c>
      <c r="C245" t="str">
        <f t="array" ref="C245">IF(A245=0,0,IF(OR(B245&gt;9999999,ISBLANK(B245)),"",SUM(COUNTIF(A245, Colony!$H$26:$H$1000)*(--(ISBLANK(Colony!$I$26:$I$1000))))))</f>
        <v/>
      </c>
      <c r="D245" t="str">
        <f t="array" ref="D245">_xlfn.IFNA(INDEX(Colony!$J$26:$J$1000, MATCH(1,COUNTIF(A245, Colony!$H$26:$H$1000)*(--(ISBLANK(Colony!$I$26:$I$1000))), 0)),"")</f>
        <v/>
      </c>
      <c r="E245" t="str">
        <f t="array" ref="E245">_xlfn.IFNA(INDEX(Colony!$D$26:$D$1000, MATCH(1,COUNTIF(B245, Colony!$H$26:$H$1000)*(--(ISBLANK(Colony!$I$26:$I$1000))), 0)),"")</f>
        <v/>
      </c>
      <c r="F245">
        <f t="shared" si="5"/>
        <v>0</v>
      </c>
    </row>
    <row r="246" spans="1:6" x14ac:dyDescent="0.25">
      <c r="A246" t="str">
        <f t="array" ref="A246">_xlfn.IFNA(INDEX(Colony!$H$26:$H$1000, MATCH(0, COUNTIF(A$4:A245,Colony!$H$26:$H$1000), 0)),"")</f>
        <v/>
      </c>
      <c r="B246" t="str">
        <f t="array" ref="B246">_xlfn.IFNA(INDEX(Colony!$H$26:$H$1000, MATCH(1,COUNTIF(A246, Colony!$H$26:$H$1000)*(--(ISBLANK(Colony!$I$26:$I$1000))), 0)),"")</f>
        <v/>
      </c>
      <c r="C246" t="str">
        <f t="array" ref="C246">IF(A246=0,0,IF(OR(B246&gt;9999999,ISBLANK(B246)),"",SUM(COUNTIF(A246, Colony!$H$26:$H$1000)*(--(ISBLANK(Colony!$I$26:$I$1000))))))</f>
        <v/>
      </c>
      <c r="D246" t="str">
        <f t="array" ref="D246">_xlfn.IFNA(INDEX(Colony!$J$26:$J$1000, MATCH(1,COUNTIF(A246, Colony!$H$26:$H$1000)*(--(ISBLANK(Colony!$I$26:$I$1000))), 0)),"")</f>
        <v/>
      </c>
      <c r="E246" t="str">
        <f t="array" ref="E246">_xlfn.IFNA(INDEX(Colony!$D$26:$D$1000, MATCH(1,COUNTIF(B246, Colony!$H$26:$H$1000)*(--(ISBLANK(Colony!$I$26:$I$1000))), 0)),"")</f>
        <v/>
      </c>
      <c r="F246">
        <f t="shared" si="5"/>
        <v>0</v>
      </c>
    </row>
    <row r="247" spans="1:6" x14ac:dyDescent="0.25">
      <c r="A247" t="str">
        <f t="array" ref="A247">_xlfn.IFNA(INDEX(Colony!$H$26:$H$1000, MATCH(0, COUNTIF(A$4:A246,Colony!$H$26:$H$1000), 0)),"")</f>
        <v/>
      </c>
      <c r="B247" t="str">
        <f t="array" ref="B247">_xlfn.IFNA(INDEX(Colony!$H$26:$H$1000, MATCH(1,COUNTIF(A247, Colony!$H$26:$H$1000)*(--(ISBLANK(Colony!$I$26:$I$1000))), 0)),"")</f>
        <v/>
      </c>
      <c r="C247" t="str">
        <f t="array" ref="C247">IF(A247=0,0,IF(OR(B247&gt;9999999,ISBLANK(B247)),"",SUM(COUNTIF(A247, Colony!$H$26:$H$1000)*(--(ISBLANK(Colony!$I$26:$I$1000))))))</f>
        <v/>
      </c>
      <c r="D247" t="str">
        <f t="array" ref="D247">_xlfn.IFNA(INDEX(Colony!$J$26:$J$1000, MATCH(1,COUNTIF(A247, Colony!$H$26:$H$1000)*(--(ISBLANK(Colony!$I$26:$I$1000))), 0)),"")</f>
        <v/>
      </c>
      <c r="E247" t="str">
        <f t="array" ref="E247">_xlfn.IFNA(INDEX(Colony!$D$26:$D$1000, MATCH(1,COUNTIF(B247, Colony!$H$26:$H$1000)*(--(ISBLANK(Colony!$I$26:$I$1000))), 0)),"")</f>
        <v/>
      </c>
      <c r="F247">
        <f t="shared" si="5"/>
        <v>0</v>
      </c>
    </row>
    <row r="248" spans="1:6" x14ac:dyDescent="0.25">
      <c r="A248" t="str">
        <f t="array" ref="A248">_xlfn.IFNA(INDEX(Colony!$H$26:$H$1000, MATCH(0, COUNTIF(A$4:A247,Colony!$H$26:$H$1000), 0)),"")</f>
        <v/>
      </c>
      <c r="B248" t="str">
        <f t="array" ref="B248">_xlfn.IFNA(INDEX(Colony!$H$26:$H$1000, MATCH(1,COUNTIF(A248, Colony!$H$26:$H$1000)*(--(ISBLANK(Colony!$I$26:$I$1000))), 0)),"")</f>
        <v/>
      </c>
      <c r="C248" t="str">
        <f t="array" ref="C248">IF(A248=0,0,IF(OR(B248&gt;9999999,ISBLANK(B248)),"",SUM(COUNTIF(A248, Colony!$H$26:$H$1000)*(--(ISBLANK(Colony!$I$26:$I$1000))))))</f>
        <v/>
      </c>
      <c r="D248" t="str">
        <f t="array" ref="D248">_xlfn.IFNA(INDEX(Colony!$J$26:$J$1000, MATCH(1,COUNTIF(A248, Colony!$H$26:$H$1000)*(--(ISBLANK(Colony!$I$26:$I$1000))), 0)),"")</f>
        <v/>
      </c>
      <c r="E248" t="str">
        <f t="array" ref="E248">_xlfn.IFNA(INDEX(Colony!$D$26:$D$1000, MATCH(1,COUNTIF(B248, Colony!$H$26:$H$1000)*(--(ISBLANK(Colony!$I$26:$I$1000))), 0)),"")</f>
        <v/>
      </c>
      <c r="F248">
        <f t="shared" si="5"/>
        <v>0</v>
      </c>
    </row>
    <row r="249" spans="1:6" x14ac:dyDescent="0.25">
      <c r="A249" t="str">
        <f t="array" ref="A249">_xlfn.IFNA(INDEX(Colony!$H$26:$H$1000, MATCH(0, COUNTIF(A$4:A248,Colony!$H$26:$H$1000), 0)),"")</f>
        <v/>
      </c>
      <c r="B249" t="str">
        <f t="array" ref="B249">_xlfn.IFNA(INDEX(Colony!$H$26:$H$1000, MATCH(1,COUNTIF(A249, Colony!$H$26:$H$1000)*(--(ISBLANK(Colony!$I$26:$I$1000))), 0)),"")</f>
        <v/>
      </c>
      <c r="C249" t="str">
        <f t="array" ref="C249">IF(A249=0,0,IF(OR(B249&gt;9999999,ISBLANK(B249)),"",SUM(COUNTIF(A249, Colony!$H$26:$H$1000)*(--(ISBLANK(Colony!$I$26:$I$1000))))))</f>
        <v/>
      </c>
      <c r="D249" t="str">
        <f t="array" ref="D249">_xlfn.IFNA(INDEX(Colony!$J$26:$J$1000, MATCH(1,COUNTIF(A249, Colony!$H$26:$H$1000)*(--(ISBLANK(Colony!$I$26:$I$1000))), 0)),"")</f>
        <v/>
      </c>
      <c r="E249" t="str">
        <f t="array" ref="E249">_xlfn.IFNA(INDEX(Colony!$D$26:$D$1000, MATCH(1,COUNTIF(B249, Colony!$H$26:$H$1000)*(--(ISBLANK(Colony!$I$26:$I$1000))), 0)),"")</f>
        <v/>
      </c>
      <c r="F249">
        <f t="shared" si="5"/>
        <v>0</v>
      </c>
    </row>
    <row r="250" spans="1:6" x14ac:dyDescent="0.25">
      <c r="A250" t="str">
        <f t="array" ref="A250">_xlfn.IFNA(INDEX(Colony!$H$26:$H$1000, MATCH(0, COUNTIF(A$4:A249,Colony!$H$26:$H$1000), 0)),"")</f>
        <v/>
      </c>
      <c r="B250" t="str">
        <f t="array" ref="B250">_xlfn.IFNA(INDEX(Colony!$H$26:$H$1000, MATCH(1,COUNTIF(A250, Colony!$H$26:$H$1000)*(--(ISBLANK(Colony!$I$26:$I$1000))), 0)),"")</f>
        <v/>
      </c>
      <c r="C250" t="str">
        <f t="array" ref="C250">IF(A250=0,0,IF(OR(B250&gt;9999999,ISBLANK(B250)),"",SUM(COUNTIF(A250, Colony!$H$26:$H$1000)*(--(ISBLANK(Colony!$I$26:$I$1000))))))</f>
        <v/>
      </c>
      <c r="D250" t="str">
        <f t="array" ref="D250">_xlfn.IFNA(INDEX(Colony!$J$26:$J$1000, MATCH(1,COUNTIF(A250, Colony!$H$26:$H$1000)*(--(ISBLANK(Colony!$I$26:$I$1000))), 0)),"")</f>
        <v/>
      </c>
      <c r="E250" t="str">
        <f t="array" ref="E250">_xlfn.IFNA(INDEX(Colony!$D$26:$D$1000, MATCH(1,COUNTIF(B250, Colony!$H$26:$H$1000)*(--(ISBLANK(Colony!$I$26:$I$1000))), 0)),"")</f>
        <v/>
      </c>
      <c r="F250">
        <f t="shared" si="5"/>
        <v>0</v>
      </c>
    </row>
    <row r="251" spans="1:6" x14ac:dyDescent="0.25">
      <c r="A251" t="str">
        <f t="array" ref="A251">_xlfn.IFNA(INDEX(Colony!$H$26:$H$1000, MATCH(0, COUNTIF(A$4:A250,Colony!$H$26:$H$1000), 0)),"")</f>
        <v/>
      </c>
      <c r="B251" t="str">
        <f t="array" ref="B251">_xlfn.IFNA(INDEX(Colony!$H$26:$H$1000, MATCH(1,COUNTIF(A251, Colony!$H$26:$H$1000)*(--(ISBLANK(Colony!$I$26:$I$1000))), 0)),"")</f>
        <v/>
      </c>
      <c r="C251" t="str">
        <f t="array" ref="C251">IF(A251=0,0,IF(OR(B251&gt;9999999,ISBLANK(B251)),"",SUM(COUNTIF(A251, Colony!$H$26:$H$1000)*(--(ISBLANK(Colony!$I$26:$I$1000))))))</f>
        <v/>
      </c>
      <c r="D251" t="str">
        <f t="array" ref="D251">_xlfn.IFNA(INDEX(Colony!$J$26:$J$1000, MATCH(1,COUNTIF(A251, Colony!$H$26:$H$1000)*(--(ISBLANK(Colony!$I$26:$I$1000))), 0)),"")</f>
        <v/>
      </c>
      <c r="E251" t="str">
        <f t="array" ref="E251">_xlfn.IFNA(INDEX(Colony!$D$26:$D$1000, MATCH(1,COUNTIF(B251, Colony!$H$26:$H$1000)*(--(ISBLANK(Colony!$I$26:$I$1000))), 0)),"")</f>
        <v/>
      </c>
      <c r="F251">
        <f t="shared" si="5"/>
        <v>0</v>
      </c>
    </row>
    <row r="252" spans="1:6" x14ac:dyDescent="0.25">
      <c r="A252" t="str">
        <f t="array" ref="A252">_xlfn.IFNA(INDEX(Colony!$H$26:$H$1000, MATCH(0, COUNTIF(A$4:A251,Colony!$H$26:$H$1000), 0)),"")</f>
        <v/>
      </c>
      <c r="B252" t="str">
        <f t="array" ref="B252">_xlfn.IFNA(INDEX(Colony!$H$26:$H$1000, MATCH(1,COUNTIF(A252, Colony!$H$26:$H$1000)*(--(ISBLANK(Colony!$I$26:$I$1000))), 0)),"")</f>
        <v/>
      </c>
      <c r="C252" t="str">
        <f t="array" ref="C252">IF(A252=0,0,IF(OR(B252&gt;9999999,ISBLANK(B252)),"",SUM(COUNTIF(A252, Colony!$H$26:$H$1000)*(--(ISBLANK(Colony!$I$26:$I$1000))))))</f>
        <v/>
      </c>
      <c r="D252" t="str">
        <f t="array" ref="D252">_xlfn.IFNA(INDEX(Colony!$J$26:$J$1000, MATCH(1,COUNTIF(A252, Colony!$H$26:$H$1000)*(--(ISBLANK(Colony!$I$26:$I$1000))), 0)),"")</f>
        <v/>
      </c>
      <c r="E252" t="str">
        <f t="array" ref="E252">_xlfn.IFNA(INDEX(Colony!$D$26:$D$1000, MATCH(1,COUNTIF(B252, Colony!$H$26:$H$1000)*(--(ISBLANK(Colony!$I$26:$I$1000))), 0)),"")</f>
        <v/>
      </c>
      <c r="F252">
        <f t="shared" si="5"/>
        <v>0</v>
      </c>
    </row>
    <row r="253" spans="1:6" x14ac:dyDescent="0.25">
      <c r="A253" t="str">
        <f t="array" ref="A253">_xlfn.IFNA(INDEX(Colony!$H$26:$H$1000, MATCH(0, COUNTIF(A$4:A252,Colony!$H$26:$H$1000), 0)),"")</f>
        <v/>
      </c>
      <c r="B253" t="str">
        <f t="array" ref="B253">_xlfn.IFNA(INDEX(Colony!$H$26:$H$1000, MATCH(1,COUNTIF(A253, Colony!$H$26:$H$1000)*(--(ISBLANK(Colony!$I$26:$I$1000))), 0)),"")</f>
        <v/>
      </c>
      <c r="C253" t="str">
        <f t="array" ref="C253">IF(A253=0,0,IF(OR(B253&gt;9999999,ISBLANK(B253)),"",SUM(COUNTIF(A253, Colony!$H$26:$H$1000)*(--(ISBLANK(Colony!$I$26:$I$1000))))))</f>
        <v/>
      </c>
      <c r="D253" t="str">
        <f t="array" ref="D253">_xlfn.IFNA(INDEX(Colony!$J$26:$J$1000, MATCH(1,COUNTIF(A253, Colony!$H$26:$H$1000)*(--(ISBLANK(Colony!$I$26:$I$1000))), 0)),"")</f>
        <v/>
      </c>
      <c r="E253" t="str">
        <f t="array" ref="E253">_xlfn.IFNA(INDEX(Colony!$D$26:$D$1000, MATCH(1,COUNTIF(B253, Colony!$H$26:$H$1000)*(--(ISBLANK(Colony!$I$26:$I$1000))), 0)),"")</f>
        <v/>
      </c>
      <c r="F253">
        <f t="shared" si="5"/>
        <v>0</v>
      </c>
    </row>
    <row r="254" spans="1:6" x14ac:dyDescent="0.25">
      <c r="A254" t="str">
        <f t="array" ref="A254">_xlfn.IFNA(INDEX(Colony!$H$26:$H$1000, MATCH(0, COUNTIF(A$4:A253,Colony!$H$26:$H$1000), 0)),"")</f>
        <v/>
      </c>
      <c r="B254" t="str">
        <f t="array" ref="B254">_xlfn.IFNA(INDEX(Colony!$H$26:$H$1000, MATCH(1,COUNTIF(A254, Colony!$H$26:$H$1000)*(--(ISBLANK(Colony!$I$26:$I$1000))), 0)),"")</f>
        <v/>
      </c>
      <c r="C254" t="str">
        <f t="array" ref="C254">IF(A254=0,0,IF(OR(B254&gt;9999999,ISBLANK(B254)),"",SUM(COUNTIF(A254, Colony!$H$26:$H$1000)*(--(ISBLANK(Colony!$I$26:$I$1000))))))</f>
        <v/>
      </c>
      <c r="D254" t="str">
        <f t="array" ref="D254">_xlfn.IFNA(INDEX(Colony!$J$26:$J$1000, MATCH(1,COUNTIF(A254, Colony!$H$26:$H$1000)*(--(ISBLANK(Colony!$I$26:$I$1000))), 0)),"")</f>
        <v/>
      </c>
      <c r="E254" t="str">
        <f t="array" ref="E254">_xlfn.IFNA(INDEX(Colony!$D$26:$D$1000, MATCH(1,COUNTIF(B254, Colony!$H$26:$H$1000)*(--(ISBLANK(Colony!$I$26:$I$1000))), 0)),"")</f>
        <v/>
      </c>
      <c r="F254">
        <f t="shared" si="5"/>
        <v>0</v>
      </c>
    </row>
    <row r="255" spans="1:6" x14ac:dyDescent="0.25">
      <c r="A255" t="str">
        <f t="array" ref="A255">_xlfn.IFNA(INDEX(Colony!$H$26:$H$1000, MATCH(0, COUNTIF(A$4:A254,Colony!$H$26:$H$1000), 0)),"")</f>
        <v/>
      </c>
      <c r="B255" t="str">
        <f t="array" ref="B255">_xlfn.IFNA(INDEX(Colony!$H$26:$H$1000, MATCH(1,COUNTIF(A255, Colony!$H$26:$H$1000)*(--(ISBLANK(Colony!$I$26:$I$1000))), 0)),"")</f>
        <v/>
      </c>
      <c r="C255" t="str">
        <f t="array" ref="C255">IF(A255=0,0,IF(OR(B255&gt;9999999,ISBLANK(B255)),"",SUM(COUNTIF(A255, Colony!$H$26:$H$1000)*(--(ISBLANK(Colony!$I$26:$I$1000))))))</f>
        <v/>
      </c>
      <c r="D255" t="str">
        <f t="array" ref="D255">_xlfn.IFNA(INDEX(Colony!$J$26:$J$1000, MATCH(1,COUNTIF(A255, Colony!$H$26:$H$1000)*(--(ISBLANK(Colony!$I$26:$I$1000))), 0)),"")</f>
        <v/>
      </c>
      <c r="E255" t="str">
        <f t="array" ref="E255">_xlfn.IFNA(INDEX(Colony!$D$26:$D$1000, MATCH(1,COUNTIF(B255, Colony!$H$26:$H$1000)*(--(ISBLANK(Colony!$I$26:$I$1000))), 0)),"")</f>
        <v/>
      </c>
      <c r="F255">
        <f t="shared" si="5"/>
        <v>0</v>
      </c>
    </row>
    <row r="256" spans="1:6" x14ac:dyDescent="0.25">
      <c r="A256" t="str">
        <f t="array" ref="A256">_xlfn.IFNA(INDEX(Colony!$H$26:$H$1000, MATCH(0, COUNTIF(A$4:A255,Colony!$H$26:$H$1000), 0)),"")</f>
        <v/>
      </c>
      <c r="B256" t="str">
        <f t="array" ref="B256">_xlfn.IFNA(INDEX(Colony!$H$26:$H$1000, MATCH(1,COUNTIF(A256, Colony!$H$26:$H$1000)*(--(ISBLANK(Colony!$I$26:$I$1000))), 0)),"")</f>
        <v/>
      </c>
      <c r="C256" t="str">
        <f t="array" ref="C256">IF(A256=0,0,IF(OR(B256&gt;9999999,ISBLANK(B256)),"",SUM(COUNTIF(A256, Colony!$H$26:$H$1000)*(--(ISBLANK(Colony!$I$26:$I$1000))))))</f>
        <v/>
      </c>
      <c r="D256" t="str">
        <f t="array" ref="D256">_xlfn.IFNA(INDEX(Colony!$J$26:$J$1000, MATCH(1,COUNTIF(A256, Colony!$H$26:$H$1000)*(--(ISBLANK(Colony!$I$26:$I$1000))), 0)),"")</f>
        <v/>
      </c>
      <c r="E256" t="str">
        <f t="array" ref="E256">_xlfn.IFNA(INDEX(Colony!$D$26:$D$1000, MATCH(1,COUNTIF(B256, Colony!$H$26:$H$1000)*(--(ISBLANK(Colony!$I$26:$I$1000))), 0)),"")</f>
        <v/>
      </c>
      <c r="F256">
        <f t="shared" si="5"/>
        <v>0</v>
      </c>
    </row>
    <row r="257" spans="1:6" x14ac:dyDescent="0.25">
      <c r="A257" t="str">
        <f t="array" ref="A257">_xlfn.IFNA(INDEX(Colony!$H$26:$H$1000, MATCH(0, COUNTIF(A$4:A256,Colony!$H$26:$H$1000), 0)),"")</f>
        <v/>
      </c>
      <c r="B257" t="str">
        <f t="array" ref="B257">_xlfn.IFNA(INDEX(Colony!$H$26:$H$1000, MATCH(1,COUNTIF(A257, Colony!$H$26:$H$1000)*(--(ISBLANK(Colony!$I$26:$I$1000))), 0)),"")</f>
        <v/>
      </c>
      <c r="C257" t="str">
        <f t="array" ref="C257">IF(A257=0,0,IF(OR(B257&gt;9999999,ISBLANK(B257)),"",SUM(COUNTIF(A257, Colony!$H$26:$H$1000)*(--(ISBLANK(Colony!$I$26:$I$1000))))))</f>
        <v/>
      </c>
      <c r="D257" t="str">
        <f t="array" ref="D257">_xlfn.IFNA(INDEX(Colony!$J$26:$J$1000, MATCH(1,COUNTIF(A257, Colony!$H$26:$H$1000)*(--(ISBLANK(Colony!$I$26:$I$1000))), 0)),"")</f>
        <v/>
      </c>
      <c r="E257" t="str">
        <f t="array" ref="E257">_xlfn.IFNA(INDEX(Colony!$D$26:$D$1000, MATCH(1,COUNTIF(B257, Colony!$H$26:$H$1000)*(--(ISBLANK(Colony!$I$26:$I$1000))), 0)),"")</f>
        <v/>
      </c>
      <c r="F257">
        <f t="shared" si="5"/>
        <v>0</v>
      </c>
    </row>
    <row r="258" spans="1:6" x14ac:dyDescent="0.25">
      <c r="A258" t="str">
        <f t="array" ref="A258">_xlfn.IFNA(INDEX(Colony!$H$26:$H$1000, MATCH(0, COUNTIF(A$4:A257,Colony!$H$26:$H$1000), 0)),"")</f>
        <v/>
      </c>
      <c r="B258" t="str">
        <f t="array" ref="B258">_xlfn.IFNA(INDEX(Colony!$H$26:$H$1000, MATCH(1,COUNTIF(A258, Colony!$H$26:$H$1000)*(--(ISBLANK(Colony!$I$26:$I$1000))), 0)),"")</f>
        <v/>
      </c>
      <c r="C258" t="str">
        <f t="array" ref="C258">IF(A258=0,0,IF(OR(B258&gt;9999999,ISBLANK(B258)),"",SUM(COUNTIF(A258, Colony!$H$26:$H$1000)*(--(ISBLANK(Colony!$I$26:$I$1000))))))</f>
        <v/>
      </c>
      <c r="D258" t="str">
        <f t="array" ref="D258">_xlfn.IFNA(INDEX(Colony!$J$26:$J$1000, MATCH(1,COUNTIF(A258, Colony!$H$26:$H$1000)*(--(ISBLANK(Colony!$I$26:$I$1000))), 0)),"")</f>
        <v/>
      </c>
      <c r="E258" t="str">
        <f t="array" ref="E258">_xlfn.IFNA(INDEX(Colony!$D$26:$D$1000, MATCH(1,COUNTIF(B258, Colony!$H$26:$H$1000)*(--(ISBLANK(Colony!$I$26:$I$1000))), 0)),"")</f>
        <v/>
      </c>
      <c r="F258">
        <f t="shared" si="5"/>
        <v>0</v>
      </c>
    </row>
    <row r="259" spans="1:6" x14ac:dyDescent="0.25">
      <c r="A259" t="str">
        <f t="array" ref="A259">_xlfn.IFNA(INDEX(Colony!$H$26:$H$1000, MATCH(0, COUNTIF(A$4:A258,Colony!$H$26:$H$1000), 0)),"")</f>
        <v/>
      </c>
      <c r="B259" t="str">
        <f t="array" ref="B259">_xlfn.IFNA(INDEX(Colony!$H$26:$H$1000, MATCH(1,COUNTIF(A259, Colony!$H$26:$H$1000)*(--(ISBLANK(Colony!$I$26:$I$1000))), 0)),"")</f>
        <v/>
      </c>
      <c r="C259" t="str">
        <f t="array" ref="C259">IF(A259=0,0,IF(OR(B259&gt;9999999,ISBLANK(B259)),"",SUM(COUNTIF(A259, Colony!$H$26:$H$1000)*(--(ISBLANK(Colony!$I$26:$I$1000))))))</f>
        <v/>
      </c>
      <c r="D259" t="str">
        <f t="array" ref="D259">_xlfn.IFNA(INDEX(Colony!$J$26:$J$1000, MATCH(1,COUNTIF(A259, Colony!$H$26:$H$1000)*(--(ISBLANK(Colony!$I$26:$I$1000))), 0)),"")</f>
        <v/>
      </c>
      <c r="E259" t="str">
        <f t="array" ref="E259">_xlfn.IFNA(INDEX(Colony!$D$26:$D$1000, MATCH(1,COUNTIF(B259, Colony!$H$26:$H$1000)*(--(ISBLANK(Colony!$I$26:$I$1000))), 0)),"")</f>
        <v/>
      </c>
      <c r="F259">
        <f t="shared" si="5"/>
        <v>0</v>
      </c>
    </row>
    <row r="260" spans="1:6" x14ac:dyDescent="0.25">
      <c r="A260" t="str">
        <f t="array" ref="A260">_xlfn.IFNA(INDEX(Colony!$H$26:$H$1000, MATCH(0, COUNTIF(A$4:A259,Colony!$H$26:$H$1000), 0)),"")</f>
        <v/>
      </c>
      <c r="B260" t="str">
        <f t="array" ref="B260">_xlfn.IFNA(INDEX(Colony!$H$26:$H$1000, MATCH(1,COUNTIF(A260, Colony!$H$26:$H$1000)*(--(ISBLANK(Colony!$I$26:$I$1000))), 0)),"")</f>
        <v/>
      </c>
      <c r="C260" t="str">
        <f t="array" ref="C260">IF(A260=0,0,IF(OR(B260&gt;9999999,ISBLANK(B260)),"",SUM(COUNTIF(A260, Colony!$H$26:$H$1000)*(--(ISBLANK(Colony!$I$26:$I$1000))))))</f>
        <v/>
      </c>
      <c r="D260" t="str">
        <f t="array" ref="D260">_xlfn.IFNA(INDEX(Colony!$J$26:$J$1000, MATCH(1,COUNTIF(A260, Colony!$H$26:$H$1000)*(--(ISBLANK(Colony!$I$26:$I$1000))), 0)),"")</f>
        <v/>
      </c>
      <c r="E260" t="str">
        <f t="array" ref="E260">_xlfn.IFNA(INDEX(Colony!$D$26:$D$1000, MATCH(1,COUNTIF(B260, Colony!$H$26:$H$1000)*(--(ISBLANK(Colony!$I$26:$I$1000))), 0)),"")</f>
        <v/>
      </c>
      <c r="F260">
        <f t="shared" si="5"/>
        <v>0</v>
      </c>
    </row>
    <row r="261" spans="1:6" x14ac:dyDescent="0.25">
      <c r="A261" t="str">
        <f t="array" ref="A261">_xlfn.IFNA(INDEX(Colony!$H$26:$H$1000, MATCH(0, COUNTIF(A$4:A260,Colony!$H$26:$H$1000), 0)),"")</f>
        <v/>
      </c>
      <c r="B261" t="str">
        <f t="array" ref="B261">_xlfn.IFNA(INDEX(Colony!$H$26:$H$1000, MATCH(1,COUNTIF(A261, Colony!$H$26:$H$1000)*(--(ISBLANK(Colony!$I$26:$I$1000))), 0)),"")</f>
        <v/>
      </c>
      <c r="C261" t="str">
        <f t="array" ref="C261">IF(A261=0,0,IF(OR(B261&gt;9999999,ISBLANK(B261)),"",SUM(COUNTIF(A261, Colony!$H$26:$H$1000)*(--(ISBLANK(Colony!$I$26:$I$1000))))))</f>
        <v/>
      </c>
      <c r="D261" t="str">
        <f t="array" ref="D261">_xlfn.IFNA(INDEX(Colony!$J$26:$J$1000, MATCH(1,COUNTIF(A261, Colony!$H$26:$H$1000)*(--(ISBLANK(Colony!$I$26:$I$1000))), 0)),"")</f>
        <v/>
      </c>
      <c r="E261" t="str">
        <f t="array" ref="E261">_xlfn.IFNA(INDEX(Colony!$D$26:$D$1000, MATCH(1,COUNTIF(B261, Colony!$H$26:$H$1000)*(--(ISBLANK(Colony!$I$26:$I$1000))), 0)),"")</f>
        <v/>
      </c>
      <c r="F261">
        <f t="shared" ref="F261:F324" si="6">IF(OR(B261&gt;$B$5,B261&lt;9999),1,0)</f>
        <v>0</v>
      </c>
    </row>
    <row r="262" spans="1:6" x14ac:dyDescent="0.25">
      <c r="A262" t="str">
        <f t="array" ref="A262">_xlfn.IFNA(INDEX(Colony!$H$26:$H$1000, MATCH(0, COUNTIF(A$4:A261,Colony!$H$26:$H$1000), 0)),"")</f>
        <v/>
      </c>
      <c r="B262" t="str">
        <f t="array" ref="B262">_xlfn.IFNA(INDEX(Colony!$H$26:$H$1000, MATCH(1,COUNTIF(A262, Colony!$H$26:$H$1000)*(--(ISBLANK(Colony!$I$26:$I$1000))), 0)),"")</f>
        <v/>
      </c>
      <c r="C262" t="str">
        <f t="array" ref="C262">IF(A262=0,0,IF(OR(B262&gt;9999999,ISBLANK(B262)),"",SUM(COUNTIF(A262, Colony!$H$26:$H$1000)*(--(ISBLANK(Colony!$I$26:$I$1000))))))</f>
        <v/>
      </c>
      <c r="D262" t="str">
        <f t="array" ref="D262">_xlfn.IFNA(INDEX(Colony!$J$26:$J$1000, MATCH(1,COUNTIF(A262, Colony!$H$26:$H$1000)*(--(ISBLANK(Colony!$I$26:$I$1000))), 0)),"")</f>
        <v/>
      </c>
      <c r="E262" t="str">
        <f t="array" ref="E262">_xlfn.IFNA(INDEX(Colony!$D$26:$D$1000, MATCH(1,COUNTIF(B262, Colony!$H$26:$H$1000)*(--(ISBLANK(Colony!$I$26:$I$1000))), 0)),"")</f>
        <v/>
      </c>
      <c r="F262">
        <f t="shared" si="6"/>
        <v>0</v>
      </c>
    </row>
    <row r="263" spans="1:6" x14ac:dyDescent="0.25">
      <c r="A263" t="str">
        <f t="array" ref="A263">_xlfn.IFNA(INDEX(Colony!$H$26:$H$1000, MATCH(0, COUNTIF(A$4:A262,Colony!$H$26:$H$1000), 0)),"")</f>
        <v/>
      </c>
      <c r="B263" t="str">
        <f t="array" ref="B263">_xlfn.IFNA(INDEX(Colony!$H$26:$H$1000, MATCH(1,COUNTIF(A263, Colony!$H$26:$H$1000)*(--(ISBLANK(Colony!$I$26:$I$1000))), 0)),"")</f>
        <v/>
      </c>
      <c r="C263" t="str">
        <f t="array" ref="C263">IF(A263=0,0,IF(OR(B263&gt;9999999,ISBLANK(B263)),"",SUM(COUNTIF(A263, Colony!$H$26:$H$1000)*(--(ISBLANK(Colony!$I$26:$I$1000))))))</f>
        <v/>
      </c>
      <c r="D263" t="str">
        <f t="array" ref="D263">_xlfn.IFNA(INDEX(Colony!$J$26:$J$1000, MATCH(1,COUNTIF(A263, Colony!$H$26:$H$1000)*(--(ISBLANK(Colony!$I$26:$I$1000))), 0)),"")</f>
        <v/>
      </c>
      <c r="E263" t="str">
        <f t="array" ref="E263">_xlfn.IFNA(INDEX(Colony!$D$26:$D$1000, MATCH(1,COUNTIF(B263, Colony!$H$26:$H$1000)*(--(ISBLANK(Colony!$I$26:$I$1000))), 0)),"")</f>
        <v/>
      </c>
      <c r="F263">
        <f t="shared" si="6"/>
        <v>0</v>
      </c>
    </row>
    <row r="264" spans="1:6" x14ac:dyDescent="0.25">
      <c r="A264" t="str">
        <f t="array" ref="A264">_xlfn.IFNA(INDEX(Colony!$H$26:$H$1000, MATCH(0, COUNTIF(A$4:A263,Colony!$H$26:$H$1000), 0)),"")</f>
        <v/>
      </c>
      <c r="B264" t="str">
        <f t="array" ref="B264">_xlfn.IFNA(INDEX(Colony!$H$26:$H$1000, MATCH(1,COUNTIF(A264, Colony!$H$26:$H$1000)*(--(ISBLANK(Colony!$I$26:$I$1000))), 0)),"")</f>
        <v/>
      </c>
      <c r="C264" t="str">
        <f t="array" ref="C264">IF(A264=0,0,IF(OR(B264&gt;9999999,ISBLANK(B264)),"",SUM(COUNTIF(A264, Colony!$H$26:$H$1000)*(--(ISBLANK(Colony!$I$26:$I$1000))))))</f>
        <v/>
      </c>
      <c r="D264" t="str">
        <f t="array" ref="D264">_xlfn.IFNA(INDEX(Colony!$J$26:$J$1000, MATCH(1,COUNTIF(A264, Colony!$H$26:$H$1000)*(--(ISBLANK(Colony!$I$26:$I$1000))), 0)),"")</f>
        <v/>
      </c>
      <c r="E264" t="str">
        <f t="array" ref="E264">_xlfn.IFNA(INDEX(Colony!$D$26:$D$1000, MATCH(1,COUNTIF(B264, Colony!$H$26:$H$1000)*(--(ISBLANK(Colony!$I$26:$I$1000))), 0)),"")</f>
        <v/>
      </c>
      <c r="F264">
        <f t="shared" si="6"/>
        <v>0</v>
      </c>
    </row>
    <row r="265" spans="1:6" x14ac:dyDescent="0.25">
      <c r="A265" t="str">
        <f t="array" ref="A265">_xlfn.IFNA(INDEX(Colony!$H$26:$H$1000, MATCH(0, COUNTIF(A$4:A264,Colony!$H$26:$H$1000), 0)),"")</f>
        <v/>
      </c>
      <c r="B265" t="str">
        <f t="array" ref="B265">_xlfn.IFNA(INDEX(Colony!$H$26:$H$1000, MATCH(1,COUNTIF(A265, Colony!$H$26:$H$1000)*(--(ISBLANK(Colony!$I$26:$I$1000))), 0)),"")</f>
        <v/>
      </c>
      <c r="C265" t="str">
        <f t="array" ref="C265">IF(A265=0,0,IF(OR(B265&gt;9999999,ISBLANK(B265)),"",SUM(COUNTIF(A265, Colony!$H$26:$H$1000)*(--(ISBLANK(Colony!$I$26:$I$1000))))))</f>
        <v/>
      </c>
      <c r="D265" t="str">
        <f t="array" ref="D265">_xlfn.IFNA(INDEX(Colony!$J$26:$J$1000, MATCH(1,COUNTIF(A265, Colony!$H$26:$H$1000)*(--(ISBLANK(Colony!$I$26:$I$1000))), 0)),"")</f>
        <v/>
      </c>
      <c r="E265" t="str">
        <f t="array" ref="E265">_xlfn.IFNA(INDEX(Colony!$D$26:$D$1000, MATCH(1,COUNTIF(B265, Colony!$H$26:$H$1000)*(--(ISBLANK(Colony!$I$26:$I$1000))), 0)),"")</f>
        <v/>
      </c>
      <c r="F265">
        <f t="shared" si="6"/>
        <v>0</v>
      </c>
    </row>
    <row r="266" spans="1:6" x14ac:dyDescent="0.25">
      <c r="A266" t="str">
        <f t="array" ref="A266">_xlfn.IFNA(INDEX(Colony!$H$26:$H$1000, MATCH(0, COUNTIF(A$4:A265,Colony!$H$26:$H$1000), 0)),"")</f>
        <v/>
      </c>
      <c r="B266" t="str">
        <f t="array" ref="B266">_xlfn.IFNA(INDEX(Colony!$H$26:$H$1000, MATCH(1,COUNTIF(A266, Colony!$H$26:$H$1000)*(--(ISBLANK(Colony!$I$26:$I$1000))), 0)),"")</f>
        <v/>
      </c>
      <c r="C266" t="str">
        <f t="array" ref="C266">IF(A266=0,0,IF(OR(B266&gt;9999999,ISBLANK(B266)),"",SUM(COUNTIF(A266, Colony!$H$26:$H$1000)*(--(ISBLANK(Colony!$I$26:$I$1000))))))</f>
        <v/>
      </c>
      <c r="D266" t="str">
        <f t="array" ref="D266">_xlfn.IFNA(INDEX(Colony!$J$26:$J$1000, MATCH(1,COUNTIF(A266, Colony!$H$26:$H$1000)*(--(ISBLANK(Colony!$I$26:$I$1000))), 0)),"")</f>
        <v/>
      </c>
      <c r="E266" t="str">
        <f t="array" ref="E266">_xlfn.IFNA(INDEX(Colony!$D$26:$D$1000, MATCH(1,COUNTIF(B266, Colony!$H$26:$H$1000)*(--(ISBLANK(Colony!$I$26:$I$1000))), 0)),"")</f>
        <v/>
      </c>
      <c r="F266">
        <f t="shared" si="6"/>
        <v>0</v>
      </c>
    </row>
    <row r="267" spans="1:6" x14ac:dyDescent="0.25">
      <c r="A267" t="str">
        <f t="array" ref="A267">_xlfn.IFNA(INDEX(Colony!$H$26:$H$1000, MATCH(0, COUNTIF(A$4:A266,Colony!$H$26:$H$1000), 0)),"")</f>
        <v/>
      </c>
      <c r="B267" t="str">
        <f t="array" ref="B267">_xlfn.IFNA(INDEX(Colony!$H$26:$H$1000, MATCH(1,COUNTIF(A267, Colony!$H$26:$H$1000)*(--(ISBLANK(Colony!$I$26:$I$1000))), 0)),"")</f>
        <v/>
      </c>
      <c r="C267" t="str">
        <f t="array" ref="C267">IF(A267=0,0,IF(OR(B267&gt;9999999,ISBLANK(B267)),"",SUM(COUNTIF(A267, Colony!$H$26:$H$1000)*(--(ISBLANK(Colony!$I$26:$I$1000))))))</f>
        <v/>
      </c>
      <c r="D267" t="str">
        <f t="array" ref="D267">_xlfn.IFNA(INDEX(Colony!$J$26:$J$1000, MATCH(1,COUNTIF(A267, Colony!$H$26:$H$1000)*(--(ISBLANK(Colony!$I$26:$I$1000))), 0)),"")</f>
        <v/>
      </c>
      <c r="E267" t="str">
        <f t="array" ref="E267">_xlfn.IFNA(INDEX(Colony!$D$26:$D$1000, MATCH(1,COUNTIF(B267, Colony!$H$26:$H$1000)*(--(ISBLANK(Colony!$I$26:$I$1000))), 0)),"")</f>
        <v/>
      </c>
      <c r="F267">
        <f t="shared" si="6"/>
        <v>0</v>
      </c>
    </row>
    <row r="268" spans="1:6" x14ac:dyDescent="0.25">
      <c r="A268" t="str">
        <f t="array" ref="A268">_xlfn.IFNA(INDEX(Colony!$H$26:$H$1000, MATCH(0, COUNTIF(A$4:A267,Colony!$H$26:$H$1000), 0)),"")</f>
        <v/>
      </c>
      <c r="B268" t="str">
        <f t="array" ref="B268">_xlfn.IFNA(INDEX(Colony!$H$26:$H$1000, MATCH(1,COUNTIF(A268, Colony!$H$26:$H$1000)*(--(ISBLANK(Colony!$I$26:$I$1000))), 0)),"")</f>
        <v/>
      </c>
      <c r="C268" t="str">
        <f t="array" ref="C268">IF(A268=0,0,IF(OR(B268&gt;9999999,ISBLANK(B268)),"",SUM(COUNTIF(A268, Colony!$H$26:$H$1000)*(--(ISBLANK(Colony!$I$26:$I$1000))))))</f>
        <v/>
      </c>
      <c r="D268" t="str">
        <f t="array" ref="D268">_xlfn.IFNA(INDEX(Colony!$J$26:$J$1000, MATCH(1,COUNTIF(A268, Colony!$H$26:$H$1000)*(--(ISBLANK(Colony!$I$26:$I$1000))), 0)),"")</f>
        <v/>
      </c>
      <c r="E268" t="str">
        <f t="array" ref="E268">_xlfn.IFNA(INDEX(Colony!$D$26:$D$1000, MATCH(1,COUNTIF(B268, Colony!$H$26:$H$1000)*(--(ISBLANK(Colony!$I$26:$I$1000))), 0)),"")</f>
        <v/>
      </c>
      <c r="F268">
        <f t="shared" si="6"/>
        <v>0</v>
      </c>
    </row>
    <row r="269" spans="1:6" x14ac:dyDescent="0.25">
      <c r="A269" t="str">
        <f t="array" ref="A269">_xlfn.IFNA(INDEX(Colony!$H$26:$H$1000, MATCH(0, COUNTIF(A$4:A268,Colony!$H$26:$H$1000), 0)),"")</f>
        <v/>
      </c>
      <c r="B269" t="str">
        <f t="array" ref="B269">_xlfn.IFNA(INDEX(Colony!$H$26:$H$1000, MATCH(1,COUNTIF(A269, Colony!$H$26:$H$1000)*(--(ISBLANK(Colony!$I$26:$I$1000))), 0)),"")</f>
        <v/>
      </c>
      <c r="C269" t="str">
        <f t="array" ref="C269">IF(A269=0,0,IF(OR(B269&gt;9999999,ISBLANK(B269)),"",SUM(COUNTIF(A269, Colony!$H$26:$H$1000)*(--(ISBLANK(Colony!$I$26:$I$1000))))))</f>
        <v/>
      </c>
      <c r="D269" t="str">
        <f t="array" ref="D269">_xlfn.IFNA(INDEX(Colony!$J$26:$J$1000, MATCH(1,COUNTIF(A269, Colony!$H$26:$H$1000)*(--(ISBLANK(Colony!$I$26:$I$1000))), 0)),"")</f>
        <v/>
      </c>
      <c r="E269" t="str">
        <f t="array" ref="E269">_xlfn.IFNA(INDEX(Colony!$D$26:$D$1000, MATCH(1,COUNTIF(B269, Colony!$H$26:$H$1000)*(--(ISBLANK(Colony!$I$26:$I$1000))), 0)),"")</f>
        <v/>
      </c>
      <c r="F269">
        <f t="shared" si="6"/>
        <v>0</v>
      </c>
    </row>
    <row r="270" spans="1:6" x14ac:dyDescent="0.25">
      <c r="A270" t="str">
        <f t="array" ref="A270">_xlfn.IFNA(INDEX(Colony!$H$26:$H$1000, MATCH(0, COUNTIF(A$4:A269,Colony!$H$26:$H$1000), 0)),"")</f>
        <v/>
      </c>
      <c r="B270" t="str">
        <f t="array" ref="B270">_xlfn.IFNA(INDEX(Colony!$H$26:$H$1000, MATCH(1,COUNTIF(A270, Colony!$H$26:$H$1000)*(--(ISBLANK(Colony!$I$26:$I$1000))), 0)),"")</f>
        <v/>
      </c>
      <c r="C270" t="str">
        <f t="array" ref="C270">IF(A270=0,0,IF(OR(B270&gt;9999999,ISBLANK(B270)),"",SUM(COUNTIF(A270, Colony!$H$26:$H$1000)*(--(ISBLANK(Colony!$I$26:$I$1000))))))</f>
        <v/>
      </c>
      <c r="D270" t="str">
        <f t="array" ref="D270">_xlfn.IFNA(INDEX(Colony!$J$26:$J$1000, MATCH(1,COUNTIF(A270, Colony!$H$26:$H$1000)*(--(ISBLANK(Colony!$I$26:$I$1000))), 0)),"")</f>
        <v/>
      </c>
      <c r="E270" t="str">
        <f t="array" ref="E270">_xlfn.IFNA(INDEX(Colony!$D$26:$D$1000, MATCH(1,COUNTIF(B270, Colony!$H$26:$H$1000)*(--(ISBLANK(Colony!$I$26:$I$1000))), 0)),"")</f>
        <v/>
      </c>
      <c r="F270">
        <f t="shared" si="6"/>
        <v>0</v>
      </c>
    </row>
    <row r="271" spans="1:6" x14ac:dyDescent="0.25">
      <c r="A271" t="str">
        <f t="array" ref="A271">_xlfn.IFNA(INDEX(Colony!$H$26:$H$1000, MATCH(0, COUNTIF(A$4:A270,Colony!$H$26:$H$1000), 0)),"")</f>
        <v/>
      </c>
      <c r="B271" t="str">
        <f t="array" ref="B271">_xlfn.IFNA(INDEX(Colony!$H$26:$H$1000, MATCH(1,COUNTIF(A271, Colony!$H$26:$H$1000)*(--(ISBLANK(Colony!$I$26:$I$1000))), 0)),"")</f>
        <v/>
      </c>
      <c r="C271" t="str">
        <f t="array" ref="C271">IF(A271=0,0,IF(OR(B271&gt;9999999,ISBLANK(B271)),"",SUM(COUNTIF(A271, Colony!$H$26:$H$1000)*(--(ISBLANK(Colony!$I$26:$I$1000))))))</f>
        <v/>
      </c>
      <c r="D271" t="str">
        <f t="array" ref="D271">_xlfn.IFNA(INDEX(Colony!$J$26:$J$1000, MATCH(1,COUNTIF(A271, Colony!$H$26:$H$1000)*(--(ISBLANK(Colony!$I$26:$I$1000))), 0)),"")</f>
        <v/>
      </c>
      <c r="E271" t="str">
        <f t="array" ref="E271">_xlfn.IFNA(INDEX(Colony!$D$26:$D$1000, MATCH(1,COUNTIF(B271, Colony!$H$26:$H$1000)*(--(ISBLANK(Colony!$I$26:$I$1000))), 0)),"")</f>
        <v/>
      </c>
      <c r="F271">
        <f t="shared" si="6"/>
        <v>0</v>
      </c>
    </row>
    <row r="272" spans="1:6" x14ac:dyDescent="0.25">
      <c r="A272" t="str">
        <f t="array" ref="A272">_xlfn.IFNA(INDEX(Colony!$H$26:$H$1000, MATCH(0, COUNTIF(A$4:A271,Colony!$H$26:$H$1000), 0)),"")</f>
        <v/>
      </c>
      <c r="B272" t="str">
        <f t="array" ref="B272">_xlfn.IFNA(INDEX(Colony!$H$26:$H$1000, MATCH(1,COUNTIF(A272, Colony!$H$26:$H$1000)*(--(ISBLANK(Colony!$I$26:$I$1000))), 0)),"")</f>
        <v/>
      </c>
      <c r="C272" t="str">
        <f t="array" ref="C272">IF(A272=0,0,IF(OR(B272&gt;9999999,ISBLANK(B272)),"",SUM(COUNTIF(A272, Colony!$H$26:$H$1000)*(--(ISBLANK(Colony!$I$26:$I$1000))))))</f>
        <v/>
      </c>
      <c r="D272" t="str">
        <f t="array" ref="D272">_xlfn.IFNA(INDEX(Colony!$J$26:$J$1000, MATCH(1,COUNTIF(A272, Colony!$H$26:$H$1000)*(--(ISBLANK(Colony!$I$26:$I$1000))), 0)),"")</f>
        <v/>
      </c>
      <c r="E272" t="str">
        <f t="array" ref="E272">_xlfn.IFNA(INDEX(Colony!$D$26:$D$1000, MATCH(1,COUNTIF(B272, Colony!$H$26:$H$1000)*(--(ISBLANK(Colony!$I$26:$I$1000))), 0)),"")</f>
        <v/>
      </c>
      <c r="F272">
        <f t="shared" si="6"/>
        <v>0</v>
      </c>
    </row>
    <row r="273" spans="1:6" x14ac:dyDescent="0.25">
      <c r="A273" t="str">
        <f t="array" ref="A273">_xlfn.IFNA(INDEX(Colony!$H$26:$H$1000, MATCH(0, COUNTIF(A$4:A272,Colony!$H$26:$H$1000), 0)),"")</f>
        <v/>
      </c>
      <c r="B273" t="str">
        <f t="array" ref="B273">_xlfn.IFNA(INDEX(Colony!$H$26:$H$1000, MATCH(1,COUNTIF(A273, Colony!$H$26:$H$1000)*(--(ISBLANK(Colony!$I$26:$I$1000))), 0)),"")</f>
        <v/>
      </c>
      <c r="C273" t="str">
        <f t="array" ref="C273">IF(A273=0,0,IF(OR(B273&gt;9999999,ISBLANK(B273)),"",SUM(COUNTIF(A273, Colony!$H$26:$H$1000)*(--(ISBLANK(Colony!$I$26:$I$1000))))))</f>
        <v/>
      </c>
      <c r="D273" t="str">
        <f t="array" ref="D273">_xlfn.IFNA(INDEX(Colony!$J$26:$J$1000, MATCH(1,COUNTIF(A273, Colony!$H$26:$H$1000)*(--(ISBLANK(Colony!$I$26:$I$1000))), 0)),"")</f>
        <v/>
      </c>
      <c r="E273" t="str">
        <f t="array" ref="E273">_xlfn.IFNA(INDEX(Colony!$D$26:$D$1000, MATCH(1,COUNTIF(B273, Colony!$H$26:$H$1000)*(--(ISBLANK(Colony!$I$26:$I$1000))), 0)),"")</f>
        <v/>
      </c>
      <c r="F273">
        <f t="shared" si="6"/>
        <v>0</v>
      </c>
    </row>
    <row r="274" spans="1:6" x14ac:dyDescent="0.25">
      <c r="A274" t="str">
        <f t="array" ref="A274">_xlfn.IFNA(INDEX(Colony!$H$26:$H$1000, MATCH(0, COUNTIF(A$4:A273,Colony!$H$26:$H$1000), 0)),"")</f>
        <v/>
      </c>
      <c r="B274" t="str">
        <f t="array" ref="B274">_xlfn.IFNA(INDEX(Colony!$H$26:$H$1000, MATCH(1,COUNTIF(A274, Colony!$H$26:$H$1000)*(--(ISBLANK(Colony!$I$26:$I$1000))), 0)),"")</f>
        <v/>
      </c>
      <c r="C274" t="str">
        <f t="array" ref="C274">IF(A274=0,0,IF(OR(B274&gt;9999999,ISBLANK(B274)),"",SUM(COUNTIF(A274, Colony!$H$26:$H$1000)*(--(ISBLANK(Colony!$I$26:$I$1000))))))</f>
        <v/>
      </c>
      <c r="D274" t="str">
        <f t="array" ref="D274">_xlfn.IFNA(INDEX(Colony!$J$26:$J$1000, MATCH(1,COUNTIF(A274, Colony!$H$26:$H$1000)*(--(ISBLANK(Colony!$I$26:$I$1000))), 0)),"")</f>
        <v/>
      </c>
      <c r="E274" t="str">
        <f t="array" ref="E274">_xlfn.IFNA(INDEX(Colony!$D$26:$D$1000, MATCH(1,COUNTIF(B274, Colony!$H$26:$H$1000)*(--(ISBLANK(Colony!$I$26:$I$1000))), 0)),"")</f>
        <v/>
      </c>
      <c r="F274">
        <f t="shared" si="6"/>
        <v>0</v>
      </c>
    </row>
    <row r="275" spans="1:6" x14ac:dyDescent="0.25">
      <c r="A275" t="str">
        <f t="array" ref="A275">_xlfn.IFNA(INDEX(Colony!$H$26:$H$1000, MATCH(0, COUNTIF(A$4:A274,Colony!$H$26:$H$1000), 0)),"")</f>
        <v/>
      </c>
      <c r="B275" t="str">
        <f t="array" ref="B275">_xlfn.IFNA(INDEX(Colony!$H$26:$H$1000, MATCH(1,COUNTIF(A275, Colony!$H$26:$H$1000)*(--(ISBLANK(Colony!$I$26:$I$1000))), 0)),"")</f>
        <v/>
      </c>
      <c r="C275" t="str">
        <f t="array" ref="C275">IF(A275=0,0,IF(OR(B275&gt;9999999,ISBLANK(B275)),"",SUM(COUNTIF(A275, Colony!$H$26:$H$1000)*(--(ISBLANK(Colony!$I$26:$I$1000))))))</f>
        <v/>
      </c>
      <c r="D275" t="str">
        <f t="array" ref="D275">_xlfn.IFNA(INDEX(Colony!$J$26:$J$1000, MATCH(1,COUNTIF(A275, Colony!$H$26:$H$1000)*(--(ISBLANK(Colony!$I$26:$I$1000))), 0)),"")</f>
        <v/>
      </c>
      <c r="E275" t="str">
        <f t="array" ref="E275">_xlfn.IFNA(INDEX(Colony!$D$26:$D$1000, MATCH(1,COUNTIF(B275, Colony!$H$26:$H$1000)*(--(ISBLANK(Colony!$I$26:$I$1000))), 0)),"")</f>
        <v/>
      </c>
      <c r="F275">
        <f t="shared" si="6"/>
        <v>0</v>
      </c>
    </row>
    <row r="276" spans="1:6" x14ac:dyDescent="0.25">
      <c r="A276" t="str">
        <f t="array" ref="A276">_xlfn.IFNA(INDEX(Colony!$H$26:$H$1000, MATCH(0, COUNTIF(A$4:A275,Colony!$H$26:$H$1000), 0)),"")</f>
        <v/>
      </c>
      <c r="B276" t="str">
        <f t="array" ref="B276">_xlfn.IFNA(INDEX(Colony!$H$26:$H$1000, MATCH(1,COUNTIF(A276, Colony!$H$26:$H$1000)*(--(ISBLANK(Colony!$I$26:$I$1000))), 0)),"")</f>
        <v/>
      </c>
      <c r="C276" t="str">
        <f t="array" ref="C276">IF(A276=0,0,IF(OR(B276&gt;9999999,ISBLANK(B276)),"",SUM(COUNTIF(A276, Colony!$H$26:$H$1000)*(--(ISBLANK(Colony!$I$26:$I$1000))))))</f>
        <v/>
      </c>
      <c r="D276" t="str">
        <f t="array" ref="D276">_xlfn.IFNA(INDEX(Colony!$J$26:$J$1000, MATCH(1,COUNTIF(A276, Colony!$H$26:$H$1000)*(--(ISBLANK(Colony!$I$26:$I$1000))), 0)),"")</f>
        <v/>
      </c>
      <c r="E276" t="str">
        <f t="array" ref="E276">_xlfn.IFNA(INDEX(Colony!$D$26:$D$1000, MATCH(1,COUNTIF(B276, Colony!$H$26:$H$1000)*(--(ISBLANK(Colony!$I$26:$I$1000))), 0)),"")</f>
        <v/>
      </c>
      <c r="F276">
        <f t="shared" si="6"/>
        <v>0</v>
      </c>
    </row>
    <row r="277" spans="1:6" x14ac:dyDescent="0.25">
      <c r="A277" t="str">
        <f t="array" ref="A277">_xlfn.IFNA(INDEX(Colony!$H$26:$H$1000, MATCH(0, COUNTIF(A$4:A276,Colony!$H$26:$H$1000), 0)),"")</f>
        <v/>
      </c>
      <c r="B277" t="str">
        <f t="array" ref="B277">_xlfn.IFNA(INDEX(Colony!$H$26:$H$1000, MATCH(1,COUNTIF(A277, Colony!$H$26:$H$1000)*(--(ISBLANK(Colony!$I$26:$I$1000))), 0)),"")</f>
        <v/>
      </c>
      <c r="C277" t="str">
        <f t="array" ref="C277">IF(A277=0,0,IF(OR(B277&gt;9999999,ISBLANK(B277)),"",SUM(COUNTIF(A277, Colony!$H$26:$H$1000)*(--(ISBLANK(Colony!$I$26:$I$1000))))))</f>
        <v/>
      </c>
      <c r="D277" t="str">
        <f t="array" ref="D277">_xlfn.IFNA(INDEX(Colony!$J$26:$J$1000, MATCH(1,COUNTIF(A277, Colony!$H$26:$H$1000)*(--(ISBLANK(Colony!$I$26:$I$1000))), 0)),"")</f>
        <v/>
      </c>
      <c r="E277" t="str">
        <f t="array" ref="E277">_xlfn.IFNA(INDEX(Colony!$D$26:$D$1000, MATCH(1,COUNTIF(B277, Colony!$H$26:$H$1000)*(--(ISBLANK(Colony!$I$26:$I$1000))), 0)),"")</f>
        <v/>
      </c>
      <c r="F277">
        <f t="shared" si="6"/>
        <v>0</v>
      </c>
    </row>
    <row r="278" spans="1:6" x14ac:dyDescent="0.25">
      <c r="A278" t="str">
        <f t="array" ref="A278">_xlfn.IFNA(INDEX(Colony!$H$26:$H$1000, MATCH(0, COUNTIF(A$4:A277,Colony!$H$26:$H$1000), 0)),"")</f>
        <v/>
      </c>
      <c r="B278" t="str">
        <f t="array" ref="B278">_xlfn.IFNA(INDEX(Colony!$H$26:$H$1000, MATCH(1,COUNTIF(A278, Colony!$H$26:$H$1000)*(--(ISBLANK(Colony!$I$26:$I$1000))), 0)),"")</f>
        <v/>
      </c>
      <c r="C278" t="str">
        <f t="array" ref="C278">IF(A278=0,0,IF(OR(B278&gt;9999999,ISBLANK(B278)),"",SUM(COUNTIF(A278, Colony!$H$26:$H$1000)*(--(ISBLANK(Colony!$I$26:$I$1000))))))</f>
        <v/>
      </c>
      <c r="D278" t="str">
        <f t="array" ref="D278">_xlfn.IFNA(INDEX(Colony!$J$26:$J$1000, MATCH(1,COUNTIF(A278, Colony!$H$26:$H$1000)*(--(ISBLANK(Colony!$I$26:$I$1000))), 0)),"")</f>
        <v/>
      </c>
      <c r="E278" t="str">
        <f t="array" ref="E278">_xlfn.IFNA(INDEX(Colony!$D$26:$D$1000, MATCH(1,COUNTIF(B278, Colony!$H$26:$H$1000)*(--(ISBLANK(Colony!$I$26:$I$1000))), 0)),"")</f>
        <v/>
      </c>
      <c r="F278">
        <f t="shared" si="6"/>
        <v>0</v>
      </c>
    </row>
    <row r="279" spans="1:6" x14ac:dyDescent="0.25">
      <c r="A279" t="str">
        <f t="array" ref="A279">_xlfn.IFNA(INDEX(Colony!$H$26:$H$1000, MATCH(0, COUNTIF(A$4:A278,Colony!$H$26:$H$1000), 0)),"")</f>
        <v/>
      </c>
      <c r="B279" t="str">
        <f t="array" ref="B279">_xlfn.IFNA(INDEX(Colony!$H$26:$H$1000, MATCH(1,COUNTIF(A279, Colony!$H$26:$H$1000)*(--(ISBLANK(Colony!$I$26:$I$1000))), 0)),"")</f>
        <v/>
      </c>
      <c r="C279" t="str">
        <f t="array" ref="C279">IF(A279=0,0,IF(OR(B279&gt;9999999,ISBLANK(B279)),"",SUM(COUNTIF(A279, Colony!$H$26:$H$1000)*(--(ISBLANK(Colony!$I$26:$I$1000))))))</f>
        <v/>
      </c>
      <c r="D279" t="str">
        <f t="array" ref="D279">_xlfn.IFNA(INDEX(Colony!$J$26:$J$1000, MATCH(1,COUNTIF(A279, Colony!$H$26:$H$1000)*(--(ISBLANK(Colony!$I$26:$I$1000))), 0)),"")</f>
        <v/>
      </c>
      <c r="E279" t="str">
        <f t="array" ref="E279">_xlfn.IFNA(INDEX(Colony!$D$26:$D$1000, MATCH(1,COUNTIF(B279, Colony!$H$26:$H$1000)*(--(ISBLANK(Colony!$I$26:$I$1000))), 0)),"")</f>
        <v/>
      </c>
      <c r="F279">
        <f t="shared" si="6"/>
        <v>0</v>
      </c>
    </row>
    <row r="280" spans="1:6" x14ac:dyDescent="0.25">
      <c r="A280" t="str">
        <f t="array" ref="A280">_xlfn.IFNA(INDEX(Colony!$H$26:$H$1000, MATCH(0, COUNTIF(A$4:A279,Colony!$H$26:$H$1000), 0)),"")</f>
        <v/>
      </c>
      <c r="B280" t="str">
        <f t="array" ref="B280">_xlfn.IFNA(INDEX(Colony!$H$26:$H$1000, MATCH(1,COUNTIF(A280, Colony!$H$26:$H$1000)*(--(ISBLANK(Colony!$I$26:$I$1000))), 0)),"")</f>
        <v/>
      </c>
      <c r="C280" t="str">
        <f t="array" ref="C280">IF(A280=0,0,IF(OR(B280&gt;9999999,ISBLANK(B280)),"",SUM(COUNTIF(A280, Colony!$H$26:$H$1000)*(--(ISBLANK(Colony!$I$26:$I$1000))))))</f>
        <v/>
      </c>
      <c r="D280" t="str">
        <f t="array" ref="D280">_xlfn.IFNA(INDEX(Colony!$J$26:$J$1000, MATCH(1,COUNTIF(A280, Colony!$H$26:$H$1000)*(--(ISBLANK(Colony!$I$26:$I$1000))), 0)),"")</f>
        <v/>
      </c>
      <c r="E280" t="str">
        <f t="array" ref="E280">_xlfn.IFNA(INDEX(Colony!$D$26:$D$1000, MATCH(1,COUNTIF(B280, Colony!$H$26:$H$1000)*(--(ISBLANK(Colony!$I$26:$I$1000))), 0)),"")</f>
        <v/>
      </c>
      <c r="F280">
        <f t="shared" si="6"/>
        <v>0</v>
      </c>
    </row>
    <row r="281" spans="1:6" x14ac:dyDescent="0.25">
      <c r="A281" t="str">
        <f t="array" ref="A281">_xlfn.IFNA(INDEX(Colony!$H$26:$H$1000, MATCH(0, COUNTIF(A$4:A280,Colony!$H$26:$H$1000), 0)),"")</f>
        <v/>
      </c>
      <c r="B281" t="str">
        <f t="array" ref="B281">_xlfn.IFNA(INDEX(Colony!$H$26:$H$1000, MATCH(1,COUNTIF(A281, Colony!$H$26:$H$1000)*(--(ISBLANK(Colony!$I$26:$I$1000))), 0)),"")</f>
        <v/>
      </c>
      <c r="C281" t="str">
        <f t="array" ref="C281">IF(A281=0,0,IF(OR(B281&gt;9999999,ISBLANK(B281)),"",SUM(COUNTIF(A281, Colony!$H$26:$H$1000)*(--(ISBLANK(Colony!$I$26:$I$1000))))))</f>
        <v/>
      </c>
      <c r="D281" t="str">
        <f t="array" ref="D281">_xlfn.IFNA(INDEX(Colony!$J$26:$J$1000, MATCH(1,COUNTIF(A281, Colony!$H$26:$H$1000)*(--(ISBLANK(Colony!$I$26:$I$1000))), 0)),"")</f>
        <v/>
      </c>
      <c r="E281" t="str">
        <f t="array" ref="E281">_xlfn.IFNA(INDEX(Colony!$D$26:$D$1000, MATCH(1,COUNTIF(B281, Colony!$H$26:$H$1000)*(--(ISBLANK(Colony!$I$26:$I$1000))), 0)),"")</f>
        <v/>
      </c>
      <c r="F281">
        <f t="shared" si="6"/>
        <v>0</v>
      </c>
    </row>
    <row r="282" spans="1:6" x14ac:dyDescent="0.25">
      <c r="A282" t="str">
        <f t="array" ref="A282">_xlfn.IFNA(INDEX(Colony!$H$26:$H$1000, MATCH(0, COUNTIF(A$4:A281,Colony!$H$26:$H$1000), 0)),"")</f>
        <v/>
      </c>
      <c r="B282" t="str">
        <f t="array" ref="B282">_xlfn.IFNA(INDEX(Colony!$H$26:$H$1000, MATCH(1,COUNTIF(A282, Colony!$H$26:$H$1000)*(--(ISBLANK(Colony!$I$26:$I$1000))), 0)),"")</f>
        <v/>
      </c>
      <c r="C282" t="str">
        <f t="array" ref="C282">IF(A282=0,0,IF(OR(B282&gt;9999999,ISBLANK(B282)),"",SUM(COUNTIF(A282, Colony!$H$26:$H$1000)*(--(ISBLANK(Colony!$I$26:$I$1000))))))</f>
        <v/>
      </c>
      <c r="D282" t="str">
        <f t="array" ref="D282">_xlfn.IFNA(INDEX(Colony!$J$26:$J$1000, MATCH(1,COUNTIF(A282, Colony!$H$26:$H$1000)*(--(ISBLANK(Colony!$I$26:$I$1000))), 0)),"")</f>
        <v/>
      </c>
      <c r="E282" t="str">
        <f t="array" ref="E282">_xlfn.IFNA(INDEX(Colony!$D$26:$D$1000, MATCH(1,COUNTIF(B282, Colony!$H$26:$H$1000)*(--(ISBLANK(Colony!$I$26:$I$1000))), 0)),"")</f>
        <v/>
      </c>
      <c r="F282">
        <f t="shared" si="6"/>
        <v>0</v>
      </c>
    </row>
    <row r="283" spans="1:6" x14ac:dyDescent="0.25">
      <c r="A283" t="str">
        <f t="array" ref="A283">_xlfn.IFNA(INDEX(Colony!$H$26:$H$1000, MATCH(0, COUNTIF(A$4:A282,Colony!$H$26:$H$1000), 0)),"")</f>
        <v/>
      </c>
      <c r="B283" t="str">
        <f t="array" ref="B283">_xlfn.IFNA(INDEX(Colony!$H$26:$H$1000, MATCH(1,COUNTIF(A283, Colony!$H$26:$H$1000)*(--(ISBLANK(Colony!$I$26:$I$1000))), 0)),"")</f>
        <v/>
      </c>
      <c r="C283" t="str">
        <f t="array" ref="C283">IF(A283=0,0,IF(OR(B283&gt;9999999,ISBLANK(B283)),"",SUM(COUNTIF(A283, Colony!$H$26:$H$1000)*(--(ISBLANK(Colony!$I$26:$I$1000))))))</f>
        <v/>
      </c>
      <c r="D283" t="str">
        <f t="array" ref="D283">_xlfn.IFNA(INDEX(Colony!$J$26:$J$1000, MATCH(1,COUNTIF(A283, Colony!$H$26:$H$1000)*(--(ISBLANK(Colony!$I$26:$I$1000))), 0)),"")</f>
        <v/>
      </c>
      <c r="E283" t="str">
        <f t="array" ref="E283">_xlfn.IFNA(INDEX(Colony!$D$26:$D$1000, MATCH(1,COUNTIF(B283, Colony!$H$26:$H$1000)*(--(ISBLANK(Colony!$I$26:$I$1000))), 0)),"")</f>
        <v/>
      </c>
      <c r="F283">
        <f t="shared" si="6"/>
        <v>0</v>
      </c>
    </row>
    <row r="284" spans="1:6" x14ac:dyDescent="0.25">
      <c r="A284" t="str">
        <f t="array" ref="A284">_xlfn.IFNA(INDEX(Colony!$H$26:$H$1000, MATCH(0, COUNTIF(A$4:A283,Colony!$H$26:$H$1000), 0)),"")</f>
        <v/>
      </c>
      <c r="B284" t="str">
        <f t="array" ref="B284">_xlfn.IFNA(INDEX(Colony!$H$26:$H$1000, MATCH(1,COUNTIF(A284, Colony!$H$26:$H$1000)*(--(ISBLANK(Colony!$I$26:$I$1000))), 0)),"")</f>
        <v/>
      </c>
      <c r="C284" t="str">
        <f t="array" ref="C284">IF(A284=0,0,IF(OR(B284&gt;9999999,ISBLANK(B284)),"",SUM(COUNTIF(A284, Colony!$H$26:$H$1000)*(--(ISBLANK(Colony!$I$26:$I$1000))))))</f>
        <v/>
      </c>
      <c r="D284" t="str">
        <f t="array" ref="D284">_xlfn.IFNA(INDEX(Colony!$J$26:$J$1000, MATCH(1,COUNTIF(A284, Colony!$H$26:$H$1000)*(--(ISBLANK(Colony!$I$26:$I$1000))), 0)),"")</f>
        <v/>
      </c>
      <c r="E284" t="str">
        <f t="array" ref="E284">_xlfn.IFNA(INDEX(Colony!$D$26:$D$1000, MATCH(1,COUNTIF(B284, Colony!$H$26:$H$1000)*(--(ISBLANK(Colony!$I$26:$I$1000))), 0)),"")</f>
        <v/>
      </c>
      <c r="F284">
        <f t="shared" si="6"/>
        <v>0</v>
      </c>
    </row>
    <row r="285" spans="1:6" x14ac:dyDescent="0.25">
      <c r="A285" t="str">
        <f t="array" ref="A285">_xlfn.IFNA(INDEX(Colony!$H$26:$H$1000, MATCH(0, COUNTIF(A$4:A284,Colony!$H$26:$H$1000), 0)),"")</f>
        <v/>
      </c>
      <c r="B285" t="str">
        <f t="array" ref="B285">_xlfn.IFNA(INDEX(Colony!$H$26:$H$1000, MATCH(1,COUNTIF(A285, Colony!$H$26:$H$1000)*(--(ISBLANK(Colony!$I$26:$I$1000))), 0)),"")</f>
        <v/>
      </c>
      <c r="C285" t="str">
        <f t="array" ref="C285">IF(A285=0,0,IF(OR(B285&gt;9999999,ISBLANK(B285)),"",SUM(COUNTIF(A285, Colony!$H$26:$H$1000)*(--(ISBLANK(Colony!$I$26:$I$1000))))))</f>
        <v/>
      </c>
      <c r="D285" t="str">
        <f t="array" ref="D285">_xlfn.IFNA(INDEX(Colony!$J$26:$J$1000, MATCH(1,COUNTIF(A285, Colony!$H$26:$H$1000)*(--(ISBLANK(Colony!$I$26:$I$1000))), 0)),"")</f>
        <v/>
      </c>
      <c r="E285" t="str">
        <f t="array" ref="E285">_xlfn.IFNA(INDEX(Colony!$D$26:$D$1000, MATCH(1,COUNTIF(B285, Colony!$H$26:$H$1000)*(--(ISBLANK(Colony!$I$26:$I$1000))), 0)),"")</f>
        <v/>
      </c>
      <c r="F285">
        <f t="shared" si="6"/>
        <v>0</v>
      </c>
    </row>
    <row r="286" spans="1:6" x14ac:dyDescent="0.25">
      <c r="A286" t="str">
        <f t="array" ref="A286">_xlfn.IFNA(INDEX(Colony!$H$26:$H$1000, MATCH(0, COUNTIF(A$4:A285,Colony!$H$26:$H$1000), 0)),"")</f>
        <v/>
      </c>
      <c r="B286" t="str">
        <f t="array" ref="B286">_xlfn.IFNA(INDEX(Colony!$H$26:$H$1000, MATCH(1,COUNTIF(A286, Colony!$H$26:$H$1000)*(--(ISBLANK(Colony!$I$26:$I$1000))), 0)),"")</f>
        <v/>
      </c>
      <c r="C286" t="str">
        <f t="array" ref="C286">IF(A286=0,0,IF(OR(B286&gt;9999999,ISBLANK(B286)),"",SUM(COUNTIF(A286, Colony!$H$26:$H$1000)*(--(ISBLANK(Colony!$I$26:$I$1000))))))</f>
        <v/>
      </c>
      <c r="D286" t="str">
        <f t="array" ref="D286">_xlfn.IFNA(INDEX(Colony!$J$26:$J$1000, MATCH(1,COUNTIF(A286, Colony!$H$26:$H$1000)*(--(ISBLANK(Colony!$I$26:$I$1000))), 0)),"")</f>
        <v/>
      </c>
      <c r="E286" t="str">
        <f t="array" ref="E286">_xlfn.IFNA(INDEX(Colony!$D$26:$D$1000, MATCH(1,COUNTIF(B286, Colony!$H$26:$H$1000)*(--(ISBLANK(Colony!$I$26:$I$1000))), 0)),"")</f>
        <v/>
      </c>
      <c r="F286">
        <f t="shared" si="6"/>
        <v>0</v>
      </c>
    </row>
    <row r="287" spans="1:6" x14ac:dyDescent="0.25">
      <c r="A287" t="str">
        <f t="array" ref="A287">_xlfn.IFNA(INDEX(Colony!$H$26:$H$1000, MATCH(0, COUNTIF(A$4:A286,Colony!$H$26:$H$1000), 0)),"")</f>
        <v/>
      </c>
      <c r="B287" t="str">
        <f t="array" ref="B287">_xlfn.IFNA(INDEX(Colony!$H$26:$H$1000, MATCH(1,COUNTIF(A287, Colony!$H$26:$H$1000)*(--(ISBLANK(Colony!$I$26:$I$1000))), 0)),"")</f>
        <v/>
      </c>
      <c r="C287" t="str">
        <f t="array" ref="C287">IF(A287=0,0,IF(OR(B287&gt;9999999,ISBLANK(B287)),"",SUM(COUNTIF(A287, Colony!$H$26:$H$1000)*(--(ISBLANK(Colony!$I$26:$I$1000))))))</f>
        <v/>
      </c>
      <c r="D287" t="str">
        <f t="array" ref="D287">_xlfn.IFNA(INDEX(Colony!$J$26:$J$1000, MATCH(1,COUNTIF(A287, Colony!$H$26:$H$1000)*(--(ISBLANK(Colony!$I$26:$I$1000))), 0)),"")</f>
        <v/>
      </c>
      <c r="E287" t="str">
        <f t="array" ref="E287">_xlfn.IFNA(INDEX(Colony!$D$26:$D$1000, MATCH(1,COUNTIF(B287, Colony!$H$26:$H$1000)*(--(ISBLANK(Colony!$I$26:$I$1000))), 0)),"")</f>
        <v/>
      </c>
      <c r="F287">
        <f t="shared" si="6"/>
        <v>0</v>
      </c>
    </row>
    <row r="288" spans="1:6" x14ac:dyDescent="0.25">
      <c r="A288" t="str">
        <f t="array" ref="A288">_xlfn.IFNA(INDEX(Colony!$H$26:$H$1000, MATCH(0, COUNTIF(A$4:A287,Colony!$H$26:$H$1000), 0)),"")</f>
        <v/>
      </c>
      <c r="B288" t="str">
        <f t="array" ref="B288">_xlfn.IFNA(INDEX(Colony!$H$26:$H$1000, MATCH(1,COUNTIF(A288, Colony!$H$26:$H$1000)*(--(ISBLANK(Colony!$I$26:$I$1000))), 0)),"")</f>
        <v/>
      </c>
      <c r="C288" t="str">
        <f t="array" ref="C288">IF(A288=0,0,IF(OR(B288&gt;9999999,ISBLANK(B288)),"",SUM(COUNTIF(A288, Colony!$H$26:$H$1000)*(--(ISBLANK(Colony!$I$26:$I$1000))))))</f>
        <v/>
      </c>
      <c r="D288" t="str">
        <f t="array" ref="D288">_xlfn.IFNA(INDEX(Colony!$J$26:$J$1000, MATCH(1,COUNTIF(A288, Colony!$H$26:$H$1000)*(--(ISBLANK(Colony!$I$26:$I$1000))), 0)),"")</f>
        <v/>
      </c>
      <c r="E288" t="str">
        <f t="array" ref="E288">_xlfn.IFNA(INDEX(Colony!$D$26:$D$1000, MATCH(1,COUNTIF(B288, Colony!$H$26:$H$1000)*(--(ISBLANK(Colony!$I$26:$I$1000))), 0)),"")</f>
        <v/>
      </c>
      <c r="F288">
        <f t="shared" si="6"/>
        <v>0</v>
      </c>
    </row>
    <row r="289" spans="1:6" x14ac:dyDescent="0.25">
      <c r="A289" t="str">
        <f t="array" ref="A289">_xlfn.IFNA(INDEX(Colony!$H$26:$H$1000, MATCH(0, COUNTIF(A$4:A288,Colony!$H$26:$H$1000), 0)),"")</f>
        <v/>
      </c>
      <c r="B289" t="str">
        <f t="array" ref="B289">_xlfn.IFNA(INDEX(Colony!$H$26:$H$1000, MATCH(1,COUNTIF(A289, Colony!$H$26:$H$1000)*(--(ISBLANK(Colony!$I$26:$I$1000))), 0)),"")</f>
        <v/>
      </c>
      <c r="C289" t="str">
        <f t="array" ref="C289">IF(A289=0,0,IF(OR(B289&gt;9999999,ISBLANK(B289)),"",SUM(COUNTIF(A289, Colony!$H$26:$H$1000)*(--(ISBLANK(Colony!$I$26:$I$1000))))))</f>
        <v/>
      </c>
      <c r="D289" t="str">
        <f t="array" ref="D289">_xlfn.IFNA(INDEX(Colony!$J$26:$J$1000, MATCH(1,COUNTIF(A289, Colony!$H$26:$H$1000)*(--(ISBLANK(Colony!$I$26:$I$1000))), 0)),"")</f>
        <v/>
      </c>
      <c r="E289" t="str">
        <f t="array" ref="E289">_xlfn.IFNA(INDEX(Colony!$D$26:$D$1000, MATCH(1,COUNTIF(B289, Colony!$H$26:$H$1000)*(--(ISBLANK(Colony!$I$26:$I$1000))), 0)),"")</f>
        <v/>
      </c>
      <c r="F289">
        <f t="shared" si="6"/>
        <v>0</v>
      </c>
    </row>
    <row r="290" spans="1:6" x14ac:dyDescent="0.25">
      <c r="A290" t="str">
        <f t="array" ref="A290">_xlfn.IFNA(INDEX(Colony!$H$26:$H$1000, MATCH(0, COUNTIF(A$4:A289,Colony!$H$26:$H$1000), 0)),"")</f>
        <v/>
      </c>
      <c r="B290" t="str">
        <f t="array" ref="B290">_xlfn.IFNA(INDEX(Colony!$H$26:$H$1000, MATCH(1,COUNTIF(A290, Colony!$H$26:$H$1000)*(--(ISBLANK(Colony!$I$26:$I$1000))), 0)),"")</f>
        <v/>
      </c>
      <c r="C290" t="str">
        <f t="array" ref="C290">IF(A290=0,0,IF(OR(B290&gt;9999999,ISBLANK(B290)),"",SUM(COUNTIF(A290, Colony!$H$26:$H$1000)*(--(ISBLANK(Colony!$I$26:$I$1000))))))</f>
        <v/>
      </c>
      <c r="D290" t="str">
        <f t="array" ref="D290">_xlfn.IFNA(INDEX(Colony!$J$26:$J$1000, MATCH(1,COUNTIF(A290, Colony!$H$26:$H$1000)*(--(ISBLANK(Colony!$I$26:$I$1000))), 0)),"")</f>
        <v/>
      </c>
      <c r="E290" t="str">
        <f t="array" ref="E290">_xlfn.IFNA(INDEX(Colony!$D$26:$D$1000, MATCH(1,COUNTIF(B290, Colony!$H$26:$H$1000)*(--(ISBLANK(Colony!$I$26:$I$1000))), 0)),"")</f>
        <v/>
      </c>
      <c r="F290">
        <f t="shared" si="6"/>
        <v>0</v>
      </c>
    </row>
    <row r="291" spans="1:6" x14ac:dyDescent="0.25">
      <c r="A291" t="str">
        <f t="array" ref="A291">_xlfn.IFNA(INDEX(Colony!$H$26:$H$1000, MATCH(0, COUNTIF(A$4:A290,Colony!$H$26:$H$1000), 0)),"")</f>
        <v/>
      </c>
      <c r="B291" t="str">
        <f t="array" ref="B291">_xlfn.IFNA(INDEX(Colony!$H$26:$H$1000, MATCH(1,COUNTIF(A291, Colony!$H$26:$H$1000)*(--(ISBLANK(Colony!$I$26:$I$1000))), 0)),"")</f>
        <v/>
      </c>
      <c r="C291" t="str">
        <f t="array" ref="C291">IF(A291=0,0,IF(OR(B291&gt;9999999,ISBLANK(B291)),"",SUM(COUNTIF(A291, Colony!$H$26:$H$1000)*(--(ISBLANK(Colony!$I$26:$I$1000))))))</f>
        <v/>
      </c>
      <c r="D291" t="str">
        <f t="array" ref="D291">_xlfn.IFNA(INDEX(Colony!$J$26:$J$1000, MATCH(1,COUNTIF(A291, Colony!$H$26:$H$1000)*(--(ISBLANK(Colony!$I$26:$I$1000))), 0)),"")</f>
        <v/>
      </c>
      <c r="E291" t="str">
        <f t="array" ref="E291">_xlfn.IFNA(INDEX(Colony!$D$26:$D$1000, MATCH(1,COUNTIF(B291, Colony!$H$26:$H$1000)*(--(ISBLANK(Colony!$I$26:$I$1000))), 0)),"")</f>
        <v/>
      </c>
      <c r="F291">
        <f t="shared" si="6"/>
        <v>0</v>
      </c>
    </row>
    <row r="292" spans="1:6" x14ac:dyDescent="0.25">
      <c r="A292" t="str">
        <f t="array" ref="A292">_xlfn.IFNA(INDEX(Colony!$H$26:$H$1000, MATCH(0, COUNTIF(A$4:A291,Colony!$H$26:$H$1000), 0)),"")</f>
        <v/>
      </c>
      <c r="B292" t="str">
        <f t="array" ref="B292">_xlfn.IFNA(INDEX(Colony!$H$26:$H$1000, MATCH(1,COUNTIF(A292, Colony!$H$26:$H$1000)*(--(ISBLANK(Colony!$I$26:$I$1000))), 0)),"")</f>
        <v/>
      </c>
      <c r="C292" t="str">
        <f t="array" ref="C292">IF(A292=0,0,IF(OR(B292&gt;9999999,ISBLANK(B292)),"",SUM(COUNTIF(A292, Colony!$H$26:$H$1000)*(--(ISBLANK(Colony!$I$26:$I$1000))))))</f>
        <v/>
      </c>
      <c r="D292" t="str">
        <f t="array" ref="D292">_xlfn.IFNA(INDEX(Colony!$J$26:$J$1000, MATCH(1,COUNTIF(A292, Colony!$H$26:$H$1000)*(--(ISBLANK(Colony!$I$26:$I$1000))), 0)),"")</f>
        <v/>
      </c>
      <c r="E292" t="str">
        <f t="array" ref="E292">_xlfn.IFNA(INDEX(Colony!$D$26:$D$1000, MATCH(1,COUNTIF(B292, Colony!$H$26:$H$1000)*(--(ISBLANK(Colony!$I$26:$I$1000))), 0)),"")</f>
        <v/>
      </c>
      <c r="F292">
        <f t="shared" si="6"/>
        <v>0</v>
      </c>
    </row>
    <row r="293" spans="1:6" x14ac:dyDescent="0.25">
      <c r="A293" t="str">
        <f t="array" ref="A293">_xlfn.IFNA(INDEX(Colony!$H$26:$H$1000, MATCH(0, COUNTIF(A$4:A292,Colony!$H$26:$H$1000), 0)),"")</f>
        <v/>
      </c>
      <c r="B293" t="str">
        <f t="array" ref="B293">_xlfn.IFNA(INDEX(Colony!$H$26:$H$1000, MATCH(1,COUNTIF(A293, Colony!$H$26:$H$1000)*(--(ISBLANK(Colony!$I$26:$I$1000))), 0)),"")</f>
        <v/>
      </c>
      <c r="C293" t="str">
        <f t="array" ref="C293">IF(A293=0,0,IF(OR(B293&gt;9999999,ISBLANK(B293)),"",SUM(COUNTIF(A293, Colony!$H$26:$H$1000)*(--(ISBLANK(Colony!$I$26:$I$1000))))))</f>
        <v/>
      </c>
      <c r="D293" t="str">
        <f t="array" ref="D293">_xlfn.IFNA(INDEX(Colony!$J$26:$J$1000, MATCH(1,COUNTIF(A293, Colony!$H$26:$H$1000)*(--(ISBLANK(Colony!$I$26:$I$1000))), 0)),"")</f>
        <v/>
      </c>
      <c r="E293" t="str">
        <f t="array" ref="E293">_xlfn.IFNA(INDEX(Colony!$D$26:$D$1000, MATCH(1,COUNTIF(B293, Colony!$H$26:$H$1000)*(--(ISBLANK(Colony!$I$26:$I$1000))), 0)),"")</f>
        <v/>
      </c>
      <c r="F293">
        <f t="shared" si="6"/>
        <v>0</v>
      </c>
    </row>
    <row r="294" spans="1:6" x14ac:dyDescent="0.25">
      <c r="A294" t="str">
        <f t="array" ref="A294">_xlfn.IFNA(INDEX(Colony!$H$26:$H$1000, MATCH(0, COUNTIF(A$4:A293,Colony!$H$26:$H$1000), 0)),"")</f>
        <v/>
      </c>
      <c r="B294" t="str">
        <f t="array" ref="B294">_xlfn.IFNA(INDEX(Colony!$H$26:$H$1000, MATCH(1,COUNTIF(A294, Colony!$H$26:$H$1000)*(--(ISBLANK(Colony!$I$26:$I$1000))), 0)),"")</f>
        <v/>
      </c>
      <c r="C294" t="str">
        <f t="array" ref="C294">IF(A294=0,0,IF(OR(B294&gt;9999999,ISBLANK(B294)),"",SUM(COUNTIF(A294, Colony!$H$26:$H$1000)*(--(ISBLANK(Colony!$I$26:$I$1000))))))</f>
        <v/>
      </c>
      <c r="D294" t="str">
        <f t="array" ref="D294">_xlfn.IFNA(INDEX(Colony!$J$26:$J$1000, MATCH(1,COUNTIF(A294, Colony!$H$26:$H$1000)*(--(ISBLANK(Colony!$I$26:$I$1000))), 0)),"")</f>
        <v/>
      </c>
      <c r="E294" t="str">
        <f t="array" ref="E294">_xlfn.IFNA(INDEX(Colony!$D$26:$D$1000, MATCH(1,COUNTIF(B294, Colony!$H$26:$H$1000)*(--(ISBLANK(Colony!$I$26:$I$1000))), 0)),"")</f>
        <v/>
      </c>
      <c r="F294">
        <f t="shared" si="6"/>
        <v>0</v>
      </c>
    </row>
    <row r="295" spans="1:6" x14ac:dyDescent="0.25">
      <c r="A295" t="str">
        <f t="array" ref="A295">_xlfn.IFNA(INDEX(Colony!$H$26:$H$1000, MATCH(0, COUNTIF(A$4:A294,Colony!$H$26:$H$1000), 0)),"")</f>
        <v/>
      </c>
      <c r="B295" t="str">
        <f t="array" ref="B295">_xlfn.IFNA(INDEX(Colony!$H$26:$H$1000, MATCH(1,COUNTIF(A295, Colony!$H$26:$H$1000)*(--(ISBLANK(Colony!$I$26:$I$1000))), 0)),"")</f>
        <v/>
      </c>
      <c r="C295" t="str">
        <f t="array" ref="C295">IF(A295=0,0,IF(OR(B295&gt;9999999,ISBLANK(B295)),"",SUM(COUNTIF(A295, Colony!$H$26:$H$1000)*(--(ISBLANK(Colony!$I$26:$I$1000))))))</f>
        <v/>
      </c>
      <c r="D295" t="str">
        <f t="array" ref="D295">_xlfn.IFNA(INDEX(Colony!$J$26:$J$1000, MATCH(1,COUNTIF(A295, Colony!$H$26:$H$1000)*(--(ISBLANK(Colony!$I$26:$I$1000))), 0)),"")</f>
        <v/>
      </c>
      <c r="E295" t="str">
        <f t="array" ref="E295">_xlfn.IFNA(INDEX(Colony!$D$26:$D$1000, MATCH(1,COUNTIF(B295, Colony!$H$26:$H$1000)*(--(ISBLANK(Colony!$I$26:$I$1000))), 0)),"")</f>
        <v/>
      </c>
      <c r="F295">
        <f t="shared" si="6"/>
        <v>0</v>
      </c>
    </row>
    <row r="296" spans="1:6" x14ac:dyDescent="0.25">
      <c r="A296" t="str">
        <f t="array" ref="A296">_xlfn.IFNA(INDEX(Colony!$H$26:$H$1000, MATCH(0, COUNTIF(A$4:A295,Colony!$H$26:$H$1000), 0)),"")</f>
        <v/>
      </c>
      <c r="B296" t="str">
        <f t="array" ref="B296">_xlfn.IFNA(INDEX(Colony!$H$26:$H$1000, MATCH(1,COUNTIF(A296, Colony!$H$26:$H$1000)*(--(ISBLANK(Colony!$I$26:$I$1000))), 0)),"")</f>
        <v/>
      </c>
      <c r="C296" t="str">
        <f t="array" ref="C296">IF(A296=0,0,IF(OR(B296&gt;9999999,ISBLANK(B296)),"",SUM(COUNTIF(A296, Colony!$H$26:$H$1000)*(--(ISBLANK(Colony!$I$26:$I$1000))))))</f>
        <v/>
      </c>
      <c r="D296" t="str">
        <f t="array" ref="D296">_xlfn.IFNA(INDEX(Colony!$J$26:$J$1000, MATCH(1,COUNTIF(A296, Colony!$H$26:$H$1000)*(--(ISBLANK(Colony!$I$26:$I$1000))), 0)),"")</f>
        <v/>
      </c>
      <c r="E296" t="str">
        <f t="array" ref="E296">_xlfn.IFNA(INDEX(Colony!$D$26:$D$1000, MATCH(1,COUNTIF(B296, Colony!$H$26:$H$1000)*(--(ISBLANK(Colony!$I$26:$I$1000))), 0)),"")</f>
        <v/>
      </c>
      <c r="F296">
        <f t="shared" si="6"/>
        <v>0</v>
      </c>
    </row>
    <row r="297" spans="1:6" x14ac:dyDescent="0.25">
      <c r="A297" t="str">
        <f t="array" ref="A297">_xlfn.IFNA(INDEX(Colony!$H$26:$H$1000, MATCH(0, COUNTIF(A$4:A296,Colony!$H$26:$H$1000), 0)),"")</f>
        <v/>
      </c>
      <c r="B297" t="str">
        <f t="array" ref="B297">_xlfn.IFNA(INDEX(Colony!$H$26:$H$1000, MATCH(1,COUNTIF(A297, Colony!$H$26:$H$1000)*(--(ISBLANK(Colony!$I$26:$I$1000))), 0)),"")</f>
        <v/>
      </c>
      <c r="C297" t="str">
        <f t="array" ref="C297">IF(A297=0,0,IF(OR(B297&gt;9999999,ISBLANK(B297)),"",SUM(COUNTIF(A297, Colony!$H$26:$H$1000)*(--(ISBLANK(Colony!$I$26:$I$1000))))))</f>
        <v/>
      </c>
      <c r="D297" t="str">
        <f t="array" ref="D297">_xlfn.IFNA(INDEX(Colony!$J$26:$J$1000, MATCH(1,COUNTIF(A297, Colony!$H$26:$H$1000)*(--(ISBLANK(Colony!$I$26:$I$1000))), 0)),"")</f>
        <v/>
      </c>
      <c r="E297" t="str">
        <f t="array" ref="E297">_xlfn.IFNA(INDEX(Colony!$D$26:$D$1000, MATCH(1,COUNTIF(B297, Colony!$H$26:$H$1000)*(--(ISBLANK(Colony!$I$26:$I$1000))), 0)),"")</f>
        <v/>
      </c>
      <c r="F297">
        <f t="shared" si="6"/>
        <v>0</v>
      </c>
    </row>
    <row r="298" spans="1:6" x14ac:dyDescent="0.25">
      <c r="A298" t="str">
        <f t="array" ref="A298">_xlfn.IFNA(INDEX(Colony!$H$26:$H$1000, MATCH(0, COUNTIF(A$4:A297,Colony!$H$26:$H$1000), 0)),"")</f>
        <v/>
      </c>
      <c r="B298" t="str">
        <f t="array" ref="B298">_xlfn.IFNA(INDEX(Colony!$H$26:$H$1000, MATCH(1,COUNTIF(A298, Colony!$H$26:$H$1000)*(--(ISBLANK(Colony!$I$26:$I$1000))), 0)),"")</f>
        <v/>
      </c>
      <c r="C298" t="str">
        <f t="array" ref="C298">IF(A298=0,0,IF(OR(B298&gt;9999999,ISBLANK(B298)),"",SUM(COUNTIF(A298, Colony!$H$26:$H$1000)*(--(ISBLANK(Colony!$I$26:$I$1000))))))</f>
        <v/>
      </c>
      <c r="D298" t="str">
        <f t="array" ref="D298">_xlfn.IFNA(INDEX(Colony!$J$26:$J$1000, MATCH(1,COUNTIF(A298, Colony!$H$26:$H$1000)*(--(ISBLANK(Colony!$I$26:$I$1000))), 0)),"")</f>
        <v/>
      </c>
      <c r="E298" t="str">
        <f t="array" ref="E298">_xlfn.IFNA(INDEX(Colony!$D$26:$D$1000, MATCH(1,COUNTIF(B298, Colony!$H$26:$H$1000)*(--(ISBLANK(Colony!$I$26:$I$1000))), 0)),"")</f>
        <v/>
      </c>
      <c r="F298">
        <f t="shared" si="6"/>
        <v>0</v>
      </c>
    </row>
    <row r="299" spans="1:6" x14ac:dyDescent="0.25">
      <c r="A299" t="str">
        <f t="array" ref="A299">_xlfn.IFNA(INDEX(Colony!$H$26:$H$1000, MATCH(0, COUNTIF(A$4:A298,Colony!$H$26:$H$1000), 0)),"")</f>
        <v/>
      </c>
      <c r="B299" t="str">
        <f t="array" ref="B299">_xlfn.IFNA(INDEX(Colony!$H$26:$H$1000, MATCH(1,COUNTIF(A299, Colony!$H$26:$H$1000)*(--(ISBLANK(Colony!$I$26:$I$1000))), 0)),"")</f>
        <v/>
      </c>
      <c r="C299" t="str">
        <f t="array" ref="C299">IF(A299=0,0,IF(OR(B299&gt;9999999,ISBLANK(B299)),"",SUM(COUNTIF(A299, Colony!$H$26:$H$1000)*(--(ISBLANK(Colony!$I$26:$I$1000))))))</f>
        <v/>
      </c>
      <c r="D299" t="str">
        <f t="array" ref="D299">_xlfn.IFNA(INDEX(Colony!$J$26:$J$1000, MATCH(1,COUNTIF(A299, Colony!$H$26:$H$1000)*(--(ISBLANK(Colony!$I$26:$I$1000))), 0)),"")</f>
        <v/>
      </c>
      <c r="E299" t="str">
        <f t="array" ref="E299">_xlfn.IFNA(INDEX(Colony!$D$26:$D$1000, MATCH(1,COUNTIF(B299, Colony!$H$26:$H$1000)*(--(ISBLANK(Colony!$I$26:$I$1000))), 0)),"")</f>
        <v/>
      </c>
      <c r="F299">
        <f t="shared" si="6"/>
        <v>0</v>
      </c>
    </row>
    <row r="300" spans="1:6" x14ac:dyDescent="0.25">
      <c r="A300" t="str">
        <f t="array" ref="A300">_xlfn.IFNA(INDEX(Colony!$H$26:$H$1000, MATCH(0, COUNTIF(A$4:A299,Colony!$H$26:$H$1000), 0)),"")</f>
        <v/>
      </c>
      <c r="B300" t="str">
        <f t="array" ref="B300">_xlfn.IFNA(INDEX(Colony!$H$26:$H$1000, MATCH(1,COUNTIF(A300, Colony!$H$26:$H$1000)*(--(ISBLANK(Colony!$I$26:$I$1000))), 0)),"")</f>
        <v/>
      </c>
      <c r="C300" t="str">
        <f t="array" ref="C300">IF(A300=0,0,IF(OR(B300&gt;9999999,ISBLANK(B300)),"",SUM(COUNTIF(A300, Colony!$H$26:$H$1000)*(--(ISBLANK(Colony!$I$26:$I$1000))))))</f>
        <v/>
      </c>
      <c r="D300" t="str">
        <f t="array" ref="D300">_xlfn.IFNA(INDEX(Colony!$J$26:$J$1000, MATCH(1,COUNTIF(A300, Colony!$H$26:$H$1000)*(--(ISBLANK(Colony!$I$26:$I$1000))), 0)),"")</f>
        <v/>
      </c>
      <c r="E300" t="str">
        <f t="array" ref="E300">_xlfn.IFNA(INDEX(Colony!$D$26:$D$1000, MATCH(1,COUNTIF(B300, Colony!$H$26:$H$1000)*(--(ISBLANK(Colony!$I$26:$I$1000))), 0)),"")</f>
        <v/>
      </c>
      <c r="F300">
        <f t="shared" si="6"/>
        <v>0</v>
      </c>
    </row>
    <row r="301" spans="1:6" x14ac:dyDescent="0.25">
      <c r="A301" t="str">
        <f t="array" ref="A301">_xlfn.IFNA(INDEX(Colony!$H$26:$H$1000, MATCH(0, COUNTIF(A$4:A300,Colony!$H$26:$H$1000), 0)),"")</f>
        <v/>
      </c>
      <c r="B301" t="str">
        <f t="array" ref="B301">_xlfn.IFNA(INDEX(Colony!$H$26:$H$1000, MATCH(1,COUNTIF(A301, Colony!$H$26:$H$1000)*(--(ISBLANK(Colony!$I$26:$I$1000))), 0)),"")</f>
        <v/>
      </c>
      <c r="C301" t="str">
        <f t="array" ref="C301">IF(A301=0,0,IF(OR(B301&gt;9999999,ISBLANK(B301)),"",SUM(COUNTIF(A301, Colony!$H$26:$H$1000)*(--(ISBLANK(Colony!$I$26:$I$1000))))))</f>
        <v/>
      </c>
      <c r="D301" t="str">
        <f t="array" ref="D301">_xlfn.IFNA(INDEX(Colony!$J$26:$J$1000, MATCH(1,COUNTIF(A301, Colony!$H$26:$H$1000)*(--(ISBLANK(Colony!$I$26:$I$1000))), 0)),"")</f>
        <v/>
      </c>
      <c r="E301" t="str">
        <f t="array" ref="E301">_xlfn.IFNA(INDEX(Colony!$D$26:$D$1000, MATCH(1,COUNTIF(B301, Colony!$H$26:$H$1000)*(--(ISBLANK(Colony!$I$26:$I$1000))), 0)),"")</f>
        <v/>
      </c>
      <c r="F301">
        <f t="shared" si="6"/>
        <v>0</v>
      </c>
    </row>
    <row r="302" spans="1:6" x14ac:dyDescent="0.25">
      <c r="A302" t="str">
        <f t="array" ref="A302">_xlfn.IFNA(INDEX(Colony!$H$26:$H$1000, MATCH(0, COUNTIF(A$4:A301,Colony!$H$26:$H$1000), 0)),"")</f>
        <v/>
      </c>
      <c r="B302" t="str">
        <f t="array" ref="B302">_xlfn.IFNA(INDEX(Colony!$H$26:$H$1000, MATCH(1,COUNTIF(A302, Colony!$H$26:$H$1000)*(--(ISBLANK(Colony!$I$26:$I$1000))), 0)),"")</f>
        <v/>
      </c>
      <c r="C302" t="str">
        <f t="array" ref="C302">IF(A302=0,0,IF(OR(B302&gt;9999999,ISBLANK(B302)),"",SUM(COUNTIF(A302, Colony!$H$26:$H$1000)*(--(ISBLANK(Colony!$I$26:$I$1000))))))</f>
        <v/>
      </c>
      <c r="D302" t="str">
        <f t="array" ref="D302">_xlfn.IFNA(INDEX(Colony!$J$26:$J$1000, MATCH(1,COUNTIF(A302, Colony!$H$26:$H$1000)*(--(ISBLANK(Colony!$I$26:$I$1000))), 0)),"")</f>
        <v/>
      </c>
      <c r="E302" t="str">
        <f t="array" ref="E302">_xlfn.IFNA(INDEX(Colony!$D$26:$D$1000, MATCH(1,COUNTIF(B302, Colony!$H$26:$H$1000)*(--(ISBLANK(Colony!$I$26:$I$1000))), 0)),"")</f>
        <v/>
      </c>
      <c r="F302">
        <f t="shared" si="6"/>
        <v>0</v>
      </c>
    </row>
    <row r="303" spans="1:6" x14ac:dyDescent="0.25">
      <c r="A303" t="str">
        <f t="array" ref="A303">_xlfn.IFNA(INDEX(Colony!$H$26:$H$1000, MATCH(0, COUNTIF(A$4:A302,Colony!$H$26:$H$1000), 0)),"")</f>
        <v/>
      </c>
      <c r="B303" t="str">
        <f t="array" ref="B303">_xlfn.IFNA(INDEX(Colony!$H$26:$H$1000, MATCH(1,COUNTIF(A303, Colony!$H$26:$H$1000)*(--(ISBLANK(Colony!$I$26:$I$1000))), 0)),"")</f>
        <v/>
      </c>
      <c r="C303" t="str">
        <f t="array" ref="C303">IF(A303=0,0,IF(OR(B303&gt;9999999,ISBLANK(B303)),"",SUM(COUNTIF(A303, Colony!$H$26:$H$1000)*(--(ISBLANK(Colony!$I$26:$I$1000))))))</f>
        <v/>
      </c>
      <c r="D303" t="str">
        <f t="array" ref="D303">_xlfn.IFNA(INDEX(Colony!$J$26:$J$1000, MATCH(1,COUNTIF(A303, Colony!$H$26:$H$1000)*(--(ISBLANK(Colony!$I$26:$I$1000))), 0)),"")</f>
        <v/>
      </c>
      <c r="E303" t="str">
        <f t="array" ref="E303">_xlfn.IFNA(INDEX(Colony!$D$26:$D$1000, MATCH(1,COUNTIF(B303, Colony!$H$26:$H$1000)*(--(ISBLANK(Colony!$I$26:$I$1000))), 0)),"")</f>
        <v/>
      </c>
      <c r="F303">
        <f t="shared" si="6"/>
        <v>0</v>
      </c>
    </row>
    <row r="304" spans="1:6" x14ac:dyDescent="0.25">
      <c r="A304" t="str">
        <f t="array" ref="A304">_xlfn.IFNA(INDEX(Colony!$H$26:$H$1000, MATCH(0, COUNTIF(A$4:A303,Colony!$H$26:$H$1000), 0)),"")</f>
        <v/>
      </c>
      <c r="B304" t="str">
        <f t="array" ref="B304">_xlfn.IFNA(INDEX(Colony!$H$26:$H$1000, MATCH(1,COUNTIF(A304, Colony!$H$26:$H$1000)*(--(ISBLANK(Colony!$I$26:$I$1000))), 0)),"")</f>
        <v/>
      </c>
      <c r="C304" t="str">
        <f t="array" ref="C304">IF(A304=0,0,IF(OR(B304&gt;9999999,ISBLANK(B304)),"",SUM(COUNTIF(A304, Colony!$H$26:$H$1000)*(--(ISBLANK(Colony!$I$26:$I$1000))))))</f>
        <v/>
      </c>
      <c r="D304" t="str">
        <f t="array" ref="D304">_xlfn.IFNA(INDEX(Colony!$J$26:$J$1000, MATCH(1,COUNTIF(A304, Colony!$H$26:$H$1000)*(--(ISBLANK(Colony!$I$26:$I$1000))), 0)),"")</f>
        <v/>
      </c>
      <c r="E304" t="str">
        <f t="array" ref="E304">_xlfn.IFNA(INDEX(Colony!$D$26:$D$1000, MATCH(1,COUNTIF(B304, Colony!$H$26:$H$1000)*(--(ISBLANK(Colony!$I$26:$I$1000))), 0)),"")</f>
        <v/>
      </c>
      <c r="F304">
        <f t="shared" si="6"/>
        <v>0</v>
      </c>
    </row>
    <row r="305" spans="1:6" x14ac:dyDescent="0.25">
      <c r="A305" t="str">
        <f t="array" ref="A305">_xlfn.IFNA(INDEX(Colony!$H$26:$H$1000, MATCH(0, COUNTIF(A$4:A304,Colony!$H$26:$H$1000), 0)),"")</f>
        <v/>
      </c>
      <c r="B305" t="str">
        <f t="array" ref="B305">_xlfn.IFNA(INDEX(Colony!$H$26:$H$1000, MATCH(1,COUNTIF(A305, Colony!$H$26:$H$1000)*(--(ISBLANK(Colony!$I$26:$I$1000))), 0)),"")</f>
        <v/>
      </c>
      <c r="C305" t="str">
        <f t="array" ref="C305">IF(A305=0,0,IF(OR(B305&gt;9999999,ISBLANK(B305)),"",SUM(COUNTIF(A305, Colony!$H$26:$H$1000)*(--(ISBLANK(Colony!$I$26:$I$1000))))))</f>
        <v/>
      </c>
      <c r="D305" t="str">
        <f t="array" ref="D305">_xlfn.IFNA(INDEX(Colony!$J$26:$J$1000, MATCH(1,COUNTIF(A305, Colony!$H$26:$H$1000)*(--(ISBLANK(Colony!$I$26:$I$1000))), 0)),"")</f>
        <v/>
      </c>
      <c r="E305" t="str">
        <f t="array" ref="E305">_xlfn.IFNA(INDEX(Colony!$D$26:$D$1000, MATCH(1,COUNTIF(B305, Colony!$H$26:$H$1000)*(--(ISBLANK(Colony!$I$26:$I$1000))), 0)),"")</f>
        <v/>
      </c>
      <c r="F305">
        <f t="shared" si="6"/>
        <v>0</v>
      </c>
    </row>
    <row r="306" spans="1:6" x14ac:dyDescent="0.25">
      <c r="A306" t="str">
        <f t="array" ref="A306">_xlfn.IFNA(INDEX(Colony!$H$26:$H$1000, MATCH(0, COUNTIF(A$4:A305,Colony!$H$26:$H$1000), 0)),"")</f>
        <v/>
      </c>
      <c r="B306" t="str">
        <f t="array" ref="B306">_xlfn.IFNA(INDEX(Colony!$H$26:$H$1000, MATCH(1,COUNTIF(A306, Colony!$H$26:$H$1000)*(--(ISBLANK(Colony!$I$26:$I$1000))), 0)),"")</f>
        <v/>
      </c>
      <c r="C306" t="str">
        <f t="array" ref="C306">IF(A306=0,0,IF(OR(B306&gt;9999999,ISBLANK(B306)),"",SUM(COUNTIF(A306, Colony!$H$26:$H$1000)*(--(ISBLANK(Colony!$I$26:$I$1000))))))</f>
        <v/>
      </c>
      <c r="D306" t="str">
        <f t="array" ref="D306">_xlfn.IFNA(INDEX(Colony!$J$26:$J$1000, MATCH(1,COUNTIF(A306, Colony!$H$26:$H$1000)*(--(ISBLANK(Colony!$I$26:$I$1000))), 0)),"")</f>
        <v/>
      </c>
      <c r="E306" t="str">
        <f t="array" ref="E306">_xlfn.IFNA(INDEX(Colony!$D$26:$D$1000, MATCH(1,COUNTIF(B306, Colony!$H$26:$H$1000)*(--(ISBLANK(Colony!$I$26:$I$1000))), 0)),"")</f>
        <v/>
      </c>
      <c r="F306">
        <f t="shared" si="6"/>
        <v>0</v>
      </c>
    </row>
    <row r="307" spans="1:6" x14ac:dyDescent="0.25">
      <c r="A307" t="str">
        <f t="array" ref="A307">_xlfn.IFNA(INDEX(Colony!$H$26:$H$1000, MATCH(0, COUNTIF(A$4:A306,Colony!$H$26:$H$1000), 0)),"")</f>
        <v/>
      </c>
      <c r="B307" t="str">
        <f t="array" ref="B307">_xlfn.IFNA(INDEX(Colony!$H$26:$H$1000, MATCH(1,COUNTIF(A307, Colony!$H$26:$H$1000)*(--(ISBLANK(Colony!$I$26:$I$1000))), 0)),"")</f>
        <v/>
      </c>
      <c r="C307" t="str">
        <f t="array" ref="C307">IF(A307=0,0,IF(OR(B307&gt;9999999,ISBLANK(B307)),"",SUM(COUNTIF(A307, Colony!$H$26:$H$1000)*(--(ISBLANK(Colony!$I$26:$I$1000))))))</f>
        <v/>
      </c>
      <c r="D307" t="str">
        <f t="array" ref="D307">_xlfn.IFNA(INDEX(Colony!$J$26:$J$1000, MATCH(1,COUNTIF(A307, Colony!$H$26:$H$1000)*(--(ISBLANK(Colony!$I$26:$I$1000))), 0)),"")</f>
        <v/>
      </c>
      <c r="E307" t="str">
        <f t="array" ref="E307">_xlfn.IFNA(INDEX(Colony!$D$26:$D$1000, MATCH(1,COUNTIF(B307, Colony!$H$26:$H$1000)*(--(ISBLANK(Colony!$I$26:$I$1000))), 0)),"")</f>
        <v/>
      </c>
      <c r="F307">
        <f t="shared" si="6"/>
        <v>0</v>
      </c>
    </row>
    <row r="308" spans="1:6" x14ac:dyDescent="0.25">
      <c r="A308" t="str">
        <f t="array" ref="A308">_xlfn.IFNA(INDEX(Colony!$H$26:$H$1000, MATCH(0, COUNTIF(A$4:A307,Colony!$H$26:$H$1000), 0)),"")</f>
        <v/>
      </c>
      <c r="B308" t="str">
        <f t="array" ref="B308">_xlfn.IFNA(INDEX(Colony!$H$26:$H$1000, MATCH(1,COUNTIF(A308, Colony!$H$26:$H$1000)*(--(ISBLANK(Colony!$I$26:$I$1000))), 0)),"")</f>
        <v/>
      </c>
      <c r="C308" t="str">
        <f t="array" ref="C308">IF(A308=0,0,IF(OR(B308&gt;9999999,ISBLANK(B308)),"",SUM(COUNTIF(A308, Colony!$H$26:$H$1000)*(--(ISBLANK(Colony!$I$26:$I$1000))))))</f>
        <v/>
      </c>
      <c r="D308" t="str">
        <f t="array" ref="D308">_xlfn.IFNA(INDEX(Colony!$J$26:$J$1000, MATCH(1,COUNTIF(A308, Colony!$H$26:$H$1000)*(--(ISBLANK(Colony!$I$26:$I$1000))), 0)),"")</f>
        <v/>
      </c>
      <c r="E308" t="str">
        <f t="array" ref="E308">_xlfn.IFNA(INDEX(Colony!$D$26:$D$1000, MATCH(1,COUNTIF(B308, Colony!$H$26:$H$1000)*(--(ISBLANK(Colony!$I$26:$I$1000))), 0)),"")</f>
        <v/>
      </c>
      <c r="F308">
        <f t="shared" si="6"/>
        <v>0</v>
      </c>
    </row>
    <row r="309" spans="1:6" x14ac:dyDescent="0.25">
      <c r="A309" t="str">
        <f t="array" ref="A309">_xlfn.IFNA(INDEX(Colony!$H$26:$H$1000, MATCH(0, COUNTIF(A$4:A308,Colony!$H$26:$H$1000), 0)),"")</f>
        <v/>
      </c>
      <c r="B309" t="str">
        <f t="array" ref="B309">_xlfn.IFNA(INDEX(Colony!$H$26:$H$1000, MATCH(1,COUNTIF(A309, Colony!$H$26:$H$1000)*(--(ISBLANK(Colony!$I$26:$I$1000))), 0)),"")</f>
        <v/>
      </c>
      <c r="C309" t="str">
        <f t="array" ref="C309">IF(A309=0,0,IF(OR(B309&gt;9999999,ISBLANK(B309)),"",SUM(COUNTIF(A309, Colony!$H$26:$H$1000)*(--(ISBLANK(Colony!$I$26:$I$1000))))))</f>
        <v/>
      </c>
      <c r="D309" t="str">
        <f t="array" ref="D309">_xlfn.IFNA(INDEX(Colony!$J$26:$J$1000, MATCH(1,COUNTIF(A309, Colony!$H$26:$H$1000)*(--(ISBLANK(Colony!$I$26:$I$1000))), 0)),"")</f>
        <v/>
      </c>
      <c r="E309" t="str">
        <f t="array" ref="E309">_xlfn.IFNA(INDEX(Colony!$D$26:$D$1000, MATCH(1,COUNTIF(B309, Colony!$H$26:$H$1000)*(--(ISBLANK(Colony!$I$26:$I$1000))), 0)),"")</f>
        <v/>
      </c>
      <c r="F309">
        <f t="shared" si="6"/>
        <v>0</v>
      </c>
    </row>
    <row r="310" spans="1:6" x14ac:dyDescent="0.25">
      <c r="A310" t="str">
        <f t="array" ref="A310">_xlfn.IFNA(INDEX(Colony!$H$26:$H$1000, MATCH(0, COUNTIF(A$4:A309,Colony!$H$26:$H$1000), 0)),"")</f>
        <v/>
      </c>
      <c r="B310" t="str">
        <f t="array" ref="B310">_xlfn.IFNA(INDEX(Colony!$H$26:$H$1000, MATCH(1,COUNTIF(A310, Colony!$H$26:$H$1000)*(--(ISBLANK(Colony!$I$26:$I$1000))), 0)),"")</f>
        <v/>
      </c>
      <c r="C310" t="str">
        <f t="array" ref="C310">IF(A310=0,0,IF(OR(B310&gt;9999999,ISBLANK(B310)),"",SUM(COUNTIF(A310, Colony!$H$26:$H$1000)*(--(ISBLANK(Colony!$I$26:$I$1000))))))</f>
        <v/>
      </c>
      <c r="D310" t="str">
        <f t="array" ref="D310">_xlfn.IFNA(INDEX(Colony!$J$26:$J$1000, MATCH(1,COUNTIF(A310, Colony!$H$26:$H$1000)*(--(ISBLANK(Colony!$I$26:$I$1000))), 0)),"")</f>
        <v/>
      </c>
      <c r="E310" t="str">
        <f t="array" ref="E310">_xlfn.IFNA(INDEX(Colony!$D$26:$D$1000, MATCH(1,COUNTIF(B310, Colony!$H$26:$H$1000)*(--(ISBLANK(Colony!$I$26:$I$1000))), 0)),"")</f>
        <v/>
      </c>
      <c r="F310">
        <f t="shared" si="6"/>
        <v>0</v>
      </c>
    </row>
    <row r="311" spans="1:6" x14ac:dyDescent="0.25">
      <c r="A311" t="str">
        <f t="array" ref="A311">_xlfn.IFNA(INDEX(Colony!$H$26:$H$1000, MATCH(0, COUNTIF(A$4:A310,Colony!$H$26:$H$1000), 0)),"")</f>
        <v/>
      </c>
      <c r="B311" t="str">
        <f t="array" ref="B311">_xlfn.IFNA(INDEX(Colony!$H$26:$H$1000, MATCH(1,COUNTIF(A311, Colony!$H$26:$H$1000)*(--(ISBLANK(Colony!$I$26:$I$1000))), 0)),"")</f>
        <v/>
      </c>
      <c r="C311" t="str">
        <f t="array" ref="C311">IF(A311=0,0,IF(OR(B311&gt;9999999,ISBLANK(B311)),"",SUM(COUNTIF(A311, Colony!$H$26:$H$1000)*(--(ISBLANK(Colony!$I$26:$I$1000))))))</f>
        <v/>
      </c>
      <c r="D311" t="str">
        <f t="array" ref="D311">_xlfn.IFNA(INDEX(Colony!$J$26:$J$1000, MATCH(1,COUNTIF(A311, Colony!$H$26:$H$1000)*(--(ISBLANK(Colony!$I$26:$I$1000))), 0)),"")</f>
        <v/>
      </c>
      <c r="E311" t="str">
        <f t="array" ref="E311">_xlfn.IFNA(INDEX(Colony!$D$26:$D$1000, MATCH(1,COUNTIF(B311, Colony!$H$26:$H$1000)*(--(ISBLANK(Colony!$I$26:$I$1000))), 0)),"")</f>
        <v/>
      </c>
      <c r="F311">
        <f t="shared" si="6"/>
        <v>0</v>
      </c>
    </row>
    <row r="312" spans="1:6" x14ac:dyDescent="0.25">
      <c r="A312" t="str">
        <f t="array" ref="A312">_xlfn.IFNA(INDEX(Colony!$H$26:$H$1000, MATCH(0, COUNTIF(A$4:A311,Colony!$H$26:$H$1000), 0)),"")</f>
        <v/>
      </c>
      <c r="B312" t="str">
        <f t="array" ref="B312">_xlfn.IFNA(INDEX(Colony!$H$26:$H$1000, MATCH(1,COUNTIF(A312, Colony!$H$26:$H$1000)*(--(ISBLANK(Colony!$I$26:$I$1000))), 0)),"")</f>
        <v/>
      </c>
      <c r="C312" t="str">
        <f t="array" ref="C312">IF(A312=0,0,IF(OR(B312&gt;9999999,ISBLANK(B312)),"",SUM(COUNTIF(A312, Colony!$H$26:$H$1000)*(--(ISBLANK(Colony!$I$26:$I$1000))))))</f>
        <v/>
      </c>
      <c r="D312" t="str">
        <f t="array" ref="D312">_xlfn.IFNA(INDEX(Colony!$J$26:$J$1000, MATCH(1,COUNTIF(A312, Colony!$H$26:$H$1000)*(--(ISBLANK(Colony!$I$26:$I$1000))), 0)),"")</f>
        <v/>
      </c>
      <c r="E312" t="str">
        <f t="array" ref="E312">_xlfn.IFNA(INDEX(Colony!$D$26:$D$1000, MATCH(1,COUNTIF(B312, Colony!$H$26:$H$1000)*(--(ISBLANK(Colony!$I$26:$I$1000))), 0)),"")</f>
        <v/>
      </c>
      <c r="F312">
        <f t="shared" si="6"/>
        <v>0</v>
      </c>
    </row>
    <row r="313" spans="1:6" x14ac:dyDescent="0.25">
      <c r="A313" t="str">
        <f t="array" ref="A313">_xlfn.IFNA(INDEX(Colony!$H$26:$H$1000, MATCH(0, COUNTIF(A$4:A312,Colony!$H$26:$H$1000), 0)),"")</f>
        <v/>
      </c>
      <c r="B313" t="str">
        <f t="array" ref="B313">_xlfn.IFNA(INDEX(Colony!$H$26:$H$1000, MATCH(1,COUNTIF(A313, Colony!$H$26:$H$1000)*(--(ISBLANK(Colony!$I$26:$I$1000))), 0)),"")</f>
        <v/>
      </c>
      <c r="C313" t="str">
        <f t="array" ref="C313">IF(A313=0,0,IF(OR(B313&gt;9999999,ISBLANK(B313)),"",SUM(COUNTIF(A313, Colony!$H$26:$H$1000)*(--(ISBLANK(Colony!$I$26:$I$1000))))))</f>
        <v/>
      </c>
      <c r="D313" t="str">
        <f t="array" ref="D313">_xlfn.IFNA(INDEX(Colony!$J$26:$J$1000, MATCH(1,COUNTIF(A313, Colony!$H$26:$H$1000)*(--(ISBLANK(Colony!$I$26:$I$1000))), 0)),"")</f>
        <v/>
      </c>
      <c r="E313" t="str">
        <f t="array" ref="E313">_xlfn.IFNA(INDEX(Colony!$D$26:$D$1000, MATCH(1,COUNTIF(B313, Colony!$H$26:$H$1000)*(--(ISBLANK(Colony!$I$26:$I$1000))), 0)),"")</f>
        <v/>
      </c>
      <c r="F313">
        <f t="shared" si="6"/>
        <v>0</v>
      </c>
    </row>
    <row r="314" spans="1:6" x14ac:dyDescent="0.25">
      <c r="A314" t="str">
        <f t="array" ref="A314">_xlfn.IFNA(INDEX(Colony!$H$26:$H$1000, MATCH(0, COUNTIF(A$4:A313,Colony!$H$26:$H$1000), 0)),"")</f>
        <v/>
      </c>
      <c r="B314" t="str">
        <f t="array" ref="B314">_xlfn.IFNA(INDEX(Colony!$H$26:$H$1000, MATCH(1,COUNTIF(A314, Colony!$H$26:$H$1000)*(--(ISBLANK(Colony!$I$26:$I$1000))), 0)),"")</f>
        <v/>
      </c>
      <c r="C314" t="str">
        <f t="array" ref="C314">IF(A314=0,0,IF(OR(B314&gt;9999999,ISBLANK(B314)),"",SUM(COUNTIF(A314, Colony!$H$26:$H$1000)*(--(ISBLANK(Colony!$I$26:$I$1000))))))</f>
        <v/>
      </c>
      <c r="D314" t="str">
        <f t="array" ref="D314">_xlfn.IFNA(INDEX(Colony!$J$26:$J$1000, MATCH(1,COUNTIF(A314, Colony!$H$26:$H$1000)*(--(ISBLANK(Colony!$I$26:$I$1000))), 0)),"")</f>
        <v/>
      </c>
      <c r="E314" t="str">
        <f t="array" ref="E314">_xlfn.IFNA(INDEX(Colony!$D$26:$D$1000, MATCH(1,COUNTIF(B314, Colony!$H$26:$H$1000)*(--(ISBLANK(Colony!$I$26:$I$1000))), 0)),"")</f>
        <v/>
      </c>
      <c r="F314">
        <f t="shared" si="6"/>
        <v>0</v>
      </c>
    </row>
    <row r="315" spans="1:6" x14ac:dyDescent="0.25">
      <c r="A315" t="str">
        <f t="array" ref="A315">_xlfn.IFNA(INDEX(Colony!$H$26:$H$1000, MATCH(0, COUNTIF(A$4:A314,Colony!$H$26:$H$1000), 0)),"")</f>
        <v/>
      </c>
      <c r="B315" t="str">
        <f t="array" ref="B315">_xlfn.IFNA(INDEX(Colony!$H$26:$H$1000, MATCH(1,COUNTIF(A315, Colony!$H$26:$H$1000)*(--(ISBLANK(Colony!$I$26:$I$1000))), 0)),"")</f>
        <v/>
      </c>
      <c r="C315" t="str">
        <f t="array" ref="C315">IF(A315=0,0,IF(OR(B315&gt;9999999,ISBLANK(B315)),"",SUM(COUNTIF(A315, Colony!$H$26:$H$1000)*(--(ISBLANK(Colony!$I$26:$I$1000))))))</f>
        <v/>
      </c>
      <c r="D315" t="str">
        <f t="array" ref="D315">_xlfn.IFNA(INDEX(Colony!$J$26:$J$1000, MATCH(1,COUNTIF(A315, Colony!$H$26:$H$1000)*(--(ISBLANK(Colony!$I$26:$I$1000))), 0)),"")</f>
        <v/>
      </c>
      <c r="E315" t="str">
        <f t="array" ref="E315">_xlfn.IFNA(INDEX(Colony!$D$26:$D$1000, MATCH(1,COUNTIF(B315, Colony!$H$26:$H$1000)*(--(ISBLANK(Colony!$I$26:$I$1000))), 0)),"")</f>
        <v/>
      </c>
      <c r="F315">
        <f t="shared" si="6"/>
        <v>0</v>
      </c>
    </row>
    <row r="316" spans="1:6" x14ac:dyDescent="0.25">
      <c r="A316" t="str">
        <f t="array" ref="A316">_xlfn.IFNA(INDEX(Colony!$H$26:$H$1000, MATCH(0, COUNTIF(A$4:A315,Colony!$H$26:$H$1000), 0)),"")</f>
        <v/>
      </c>
      <c r="B316" t="str">
        <f t="array" ref="B316">_xlfn.IFNA(INDEX(Colony!$H$26:$H$1000, MATCH(1,COUNTIF(A316, Colony!$H$26:$H$1000)*(--(ISBLANK(Colony!$I$26:$I$1000))), 0)),"")</f>
        <v/>
      </c>
      <c r="C316" t="str">
        <f t="array" ref="C316">IF(A316=0,0,IF(OR(B316&gt;9999999,ISBLANK(B316)),"",SUM(COUNTIF(A316, Colony!$H$26:$H$1000)*(--(ISBLANK(Colony!$I$26:$I$1000))))))</f>
        <v/>
      </c>
      <c r="D316" t="str">
        <f t="array" ref="D316">_xlfn.IFNA(INDEX(Colony!$J$26:$J$1000, MATCH(1,COUNTIF(A316, Colony!$H$26:$H$1000)*(--(ISBLANK(Colony!$I$26:$I$1000))), 0)),"")</f>
        <v/>
      </c>
      <c r="E316" t="str">
        <f t="array" ref="E316">_xlfn.IFNA(INDEX(Colony!$D$26:$D$1000, MATCH(1,COUNTIF(B316, Colony!$H$26:$H$1000)*(--(ISBLANK(Colony!$I$26:$I$1000))), 0)),"")</f>
        <v/>
      </c>
      <c r="F316">
        <f t="shared" si="6"/>
        <v>0</v>
      </c>
    </row>
    <row r="317" spans="1:6" x14ac:dyDescent="0.25">
      <c r="A317" t="str">
        <f t="array" ref="A317">_xlfn.IFNA(INDEX(Colony!$H$26:$H$1000, MATCH(0, COUNTIF(A$4:A316,Colony!$H$26:$H$1000), 0)),"")</f>
        <v/>
      </c>
      <c r="B317" t="str">
        <f t="array" ref="B317">_xlfn.IFNA(INDEX(Colony!$H$26:$H$1000, MATCH(1,COUNTIF(A317, Colony!$H$26:$H$1000)*(--(ISBLANK(Colony!$I$26:$I$1000))), 0)),"")</f>
        <v/>
      </c>
      <c r="C317" t="str">
        <f t="array" ref="C317">IF(A317=0,0,IF(OR(B317&gt;9999999,ISBLANK(B317)),"",SUM(COUNTIF(A317, Colony!$H$26:$H$1000)*(--(ISBLANK(Colony!$I$26:$I$1000))))))</f>
        <v/>
      </c>
      <c r="D317" t="str">
        <f t="array" ref="D317">_xlfn.IFNA(INDEX(Colony!$J$26:$J$1000, MATCH(1,COUNTIF(A317, Colony!$H$26:$H$1000)*(--(ISBLANK(Colony!$I$26:$I$1000))), 0)),"")</f>
        <v/>
      </c>
      <c r="E317" t="str">
        <f t="array" ref="E317">_xlfn.IFNA(INDEX(Colony!$D$26:$D$1000, MATCH(1,COUNTIF(B317, Colony!$H$26:$H$1000)*(--(ISBLANK(Colony!$I$26:$I$1000))), 0)),"")</f>
        <v/>
      </c>
      <c r="F317">
        <f t="shared" si="6"/>
        <v>0</v>
      </c>
    </row>
    <row r="318" spans="1:6" x14ac:dyDescent="0.25">
      <c r="A318" t="str">
        <f t="array" ref="A318">_xlfn.IFNA(INDEX(Colony!$H$26:$H$1000, MATCH(0, COUNTIF(A$4:A317,Colony!$H$26:$H$1000), 0)),"")</f>
        <v/>
      </c>
      <c r="B318" t="str">
        <f t="array" ref="B318">_xlfn.IFNA(INDEX(Colony!$H$26:$H$1000, MATCH(1,COUNTIF(A318, Colony!$H$26:$H$1000)*(--(ISBLANK(Colony!$I$26:$I$1000))), 0)),"")</f>
        <v/>
      </c>
      <c r="C318" t="str">
        <f t="array" ref="C318">IF(A318=0,0,IF(OR(B318&gt;9999999,ISBLANK(B318)),"",SUM(COUNTIF(A318, Colony!$H$26:$H$1000)*(--(ISBLANK(Colony!$I$26:$I$1000))))))</f>
        <v/>
      </c>
      <c r="D318" t="str">
        <f t="array" ref="D318">_xlfn.IFNA(INDEX(Colony!$J$26:$J$1000, MATCH(1,COUNTIF(A318, Colony!$H$26:$H$1000)*(--(ISBLANK(Colony!$I$26:$I$1000))), 0)),"")</f>
        <v/>
      </c>
      <c r="E318" t="str">
        <f t="array" ref="E318">_xlfn.IFNA(INDEX(Colony!$D$26:$D$1000, MATCH(1,COUNTIF(B318, Colony!$H$26:$H$1000)*(--(ISBLANK(Colony!$I$26:$I$1000))), 0)),"")</f>
        <v/>
      </c>
      <c r="F318">
        <f t="shared" si="6"/>
        <v>0</v>
      </c>
    </row>
    <row r="319" spans="1:6" x14ac:dyDescent="0.25">
      <c r="A319" t="str">
        <f t="array" ref="A319">_xlfn.IFNA(INDEX(Colony!$H$26:$H$1000, MATCH(0, COUNTIF(A$4:A318,Colony!$H$26:$H$1000), 0)),"")</f>
        <v/>
      </c>
      <c r="B319" t="str">
        <f t="array" ref="B319">_xlfn.IFNA(INDEX(Colony!$H$26:$H$1000, MATCH(1,COUNTIF(A319, Colony!$H$26:$H$1000)*(--(ISBLANK(Colony!$I$26:$I$1000))), 0)),"")</f>
        <v/>
      </c>
      <c r="C319" t="str">
        <f t="array" ref="C319">IF(A319=0,0,IF(OR(B319&gt;9999999,ISBLANK(B319)),"",SUM(COUNTIF(A319, Colony!$H$26:$H$1000)*(--(ISBLANK(Colony!$I$26:$I$1000))))))</f>
        <v/>
      </c>
      <c r="D319" t="str">
        <f t="array" ref="D319">_xlfn.IFNA(INDEX(Colony!$J$26:$J$1000, MATCH(1,COUNTIF(A319, Colony!$H$26:$H$1000)*(--(ISBLANK(Colony!$I$26:$I$1000))), 0)),"")</f>
        <v/>
      </c>
      <c r="E319" t="str">
        <f t="array" ref="E319">_xlfn.IFNA(INDEX(Colony!$D$26:$D$1000, MATCH(1,COUNTIF(B319, Colony!$H$26:$H$1000)*(--(ISBLANK(Colony!$I$26:$I$1000))), 0)),"")</f>
        <v/>
      </c>
      <c r="F319">
        <f t="shared" si="6"/>
        <v>0</v>
      </c>
    </row>
    <row r="320" spans="1:6" x14ac:dyDescent="0.25">
      <c r="A320" t="str">
        <f t="array" ref="A320">_xlfn.IFNA(INDEX(Colony!$H$26:$H$1000, MATCH(0, COUNTIF(A$4:A319,Colony!$H$26:$H$1000), 0)),"")</f>
        <v/>
      </c>
      <c r="B320" t="str">
        <f t="array" ref="B320">_xlfn.IFNA(INDEX(Colony!$H$26:$H$1000, MATCH(1,COUNTIF(A320, Colony!$H$26:$H$1000)*(--(ISBLANK(Colony!$I$26:$I$1000))), 0)),"")</f>
        <v/>
      </c>
      <c r="C320" t="str">
        <f t="array" ref="C320">IF(A320=0,0,IF(OR(B320&gt;9999999,ISBLANK(B320)),"",SUM(COUNTIF(A320, Colony!$H$26:$H$1000)*(--(ISBLANK(Colony!$I$26:$I$1000))))))</f>
        <v/>
      </c>
      <c r="D320" t="str">
        <f t="array" ref="D320">_xlfn.IFNA(INDEX(Colony!$J$26:$J$1000, MATCH(1,COUNTIF(A320, Colony!$H$26:$H$1000)*(--(ISBLANK(Colony!$I$26:$I$1000))), 0)),"")</f>
        <v/>
      </c>
      <c r="E320" t="str">
        <f t="array" ref="E320">_xlfn.IFNA(INDEX(Colony!$D$26:$D$1000, MATCH(1,COUNTIF(B320, Colony!$H$26:$H$1000)*(--(ISBLANK(Colony!$I$26:$I$1000))), 0)),"")</f>
        <v/>
      </c>
      <c r="F320">
        <f t="shared" si="6"/>
        <v>0</v>
      </c>
    </row>
    <row r="321" spans="1:6" x14ac:dyDescent="0.25">
      <c r="A321" t="str">
        <f t="array" ref="A321">_xlfn.IFNA(INDEX(Colony!$H$26:$H$1000, MATCH(0, COUNTIF(A$4:A320,Colony!$H$26:$H$1000), 0)),"")</f>
        <v/>
      </c>
      <c r="B321" t="str">
        <f t="array" ref="B321">_xlfn.IFNA(INDEX(Colony!$H$26:$H$1000, MATCH(1,COUNTIF(A321, Colony!$H$26:$H$1000)*(--(ISBLANK(Colony!$I$26:$I$1000))), 0)),"")</f>
        <v/>
      </c>
      <c r="C321" t="str">
        <f t="array" ref="C321">IF(A321=0,0,IF(OR(B321&gt;9999999,ISBLANK(B321)),"",SUM(COUNTIF(A321, Colony!$H$26:$H$1000)*(--(ISBLANK(Colony!$I$26:$I$1000))))))</f>
        <v/>
      </c>
      <c r="D321" t="str">
        <f t="array" ref="D321">_xlfn.IFNA(INDEX(Colony!$J$26:$J$1000, MATCH(1,COUNTIF(A321, Colony!$H$26:$H$1000)*(--(ISBLANK(Colony!$I$26:$I$1000))), 0)),"")</f>
        <v/>
      </c>
      <c r="E321" t="str">
        <f t="array" ref="E321">_xlfn.IFNA(INDEX(Colony!$D$26:$D$1000, MATCH(1,COUNTIF(B321, Colony!$H$26:$H$1000)*(--(ISBLANK(Colony!$I$26:$I$1000))), 0)),"")</f>
        <v/>
      </c>
      <c r="F321">
        <f t="shared" si="6"/>
        <v>0</v>
      </c>
    </row>
    <row r="322" spans="1:6" x14ac:dyDescent="0.25">
      <c r="A322" t="str">
        <f t="array" ref="A322">_xlfn.IFNA(INDEX(Colony!$H$26:$H$1000, MATCH(0, COUNTIF(A$4:A321,Colony!$H$26:$H$1000), 0)),"")</f>
        <v/>
      </c>
      <c r="B322" t="str">
        <f t="array" ref="B322">_xlfn.IFNA(INDEX(Colony!$H$26:$H$1000, MATCH(1,COUNTIF(A322, Colony!$H$26:$H$1000)*(--(ISBLANK(Colony!$I$26:$I$1000))), 0)),"")</f>
        <v/>
      </c>
      <c r="C322" t="str">
        <f t="array" ref="C322">IF(A322=0,0,IF(OR(B322&gt;9999999,ISBLANK(B322)),"",SUM(COUNTIF(A322, Colony!$H$26:$H$1000)*(--(ISBLANK(Colony!$I$26:$I$1000))))))</f>
        <v/>
      </c>
      <c r="D322" t="str">
        <f t="array" ref="D322">_xlfn.IFNA(INDEX(Colony!$J$26:$J$1000, MATCH(1,COUNTIF(A322, Colony!$H$26:$H$1000)*(--(ISBLANK(Colony!$I$26:$I$1000))), 0)),"")</f>
        <v/>
      </c>
      <c r="E322" t="str">
        <f t="array" ref="E322">_xlfn.IFNA(INDEX(Colony!$D$26:$D$1000, MATCH(1,COUNTIF(B322, Colony!$H$26:$H$1000)*(--(ISBLANK(Colony!$I$26:$I$1000))), 0)),"")</f>
        <v/>
      </c>
      <c r="F322">
        <f t="shared" si="6"/>
        <v>0</v>
      </c>
    </row>
    <row r="323" spans="1:6" x14ac:dyDescent="0.25">
      <c r="A323" t="str">
        <f t="array" ref="A323">_xlfn.IFNA(INDEX(Colony!$H$26:$H$1000, MATCH(0, COUNTIF(A$4:A322,Colony!$H$26:$H$1000), 0)),"")</f>
        <v/>
      </c>
      <c r="B323" t="str">
        <f t="array" ref="B323">_xlfn.IFNA(INDEX(Colony!$H$26:$H$1000, MATCH(1,COUNTIF(A323, Colony!$H$26:$H$1000)*(--(ISBLANK(Colony!$I$26:$I$1000))), 0)),"")</f>
        <v/>
      </c>
      <c r="C323" t="str">
        <f t="array" ref="C323">IF(A323=0,0,IF(OR(B323&gt;9999999,ISBLANK(B323)),"",SUM(COUNTIF(A323, Colony!$H$26:$H$1000)*(--(ISBLANK(Colony!$I$26:$I$1000))))))</f>
        <v/>
      </c>
      <c r="D323" t="str">
        <f t="array" ref="D323">_xlfn.IFNA(INDEX(Colony!$J$26:$J$1000, MATCH(1,COUNTIF(A323, Colony!$H$26:$H$1000)*(--(ISBLANK(Colony!$I$26:$I$1000))), 0)),"")</f>
        <v/>
      </c>
      <c r="E323" t="str">
        <f t="array" ref="E323">_xlfn.IFNA(INDEX(Colony!$D$26:$D$1000, MATCH(1,COUNTIF(B323, Colony!$H$26:$H$1000)*(--(ISBLANK(Colony!$I$26:$I$1000))), 0)),"")</f>
        <v/>
      </c>
      <c r="F323">
        <f t="shared" si="6"/>
        <v>0</v>
      </c>
    </row>
    <row r="324" spans="1:6" x14ac:dyDescent="0.25">
      <c r="A324" t="str">
        <f t="array" ref="A324">_xlfn.IFNA(INDEX(Colony!$H$26:$H$1000, MATCH(0, COUNTIF(A$4:A323,Colony!$H$26:$H$1000), 0)),"")</f>
        <v/>
      </c>
      <c r="B324" t="str">
        <f t="array" ref="B324">_xlfn.IFNA(INDEX(Colony!$H$26:$H$1000, MATCH(1,COUNTIF(A324, Colony!$H$26:$H$1000)*(--(ISBLANK(Colony!$I$26:$I$1000))), 0)),"")</f>
        <v/>
      </c>
      <c r="C324" t="str">
        <f t="array" ref="C324">IF(A324=0,0,IF(OR(B324&gt;9999999,ISBLANK(B324)),"",SUM(COUNTIF(A324, Colony!$H$26:$H$1000)*(--(ISBLANK(Colony!$I$26:$I$1000))))))</f>
        <v/>
      </c>
      <c r="D324" t="str">
        <f t="array" ref="D324">_xlfn.IFNA(INDEX(Colony!$J$26:$J$1000, MATCH(1,COUNTIF(A324, Colony!$H$26:$H$1000)*(--(ISBLANK(Colony!$I$26:$I$1000))), 0)),"")</f>
        <v/>
      </c>
      <c r="E324" t="str">
        <f t="array" ref="E324">_xlfn.IFNA(INDEX(Colony!$D$26:$D$1000, MATCH(1,COUNTIF(B324, Colony!$H$26:$H$1000)*(--(ISBLANK(Colony!$I$26:$I$1000))), 0)),"")</f>
        <v/>
      </c>
      <c r="F324">
        <f t="shared" si="6"/>
        <v>0</v>
      </c>
    </row>
    <row r="325" spans="1:6" x14ac:dyDescent="0.25">
      <c r="A325" t="str">
        <f t="array" ref="A325">_xlfn.IFNA(INDEX(Colony!$H$26:$H$1000, MATCH(0, COUNTIF(A$4:A324,Colony!$H$26:$H$1000), 0)),"")</f>
        <v/>
      </c>
      <c r="B325" t="str">
        <f t="array" ref="B325">_xlfn.IFNA(INDEX(Colony!$H$26:$H$1000, MATCH(1,COUNTIF(A325, Colony!$H$26:$H$1000)*(--(ISBLANK(Colony!$I$26:$I$1000))), 0)),"")</f>
        <v/>
      </c>
      <c r="C325" t="str">
        <f t="array" ref="C325">IF(A325=0,0,IF(OR(B325&gt;9999999,ISBLANK(B325)),"",SUM(COUNTIF(A325, Colony!$H$26:$H$1000)*(--(ISBLANK(Colony!$I$26:$I$1000))))))</f>
        <v/>
      </c>
      <c r="D325" t="str">
        <f t="array" ref="D325">_xlfn.IFNA(INDEX(Colony!$J$26:$J$1000, MATCH(1,COUNTIF(A325, Colony!$H$26:$H$1000)*(--(ISBLANK(Colony!$I$26:$I$1000))), 0)),"")</f>
        <v/>
      </c>
      <c r="E325" t="str">
        <f t="array" ref="E325">_xlfn.IFNA(INDEX(Colony!$D$26:$D$1000, MATCH(1,COUNTIF(B325, Colony!$H$26:$H$1000)*(--(ISBLANK(Colony!$I$26:$I$1000))), 0)),"")</f>
        <v/>
      </c>
      <c r="F325">
        <f t="shared" ref="F325:F388" si="7">IF(OR(B325&gt;$B$5,B325&lt;9999),1,0)</f>
        <v>0</v>
      </c>
    </row>
    <row r="326" spans="1:6" x14ac:dyDescent="0.25">
      <c r="A326" t="str">
        <f t="array" ref="A326">_xlfn.IFNA(INDEX(Colony!$H$26:$H$1000, MATCH(0, COUNTIF(A$4:A325,Colony!$H$26:$H$1000), 0)),"")</f>
        <v/>
      </c>
      <c r="B326" t="str">
        <f t="array" ref="B326">_xlfn.IFNA(INDEX(Colony!$H$26:$H$1000, MATCH(1,COUNTIF(A326, Colony!$H$26:$H$1000)*(--(ISBLANK(Colony!$I$26:$I$1000))), 0)),"")</f>
        <v/>
      </c>
      <c r="C326" t="str">
        <f t="array" ref="C326">IF(A326=0,0,IF(OR(B326&gt;9999999,ISBLANK(B326)),"",SUM(COUNTIF(A326, Colony!$H$26:$H$1000)*(--(ISBLANK(Colony!$I$26:$I$1000))))))</f>
        <v/>
      </c>
      <c r="D326" t="str">
        <f t="array" ref="D326">_xlfn.IFNA(INDEX(Colony!$J$26:$J$1000, MATCH(1,COUNTIF(A326, Colony!$H$26:$H$1000)*(--(ISBLANK(Colony!$I$26:$I$1000))), 0)),"")</f>
        <v/>
      </c>
      <c r="E326" t="str">
        <f t="array" ref="E326">_xlfn.IFNA(INDEX(Colony!$D$26:$D$1000, MATCH(1,COUNTIF(B326, Colony!$H$26:$H$1000)*(--(ISBLANK(Colony!$I$26:$I$1000))), 0)),"")</f>
        <v/>
      </c>
      <c r="F326">
        <f t="shared" si="7"/>
        <v>0</v>
      </c>
    </row>
    <row r="327" spans="1:6" x14ac:dyDescent="0.25">
      <c r="A327" t="str">
        <f t="array" ref="A327">_xlfn.IFNA(INDEX(Colony!$H$26:$H$1000, MATCH(0, COUNTIF(A$4:A326,Colony!$H$26:$H$1000), 0)),"")</f>
        <v/>
      </c>
      <c r="B327" t="str">
        <f t="array" ref="B327">_xlfn.IFNA(INDEX(Colony!$H$26:$H$1000, MATCH(1,COUNTIF(A327, Colony!$H$26:$H$1000)*(--(ISBLANK(Colony!$I$26:$I$1000))), 0)),"")</f>
        <v/>
      </c>
      <c r="C327" t="str">
        <f t="array" ref="C327">IF(A327=0,0,IF(OR(B327&gt;9999999,ISBLANK(B327)),"",SUM(COUNTIF(A327, Colony!$H$26:$H$1000)*(--(ISBLANK(Colony!$I$26:$I$1000))))))</f>
        <v/>
      </c>
      <c r="D327" t="str">
        <f t="array" ref="D327">_xlfn.IFNA(INDEX(Colony!$J$26:$J$1000, MATCH(1,COUNTIF(A327, Colony!$H$26:$H$1000)*(--(ISBLANK(Colony!$I$26:$I$1000))), 0)),"")</f>
        <v/>
      </c>
      <c r="E327" t="str">
        <f t="array" ref="E327">_xlfn.IFNA(INDEX(Colony!$D$26:$D$1000, MATCH(1,COUNTIF(B327, Colony!$H$26:$H$1000)*(--(ISBLANK(Colony!$I$26:$I$1000))), 0)),"")</f>
        <v/>
      </c>
      <c r="F327">
        <f t="shared" si="7"/>
        <v>0</v>
      </c>
    </row>
    <row r="328" spans="1:6" x14ac:dyDescent="0.25">
      <c r="A328" t="str">
        <f t="array" ref="A328">_xlfn.IFNA(INDEX(Colony!$H$26:$H$1000, MATCH(0, COUNTIF(A$4:A327,Colony!$H$26:$H$1000), 0)),"")</f>
        <v/>
      </c>
      <c r="B328" t="str">
        <f t="array" ref="B328">_xlfn.IFNA(INDEX(Colony!$H$26:$H$1000, MATCH(1,COUNTIF(A328, Colony!$H$26:$H$1000)*(--(ISBLANK(Colony!$I$26:$I$1000))), 0)),"")</f>
        <v/>
      </c>
      <c r="C328" t="str">
        <f t="array" ref="C328">IF(A328=0,0,IF(OR(B328&gt;9999999,ISBLANK(B328)),"",SUM(COUNTIF(A328, Colony!$H$26:$H$1000)*(--(ISBLANK(Colony!$I$26:$I$1000))))))</f>
        <v/>
      </c>
      <c r="D328" t="str">
        <f t="array" ref="D328">_xlfn.IFNA(INDEX(Colony!$J$26:$J$1000, MATCH(1,COUNTIF(A328, Colony!$H$26:$H$1000)*(--(ISBLANK(Colony!$I$26:$I$1000))), 0)),"")</f>
        <v/>
      </c>
      <c r="E328" t="str">
        <f t="array" ref="E328">_xlfn.IFNA(INDEX(Colony!$D$26:$D$1000, MATCH(1,COUNTIF(B328, Colony!$H$26:$H$1000)*(--(ISBLANK(Colony!$I$26:$I$1000))), 0)),"")</f>
        <v/>
      </c>
      <c r="F328">
        <f t="shared" si="7"/>
        <v>0</v>
      </c>
    </row>
    <row r="329" spans="1:6" x14ac:dyDescent="0.25">
      <c r="A329" t="str">
        <f t="array" ref="A329">_xlfn.IFNA(INDEX(Colony!$H$26:$H$1000, MATCH(0, COUNTIF(A$4:A328,Colony!$H$26:$H$1000), 0)),"")</f>
        <v/>
      </c>
      <c r="B329" t="str">
        <f t="array" ref="B329">_xlfn.IFNA(INDEX(Colony!$H$26:$H$1000, MATCH(1,COUNTIF(A329, Colony!$H$26:$H$1000)*(--(ISBLANK(Colony!$I$26:$I$1000))), 0)),"")</f>
        <v/>
      </c>
      <c r="C329" t="str">
        <f t="array" ref="C329">IF(A329=0,0,IF(OR(B329&gt;9999999,ISBLANK(B329)),"",SUM(COUNTIF(A329, Colony!$H$26:$H$1000)*(--(ISBLANK(Colony!$I$26:$I$1000))))))</f>
        <v/>
      </c>
      <c r="D329" t="str">
        <f t="array" ref="D329">_xlfn.IFNA(INDEX(Colony!$J$26:$J$1000, MATCH(1,COUNTIF(A329, Colony!$H$26:$H$1000)*(--(ISBLANK(Colony!$I$26:$I$1000))), 0)),"")</f>
        <v/>
      </c>
      <c r="E329" t="str">
        <f t="array" ref="E329">_xlfn.IFNA(INDEX(Colony!$D$26:$D$1000, MATCH(1,COUNTIF(B329, Colony!$H$26:$H$1000)*(--(ISBLANK(Colony!$I$26:$I$1000))), 0)),"")</f>
        <v/>
      </c>
      <c r="F329">
        <f t="shared" si="7"/>
        <v>0</v>
      </c>
    </row>
    <row r="330" spans="1:6" x14ac:dyDescent="0.25">
      <c r="A330" t="str">
        <f t="array" ref="A330">_xlfn.IFNA(INDEX(Colony!$H$26:$H$1000, MATCH(0, COUNTIF(A$4:A329,Colony!$H$26:$H$1000), 0)),"")</f>
        <v/>
      </c>
      <c r="B330" t="str">
        <f t="array" ref="B330">_xlfn.IFNA(INDEX(Colony!$H$26:$H$1000, MATCH(1,COUNTIF(A330, Colony!$H$26:$H$1000)*(--(ISBLANK(Colony!$I$26:$I$1000))), 0)),"")</f>
        <v/>
      </c>
      <c r="C330" t="str">
        <f t="array" ref="C330">IF(A330=0,0,IF(OR(B330&gt;9999999,ISBLANK(B330)),"",SUM(COUNTIF(A330, Colony!$H$26:$H$1000)*(--(ISBLANK(Colony!$I$26:$I$1000))))))</f>
        <v/>
      </c>
      <c r="D330" t="str">
        <f t="array" ref="D330">_xlfn.IFNA(INDEX(Colony!$J$26:$J$1000, MATCH(1,COUNTIF(A330, Colony!$H$26:$H$1000)*(--(ISBLANK(Colony!$I$26:$I$1000))), 0)),"")</f>
        <v/>
      </c>
      <c r="E330" t="str">
        <f t="array" ref="E330">_xlfn.IFNA(INDEX(Colony!$D$26:$D$1000, MATCH(1,COUNTIF(B330, Colony!$H$26:$H$1000)*(--(ISBLANK(Colony!$I$26:$I$1000))), 0)),"")</f>
        <v/>
      </c>
      <c r="F330">
        <f t="shared" si="7"/>
        <v>0</v>
      </c>
    </row>
    <row r="331" spans="1:6" x14ac:dyDescent="0.25">
      <c r="A331" t="str">
        <f t="array" ref="A331">_xlfn.IFNA(INDEX(Colony!$H$26:$H$1000, MATCH(0, COUNTIF(A$4:A330,Colony!$H$26:$H$1000), 0)),"")</f>
        <v/>
      </c>
      <c r="B331" t="str">
        <f t="array" ref="B331">_xlfn.IFNA(INDEX(Colony!$H$26:$H$1000, MATCH(1,COUNTIF(A331, Colony!$H$26:$H$1000)*(--(ISBLANK(Colony!$I$26:$I$1000))), 0)),"")</f>
        <v/>
      </c>
      <c r="C331" t="str">
        <f t="array" ref="C331">IF(A331=0,0,IF(OR(B331&gt;9999999,ISBLANK(B331)),"",SUM(COUNTIF(A331, Colony!$H$26:$H$1000)*(--(ISBLANK(Colony!$I$26:$I$1000))))))</f>
        <v/>
      </c>
      <c r="D331" t="str">
        <f t="array" ref="D331">_xlfn.IFNA(INDEX(Colony!$J$26:$J$1000, MATCH(1,COUNTIF(A331, Colony!$H$26:$H$1000)*(--(ISBLANK(Colony!$I$26:$I$1000))), 0)),"")</f>
        <v/>
      </c>
      <c r="E331" t="str">
        <f t="array" ref="E331">_xlfn.IFNA(INDEX(Colony!$D$26:$D$1000, MATCH(1,COUNTIF(B331, Colony!$H$26:$H$1000)*(--(ISBLANK(Colony!$I$26:$I$1000))), 0)),"")</f>
        <v/>
      </c>
      <c r="F331">
        <f t="shared" si="7"/>
        <v>0</v>
      </c>
    </row>
    <row r="332" spans="1:6" x14ac:dyDescent="0.25">
      <c r="A332" t="str">
        <f t="array" ref="A332">_xlfn.IFNA(INDEX(Colony!$H$26:$H$1000, MATCH(0, COUNTIF(A$4:A331,Colony!$H$26:$H$1000), 0)),"")</f>
        <v/>
      </c>
      <c r="B332" t="str">
        <f t="array" ref="B332">_xlfn.IFNA(INDEX(Colony!$H$26:$H$1000, MATCH(1,COUNTIF(A332, Colony!$H$26:$H$1000)*(--(ISBLANK(Colony!$I$26:$I$1000))), 0)),"")</f>
        <v/>
      </c>
      <c r="C332" t="str">
        <f t="array" ref="C332">IF(A332=0,0,IF(OR(B332&gt;9999999,ISBLANK(B332)),"",SUM(COUNTIF(A332, Colony!$H$26:$H$1000)*(--(ISBLANK(Colony!$I$26:$I$1000))))))</f>
        <v/>
      </c>
      <c r="D332" t="str">
        <f t="array" ref="D332">_xlfn.IFNA(INDEX(Colony!$J$26:$J$1000, MATCH(1,COUNTIF(A332, Colony!$H$26:$H$1000)*(--(ISBLANK(Colony!$I$26:$I$1000))), 0)),"")</f>
        <v/>
      </c>
      <c r="E332" t="str">
        <f t="array" ref="E332">_xlfn.IFNA(INDEX(Colony!$D$26:$D$1000, MATCH(1,COUNTIF(B332, Colony!$H$26:$H$1000)*(--(ISBLANK(Colony!$I$26:$I$1000))), 0)),"")</f>
        <v/>
      </c>
      <c r="F332">
        <f t="shared" si="7"/>
        <v>0</v>
      </c>
    </row>
    <row r="333" spans="1:6" x14ac:dyDescent="0.25">
      <c r="A333" t="str">
        <f t="array" ref="A333">_xlfn.IFNA(INDEX(Colony!$H$26:$H$1000, MATCH(0, COUNTIF(A$4:A332,Colony!$H$26:$H$1000), 0)),"")</f>
        <v/>
      </c>
      <c r="B333" t="str">
        <f t="array" ref="B333">_xlfn.IFNA(INDEX(Colony!$H$26:$H$1000, MATCH(1,COUNTIF(A333, Colony!$H$26:$H$1000)*(--(ISBLANK(Colony!$I$26:$I$1000))), 0)),"")</f>
        <v/>
      </c>
      <c r="C333" t="str">
        <f t="array" ref="C333">IF(A333=0,0,IF(OR(B333&gt;9999999,ISBLANK(B333)),"",SUM(COUNTIF(A333, Colony!$H$26:$H$1000)*(--(ISBLANK(Colony!$I$26:$I$1000))))))</f>
        <v/>
      </c>
      <c r="D333" t="str">
        <f t="array" ref="D333">_xlfn.IFNA(INDEX(Colony!$J$26:$J$1000, MATCH(1,COUNTIF(A333, Colony!$H$26:$H$1000)*(--(ISBLANK(Colony!$I$26:$I$1000))), 0)),"")</f>
        <v/>
      </c>
      <c r="E333" t="str">
        <f t="array" ref="E333">_xlfn.IFNA(INDEX(Colony!$D$26:$D$1000, MATCH(1,COUNTIF(B333, Colony!$H$26:$H$1000)*(--(ISBLANK(Colony!$I$26:$I$1000))), 0)),"")</f>
        <v/>
      </c>
      <c r="F333">
        <f t="shared" si="7"/>
        <v>0</v>
      </c>
    </row>
    <row r="334" spans="1:6" x14ac:dyDescent="0.25">
      <c r="A334" t="str">
        <f t="array" ref="A334">_xlfn.IFNA(INDEX(Colony!$H$26:$H$1000, MATCH(0, COUNTIF(A$4:A333,Colony!$H$26:$H$1000), 0)),"")</f>
        <v/>
      </c>
      <c r="B334" t="str">
        <f t="array" ref="B334">_xlfn.IFNA(INDEX(Colony!$H$26:$H$1000, MATCH(1,COUNTIF(A334, Colony!$H$26:$H$1000)*(--(ISBLANK(Colony!$I$26:$I$1000))), 0)),"")</f>
        <v/>
      </c>
      <c r="C334" t="str">
        <f t="array" ref="C334">IF(A334=0,0,IF(OR(B334&gt;9999999,ISBLANK(B334)),"",SUM(COUNTIF(A334, Colony!$H$26:$H$1000)*(--(ISBLANK(Colony!$I$26:$I$1000))))))</f>
        <v/>
      </c>
      <c r="D334" t="str">
        <f t="array" ref="D334">_xlfn.IFNA(INDEX(Colony!$J$26:$J$1000, MATCH(1,COUNTIF(A334, Colony!$H$26:$H$1000)*(--(ISBLANK(Colony!$I$26:$I$1000))), 0)),"")</f>
        <v/>
      </c>
      <c r="E334" t="str">
        <f t="array" ref="E334">_xlfn.IFNA(INDEX(Colony!$D$26:$D$1000, MATCH(1,COUNTIF(B334, Colony!$H$26:$H$1000)*(--(ISBLANK(Colony!$I$26:$I$1000))), 0)),"")</f>
        <v/>
      </c>
      <c r="F334">
        <f t="shared" si="7"/>
        <v>0</v>
      </c>
    </row>
    <row r="335" spans="1:6" x14ac:dyDescent="0.25">
      <c r="A335" t="str">
        <f t="array" ref="A335">_xlfn.IFNA(INDEX(Colony!$H$26:$H$1000, MATCH(0, COUNTIF(A$4:A334,Colony!$H$26:$H$1000), 0)),"")</f>
        <v/>
      </c>
      <c r="B335" t="str">
        <f t="array" ref="B335">_xlfn.IFNA(INDEX(Colony!$H$26:$H$1000, MATCH(1,COUNTIF(A335, Colony!$H$26:$H$1000)*(--(ISBLANK(Colony!$I$26:$I$1000))), 0)),"")</f>
        <v/>
      </c>
      <c r="C335" t="str">
        <f t="array" ref="C335">IF(A335=0,0,IF(OR(B335&gt;9999999,ISBLANK(B335)),"",SUM(COUNTIF(A335, Colony!$H$26:$H$1000)*(--(ISBLANK(Colony!$I$26:$I$1000))))))</f>
        <v/>
      </c>
      <c r="D335" t="str">
        <f t="array" ref="D335">_xlfn.IFNA(INDEX(Colony!$J$26:$J$1000, MATCH(1,COUNTIF(A335, Colony!$H$26:$H$1000)*(--(ISBLANK(Colony!$I$26:$I$1000))), 0)),"")</f>
        <v/>
      </c>
      <c r="E335" t="str">
        <f t="array" ref="E335">_xlfn.IFNA(INDEX(Colony!$D$26:$D$1000, MATCH(1,COUNTIF(B335, Colony!$H$26:$H$1000)*(--(ISBLANK(Colony!$I$26:$I$1000))), 0)),"")</f>
        <v/>
      </c>
      <c r="F335">
        <f t="shared" si="7"/>
        <v>0</v>
      </c>
    </row>
    <row r="336" spans="1:6" x14ac:dyDescent="0.25">
      <c r="A336" t="str">
        <f t="array" ref="A336">_xlfn.IFNA(INDEX(Colony!$H$26:$H$1000, MATCH(0, COUNTIF(A$4:A335,Colony!$H$26:$H$1000), 0)),"")</f>
        <v/>
      </c>
      <c r="B336" t="str">
        <f t="array" ref="B336">_xlfn.IFNA(INDEX(Colony!$H$26:$H$1000, MATCH(1,COUNTIF(A336, Colony!$H$26:$H$1000)*(--(ISBLANK(Colony!$I$26:$I$1000))), 0)),"")</f>
        <v/>
      </c>
      <c r="C336" t="str">
        <f t="array" ref="C336">IF(A336=0,0,IF(OR(B336&gt;9999999,ISBLANK(B336)),"",SUM(COUNTIF(A336, Colony!$H$26:$H$1000)*(--(ISBLANK(Colony!$I$26:$I$1000))))))</f>
        <v/>
      </c>
      <c r="D336" t="str">
        <f t="array" ref="D336">_xlfn.IFNA(INDEX(Colony!$J$26:$J$1000, MATCH(1,COUNTIF(A336, Colony!$H$26:$H$1000)*(--(ISBLANK(Colony!$I$26:$I$1000))), 0)),"")</f>
        <v/>
      </c>
      <c r="E336" t="str">
        <f t="array" ref="E336">_xlfn.IFNA(INDEX(Colony!$D$26:$D$1000, MATCH(1,COUNTIF(B336, Colony!$H$26:$H$1000)*(--(ISBLANK(Colony!$I$26:$I$1000))), 0)),"")</f>
        <v/>
      </c>
      <c r="F336">
        <f t="shared" si="7"/>
        <v>0</v>
      </c>
    </row>
    <row r="337" spans="1:6" x14ac:dyDescent="0.25">
      <c r="A337" t="str">
        <f t="array" ref="A337">_xlfn.IFNA(INDEX(Colony!$H$26:$H$1000, MATCH(0, COUNTIF(A$4:A336,Colony!$H$26:$H$1000), 0)),"")</f>
        <v/>
      </c>
      <c r="B337" t="str">
        <f t="array" ref="B337">_xlfn.IFNA(INDEX(Colony!$H$26:$H$1000, MATCH(1,COUNTIF(A337, Colony!$H$26:$H$1000)*(--(ISBLANK(Colony!$I$26:$I$1000))), 0)),"")</f>
        <v/>
      </c>
      <c r="C337" t="str">
        <f t="array" ref="C337">IF(A337=0,0,IF(OR(B337&gt;9999999,ISBLANK(B337)),"",SUM(COUNTIF(A337, Colony!$H$26:$H$1000)*(--(ISBLANK(Colony!$I$26:$I$1000))))))</f>
        <v/>
      </c>
      <c r="D337" t="str">
        <f t="array" ref="D337">_xlfn.IFNA(INDEX(Colony!$J$26:$J$1000, MATCH(1,COUNTIF(A337, Colony!$H$26:$H$1000)*(--(ISBLANK(Colony!$I$26:$I$1000))), 0)),"")</f>
        <v/>
      </c>
      <c r="E337" t="str">
        <f t="array" ref="E337">_xlfn.IFNA(INDEX(Colony!$D$26:$D$1000, MATCH(1,COUNTIF(B337, Colony!$H$26:$H$1000)*(--(ISBLANK(Colony!$I$26:$I$1000))), 0)),"")</f>
        <v/>
      </c>
      <c r="F337">
        <f t="shared" si="7"/>
        <v>0</v>
      </c>
    </row>
    <row r="338" spans="1:6" x14ac:dyDescent="0.25">
      <c r="A338" t="str">
        <f t="array" ref="A338">_xlfn.IFNA(INDEX(Colony!$H$26:$H$1000, MATCH(0, COUNTIF(A$4:A337,Colony!$H$26:$H$1000), 0)),"")</f>
        <v/>
      </c>
      <c r="B338" t="str">
        <f t="array" ref="B338">_xlfn.IFNA(INDEX(Colony!$H$26:$H$1000, MATCH(1,COUNTIF(A338, Colony!$H$26:$H$1000)*(--(ISBLANK(Colony!$I$26:$I$1000))), 0)),"")</f>
        <v/>
      </c>
      <c r="C338" t="str">
        <f t="array" ref="C338">IF(A338=0,0,IF(OR(B338&gt;9999999,ISBLANK(B338)),"",SUM(COUNTIF(A338, Colony!$H$26:$H$1000)*(--(ISBLANK(Colony!$I$26:$I$1000))))))</f>
        <v/>
      </c>
      <c r="D338" t="str">
        <f t="array" ref="D338">_xlfn.IFNA(INDEX(Colony!$J$26:$J$1000, MATCH(1,COUNTIF(A338, Colony!$H$26:$H$1000)*(--(ISBLANK(Colony!$I$26:$I$1000))), 0)),"")</f>
        <v/>
      </c>
      <c r="E338" t="str">
        <f t="array" ref="E338">_xlfn.IFNA(INDEX(Colony!$D$26:$D$1000, MATCH(1,COUNTIF(B338, Colony!$H$26:$H$1000)*(--(ISBLANK(Colony!$I$26:$I$1000))), 0)),"")</f>
        <v/>
      </c>
      <c r="F338">
        <f t="shared" si="7"/>
        <v>0</v>
      </c>
    </row>
    <row r="339" spans="1:6" x14ac:dyDescent="0.25">
      <c r="A339" t="str">
        <f t="array" ref="A339">_xlfn.IFNA(INDEX(Colony!$H$26:$H$1000, MATCH(0, COUNTIF(A$4:A338,Colony!$H$26:$H$1000), 0)),"")</f>
        <v/>
      </c>
      <c r="B339" t="str">
        <f t="array" ref="B339">_xlfn.IFNA(INDEX(Colony!$H$26:$H$1000, MATCH(1,COUNTIF(A339, Colony!$H$26:$H$1000)*(--(ISBLANK(Colony!$I$26:$I$1000))), 0)),"")</f>
        <v/>
      </c>
      <c r="C339" t="str">
        <f t="array" ref="C339">IF(A339=0,0,IF(OR(B339&gt;9999999,ISBLANK(B339)),"",SUM(COUNTIF(A339, Colony!$H$26:$H$1000)*(--(ISBLANK(Colony!$I$26:$I$1000))))))</f>
        <v/>
      </c>
      <c r="D339" t="str">
        <f t="array" ref="D339">_xlfn.IFNA(INDEX(Colony!$J$26:$J$1000, MATCH(1,COUNTIF(A339, Colony!$H$26:$H$1000)*(--(ISBLANK(Colony!$I$26:$I$1000))), 0)),"")</f>
        <v/>
      </c>
      <c r="E339" t="str">
        <f t="array" ref="E339">_xlfn.IFNA(INDEX(Colony!$D$26:$D$1000, MATCH(1,COUNTIF(B339, Colony!$H$26:$H$1000)*(--(ISBLANK(Colony!$I$26:$I$1000))), 0)),"")</f>
        <v/>
      </c>
      <c r="F339">
        <f t="shared" si="7"/>
        <v>0</v>
      </c>
    </row>
    <row r="340" spans="1:6" x14ac:dyDescent="0.25">
      <c r="A340" t="str">
        <f t="array" ref="A340">_xlfn.IFNA(INDEX(Colony!$H$26:$H$1000, MATCH(0, COUNTIF(A$4:A339,Colony!$H$26:$H$1000), 0)),"")</f>
        <v/>
      </c>
      <c r="B340" t="str">
        <f t="array" ref="B340">_xlfn.IFNA(INDEX(Colony!$H$26:$H$1000, MATCH(1,COUNTIF(A340, Colony!$H$26:$H$1000)*(--(ISBLANK(Colony!$I$26:$I$1000))), 0)),"")</f>
        <v/>
      </c>
      <c r="C340" t="str">
        <f t="array" ref="C340">IF(A340=0,0,IF(OR(B340&gt;9999999,ISBLANK(B340)),"",SUM(COUNTIF(A340, Colony!$H$26:$H$1000)*(--(ISBLANK(Colony!$I$26:$I$1000))))))</f>
        <v/>
      </c>
      <c r="D340" t="str">
        <f t="array" ref="D340">_xlfn.IFNA(INDEX(Colony!$J$26:$J$1000, MATCH(1,COUNTIF(A340, Colony!$H$26:$H$1000)*(--(ISBLANK(Colony!$I$26:$I$1000))), 0)),"")</f>
        <v/>
      </c>
      <c r="E340" t="str">
        <f t="array" ref="E340">_xlfn.IFNA(INDEX(Colony!$D$26:$D$1000, MATCH(1,COUNTIF(B340, Colony!$H$26:$H$1000)*(--(ISBLANK(Colony!$I$26:$I$1000))), 0)),"")</f>
        <v/>
      </c>
      <c r="F340">
        <f t="shared" si="7"/>
        <v>0</v>
      </c>
    </row>
    <row r="341" spans="1:6" x14ac:dyDescent="0.25">
      <c r="A341" t="str">
        <f t="array" ref="A341">_xlfn.IFNA(INDEX(Colony!$H$26:$H$1000, MATCH(0, COUNTIF(A$4:A340,Colony!$H$26:$H$1000), 0)),"")</f>
        <v/>
      </c>
      <c r="B341" t="str">
        <f t="array" ref="B341">_xlfn.IFNA(INDEX(Colony!$H$26:$H$1000, MATCH(1,COUNTIF(A341, Colony!$H$26:$H$1000)*(--(ISBLANK(Colony!$I$26:$I$1000))), 0)),"")</f>
        <v/>
      </c>
      <c r="C341" t="str">
        <f t="array" ref="C341">IF(A341=0,0,IF(OR(B341&gt;9999999,ISBLANK(B341)),"",SUM(COUNTIF(A341, Colony!$H$26:$H$1000)*(--(ISBLANK(Colony!$I$26:$I$1000))))))</f>
        <v/>
      </c>
      <c r="D341" t="str">
        <f t="array" ref="D341">_xlfn.IFNA(INDEX(Colony!$J$26:$J$1000, MATCH(1,COUNTIF(A341, Colony!$H$26:$H$1000)*(--(ISBLANK(Colony!$I$26:$I$1000))), 0)),"")</f>
        <v/>
      </c>
      <c r="E341" t="str">
        <f t="array" ref="E341">_xlfn.IFNA(INDEX(Colony!$D$26:$D$1000, MATCH(1,COUNTIF(B341, Colony!$H$26:$H$1000)*(--(ISBLANK(Colony!$I$26:$I$1000))), 0)),"")</f>
        <v/>
      </c>
      <c r="F341">
        <f t="shared" si="7"/>
        <v>0</v>
      </c>
    </row>
    <row r="342" spans="1:6" x14ac:dyDescent="0.25">
      <c r="A342" t="str">
        <f t="array" ref="A342">_xlfn.IFNA(INDEX(Colony!$H$26:$H$1000, MATCH(0, COUNTIF(A$4:A341,Colony!$H$26:$H$1000), 0)),"")</f>
        <v/>
      </c>
      <c r="B342" t="str">
        <f t="array" ref="B342">_xlfn.IFNA(INDEX(Colony!$H$26:$H$1000, MATCH(1,COUNTIF(A342, Colony!$H$26:$H$1000)*(--(ISBLANK(Colony!$I$26:$I$1000))), 0)),"")</f>
        <v/>
      </c>
      <c r="C342" t="str">
        <f t="array" ref="C342">IF(A342=0,0,IF(OR(B342&gt;9999999,ISBLANK(B342)),"",SUM(COUNTIF(A342, Colony!$H$26:$H$1000)*(--(ISBLANK(Colony!$I$26:$I$1000))))))</f>
        <v/>
      </c>
      <c r="D342" t="str">
        <f t="array" ref="D342">_xlfn.IFNA(INDEX(Colony!$J$26:$J$1000, MATCH(1,COUNTIF(A342, Colony!$H$26:$H$1000)*(--(ISBLANK(Colony!$I$26:$I$1000))), 0)),"")</f>
        <v/>
      </c>
      <c r="E342" t="str">
        <f t="array" ref="E342">_xlfn.IFNA(INDEX(Colony!$D$26:$D$1000, MATCH(1,COUNTIF(B342, Colony!$H$26:$H$1000)*(--(ISBLANK(Colony!$I$26:$I$1000))), 0)),"")</f>
        <v/>
      </c>
      <c r="F342">
        <f t="shared" si="7"/>
        <v>0</v>
      </c>
    </row>
    <row r="343" spans="1:6" x14ac:dyDescent="0.25">
      <c r="A343" t="str">
        <f t="array" ref="A343">_xlfn.IFNA(INDEX(Colony!$H$26:$H$1000, MATCH(0, COUNTIF(A$4:A342,Colony!$H$26:$H$1000), 0)),"")</f>
        <v/>
      </c>
      <c r="B343" t="str">
        <f t="array" ref="B343">_xlfn.IFNA(INDEX(Colony!$H$26:$H$1000, MATCH(1,COUNTIF(A343, Colony!$H$26:$H$1000)*(--(ISBLANK(Colony!$I$26:$I$1000))), 0)),"")</f>
        <v/>
      </c>
      <c r="C343" t="str">
        <f t="array" ref="C343">IF(A343=0,0,IF(OR(B343&gt;9999999,ISBLANK(B343)),"",SUM(COUNTIF(A343, Colony!$H$26:$H$1000)*(--(ISBLANK(Colony!$I$26:$I$1000))))))</f>
        <v/>
      </c>
      <c r="D343" t="str">
        <f t="array" ref="D343">_xlfn.IFNA(INDEX(Colony!$J$26:$J$1000, MATCH(1,COUNTIF(A343, Colony!$H$26:$H$1000)*(--(ISBLANK(Colony!$I$26:$I$1000))), 0)),"")</f>
        <v/>
      </c>
      <c r="E343" t="str">
        <f t="array" ref="E343">_xlfn.IFNA(INDEX(Colony!$D$26:$D$1000, MATCH(1,COUNTIF(B343, Colony!$H$26:$H$1000)*(--(ISBLANK(Colony!$I$26:$I$1000))), 0)),"")</f>
        <v/>
      </c>
      <c r="F343">
        <f t="shared" si="7"/>
        <v>0</v>
      </c>
    </row>
    <row r="344" spans="1:6" x14ac:dyDescent="0.25">
      <c r="A344" t="str">
        <f t="array" ref="A344">_xlfn.IFNA(INDEX(Colony!$H$26:$H$1000, MATCH(0, COUNTIF(A$4:A343,Colony!$H$26:$H$1000), 0)),"")</f>
        <v/>
      </c>
      <c r="B344" t="str">
        <f t="array" ref="B344">_xlfn.IFNA(INDEX(Colony!$H$26:$H$1000, MATCH(1,COUNTIF(A344, Colony!$H$26:$H$1000)*(--(ISBLANK(Colony!$I$26:$I$1000))), 0)),"")</f>
        <v/>
      </c>
      <c r="C344" t="str">
        <f t="array" ref="C344">IF(A344=0,0,IF(OR(B344&gt;9999999,ISBLANK(B344)),"",SUM(COUNTIF(A344, Colony!$H$26:$H$1000)*(--(ISBLANK(Colony!$I$26:$I$1000))))))</f>
        <v/>
      </c>
      <c r="D344" t="str">
        <f t="array" ref="D344">_xlfn.IFNA(INDEX(Colony!$J$26:$J$1000, MATCH(1,COUNTIF(A344, Colony!$H$26:$H$1000)*(--(ISBLANK(Colony!$I$26:$I$1000))), 0)),"")</f>
        <v/>
      </c>
      <c r="E344" t="str">
        <f t="array" ref="E344">_xlfn.IFNA(INDEX(Colony!$D$26:$D$1000, MATCH(1,COUNTIF(B344, Colony!$H$26:$H$1000)*(--(ISBLANK(Colony!$I$26:$I$1000))), 0)),"")</f>
        <v/>
      </c>
      <c r="F344">
        <f t="shared" si="7"/>
        <v>0</v>
      </c>
    </row>
    <row r="345" spans="1:6" x14ac:dyDescent="0.25">
      <c r="A345" t="str">
        <f t="array" ref="A345">_xlfn.IFNA(INDEX(Colony!$H$26:$H$1000, MATCH(0, COUNTIF(A$4:A344,Colony!$H$26:$H$1000), 0)),"")</f>
        <v/>
      </c>
      <c r="B345" t="str">
        <f t="array" ref="B345">_xlfn.IFNA(INDEX(Colony!$H$26:$H$1000, MATCH(1,COUNTIF(A345, Colony!$H$26:$H$1000)*(--(ISBLANK(Colony!$I$26:$I$1000))), 0)),"")</f>
        <v/>
      </c>
      <c r="C345" t="str">
        <f t="array" ref="C345">IF(A345=0,0,IF(OR(B345&gt;9999999,ISBLANK(B345)),"",SUM(COUNTIF(A345, Colony!$H$26:$H$1000)*(--(ISBLANK(Colony!$I$26:$I$1000))))))</f>
        <v/>
      </c>
      <c r="D345" t="str">
        <f t="array" ref="D345">_xlfn.IFNA(INDEX(Colony!$J$26:$J$1000, MATCH(1,COUNTIF(A345, Colony!$H$26:$H$1000)*(--(ISBLANK(Colony!$I$26:$I$1000))), 0)),"")</f>
        <v/>
      </c>
      <c r="E345" t="str">
        <f t="array" ref="E345">_xlfn.IFNA(INDEX(Colony!$D$26:$D$1000, MATCH(1,COUNTIF(B345, Colony!$H$26:$H$1000)*(--(ISBLANK(Colony!$I$26:$I$1000))), 0)),"")</f>
        <v/>
      </c>
      <c r="F345">
        <f t="shared" si="7"/>
        <v>0</v>
      </c>
    </row>
    <row r="346" spans="1:6" x14ac:dyDescent="0.25">
      <c r="A346" t="str">
        <f t="array" ref="A346">_xlfn.IFNA(INDEX(Colony!$H$26:$H$1000, MATCH(0, COUNTIF(A$4:A345,Colony!$H$26:$H$1000), 0)),"")</f>
        <v/>
      </c>
      <c r="B346" t="str">
        <f t="array" ref="B346">_xlfn.IFNA(INDEX(Colony!$H$26:$H$1000, MATCH(1,COUNTIF(A346, Colony!$H$26:$H$1000)*(--(ISBLANK(Colony!$I$26:$I$1000))), 0)),"")</f>
        <v/>
      </c>
      <c r="C346" t="str">
        <f t="array" ref="C346">IF(A346=0,0,IF(OR(B346&gt;9999999,ISBLANK(B346)),"",SUM(COUNTIF(A346, Colony!$H$26:$H$1000)*(--(ISBLANK(Colony!$I$26:$I$1000))))))</f>
        <v/>
      </c>
      <c r="D346" t="str">
        <f t="array" ref="D346">_xlfn.IFNA(INDEX(Colony!$J$26:$J$1000, MATCH(1,COUNTIF(A346, Colony!$H$26:$H$1000)*(--(ISBLANK(Colony!$I$26:$I$1000))), 0)),"")</f>
        <v/>
      </c>
      <c r="E346" t="str">
        <f t="array" ref="E346">_xlfn.IFNA(INDEX(Colony!$D$26:$D$1000, MATCH(1,COUNTIF(B346, Colony!$H$26:$H$1000)*(--(ISBLANK(Colony!$I$26:$I$1000))), 0)),"")</f>
        <v/>
      </c>
      <c r="F346">
        <f t="shared" si="7"/>
        <v>0</v>
      </c>
    </row>
    <row r="347" spans="1:6" x14ac:dyDescent="0.25">
      <c r="A347" t="str">
        <f t="array" ref="A347">_xlfn.IFNA(INDEX(Colony!$H$26:$H$1000, MATCH(0, COUNTIF(A$4:A346,Colony!$H$26:$H$1000), 0)),"")</f>
        <v/>
      </c>
      <c r="B347" t="str">
        <f t="array" ref="B347">_xlfn.IFNA(INDEX(Colony!$H$26:$H$1000, MATCH(1,COUNTIF(A347, Colony!$H$26:$H$1000)*(--(ISBLANK(Colony!$I$26:$I$1000))), 0)),"")</f>
        <v/>
      </c>
      <c r="C347" t="str">
        <f t="array" ref="C347">IF(A347=0,0,IF(OR(B347&gt;9999999,ISBLANK(B347)),"",SUM(COUNTIF(A347, Colony!$H$26:$H$1000)*(--(ISBLANK(Colony!$I$26:$I$1000))))))</f>
        <v/>
      </c>
      <c r="D347" t="str">
        <f t="array" ref="D347">_xlfn.IFNA(INDEX(Colony!$J$26:$J$1000, MATCH(1,COUNTIF(A347, Colony!$H$26:$H$1000)*(--(ISBLANK(Colony!$I$26:$I$1000))), 0)),"")</f>
        <v/>
      </c>
      <c r="E347" t="str">
        <f t="array" ref="E347">_xlfn.IFNA(INDEX(Colony!$D$26:$D$1000, MATCH(1,COUNTIF(B347, Colony!$H$26:$H$1000)*(--(ISBLANK(Colony!$I$26:$I$1000))), 0)),"")</f>
        <v/>
      </c>
      <c r="F347">
        <f t="shared" si="7"/>
        <v>0</v>
      </c>
    </row>
    <row r="348" spans="1:6" x14ac:dyDescent="0.25">
      <c r="A348" t="str">
        <f t="array" ref="A348">_xlfn.IFNA(INDEX(Colony!$H$26:$H$1000, MATCH(0, COUNTIF(A$4:A347,Colony!$H$26:$H$1000), 0)),"")</f>
        <v/>
      </c>
      <c r="B348" t="str">
        <f t="array" ref="B348">_xlfn.IFNA(INDEX(Colony!$H$26:$H$1000, MATCH(1,COUNTIF(A348, Colony!$H$26:$H$1000)*(--(ISBLANK(Colony!$I$26:$I$1000))), 0)),"")</f>
        <v/>
      </c>
      <c r="C348" t="str">
        <f t="array" ref="C348">IF(A348=0,0,IF(OR(B348&gt;9999999,ISBLANK(B348)),"",SUM(COUNTIF(A348, Colony!$H$26:$H$1000)*(--(ISBLANK(Colony!$I$26:$I$1000))))))</f>
        <v/>
      </c>
      <c r="D348" t="str">
        <f t="array" ref="D348">_xlfn.IFNA(INDEX(Colony!$J$26:$J$1000, MATCH(1,COUNTIF(A348, Colony!$H$26:$H$1000)*(--(ISBLANK(Colony!$I$26:$I$1000))), 0)),"")</f>
        <v/>
      </c>
      <c r="E348" t="str">
        <f t="array" ref="E348">_xlfn.IFNA(INDEX(Colony!$D$26:$D$1000, MATCH(1,COUNTIF(B348, Colony!$H$26:$H$1000)*(--(ISBLANK(Colony!$I$26:$I$1000))), 0)),"")</f>
        <v/>
      </c>
      <c r="F348">
        <f t="shared" si="7"/>
        <v>0</v>
      </c>
    </row>
    <row r="349" spans="1:6" x14ac:dyDescent="0.25">
      <c r="A349" t="str">
        <f t="array" ref="A349">_xlfn.IFNA(INDEX(Colony!$H$26:$H$1000, MATCH(0, COUNTIF(A$4:A348,Colony!$H$26:$H$1000), 0)),"")</f>
        <v/>
      </c>
      <c r="B349" t="str">
        <f t="array" ref="B349">_xlfn.IFNA(INDEX(Colony!$H$26:$H$1000, MATCH(1,COUNTIF(A349, Colony!$H$26:$H$1000)*(--(ISBLANK(Colony!$I$26:$I$1000))), 0)),"")</f>
        <v/>
      </c>
      <c r="C349" t="str">
        <f t="array" ref="C349">IF(A349=0,0,IF(OR(B349&gt;9999999,ISBLANK(B349)),"",SUM(COUNTIF(A349, Colony!$H$26:$H$1000)*(--(ISBLANK(Colony!$I$26:$I$1000))))))</f>
        <v/>
      </c>
      <c r="D349" t="str">
        <f t="array" ref="D349">_xlfn.IFNA(INDEX(Colony!$J$26:$J$1000, MATCH(1,COUNTIF(A349, Colony!$H$26:$H$1000)*(--(ISBLANK(Colony!$I$26:$I$1000))), 0)),"")</f>
        <v/>
      </c>
      <c r="E349" t="str">
        <f t="array" ref="E349">_xlfn.IFNA(INDEX(Colony!$D$26:$D$1000, MATCH(1,COUNTIF(B349, Colony!$H$26:$H$1000)*(--(ISBLANK(Colony!$I$26:$I$1000))), 0)),"")</f>
        <v/>
      </c>
      <c r="F349">
        <f t="shared" si="7"/>
        <v>0</v>
      </c>
    </row>
    <row r="350" spans="1:6" x14ac:dyDescent="0.25">
      <c r="A350" t="str">
        <f t="array" ref="A350">_xlfn.IFNA(INDEX(Colony!$H$26:$H$1000, MATCH(0, COUNTIF(A$4:A349,Colony!$H$26:$H$1000), 0)),"")</f>
        <v/>
      </c>
      <c r="B350" t="str">
        <f t="array" ref="B350">_xlfn.IFNA(INDEX(Colony!$H$26:$H$1000, MATCH(1,COUNTIF(A350, Colony!$H$26:$H$1000)*(--(ISBLANK(Colony!$I$26:$I$1000))), 0)),"")</f>
        <v/>
      </c>
      <c r="C350" t="str">
        <f t="array" ref="C350">IF(A350=0,0,IF(OR(B350&gt;9999999,ISBLANK(B350)),"",SUM(COUNTIF(A350, Colony!$H$26:$H$1000)*(--(ISBLANK(Colony!$I$26:$I$1000))))))</f>
        <v/>
      </c>
      <c r="D350" t="str">
        <f t="array" ref="D350">_xlfn.IFNA(INDEX(Colony!$J$26:$J$1000, MATCH(1,COUNTIF(A350, Colony!$H$26:$H$1000)*(--(ISBLANK(Colony!$I$26:$I$1000))), 0)),"")</f>
        <v/>
      </c>
      <c r="E350" t="str">
        <f t="array" ref="E350">_xlfn.IFNA(INDEX(Colony!$D$26:$D$1000, MATCH(1,COUNTIF(B350, Colony!$H$26:$H$1000)*(--(ISBLANK(Colony!$I$26:$I$1000))), 0)),"")</f>
        <v/>
      </c>
      <c r="F350">
        <f t="shared" si="7"/>
        <v>0</v>
      </c>
    </row>
    <row r="351" spans="1:6" x14ac:dyDescent="0.25">
      <c r="A351" t="str">
        <f t="array" ref="A351">_xlfn.IFNA(INDEX(Colony!$H$26:$H$1000, MATCH(0, COUNTIF(A$4:A350,Colony!$H$26:$H$1000), 0)),"")</f>
        <v/>
      </c>
      <c r="B351" t="str">
        <f t="array" ref="B351">_xlfn.IFNA(INDEX(Colony!$H$26:$H$1000, MATCH(1,COUNTIF(A351, Colony!$H$26:$H$1000)*(--(ISBLANK(Colony!$I$26:$I$1000))), 0)),"")</f>
        <v/>
      </c>
      <c r="C351" t="str">
        <f t="array" ref="C351">IF(A351=0,0,IF(OR(B351&gt;9999999,ISBLANK(B351)),"",SUM(COUNTIF(A351, Colony!$H$26:$H$1000)*(--(ISBLANK(Colony!$I$26:$I$1000))))))</f>
        <v/>
      </c>
      <c r="D351" t="str">
        <f t="array" ref="D351">_xlfn.IFNA(INDEX(Colony!$J$26:$J$1000, MATCH(1,COUNTIF(A351, Colony!$H$26:$H$1000)*(--(ISBLANK(Colony!$I$26:$I$1000))), 0)),"")</f>
        <v/>
      </c>
      <c r="E351" t="str">
        <f t="array" ref="E351">_xlfn.IFNA(INDEX(Colony!$D$26:$D$1000, MATCH(1,COUNTIF(B351, Colony!$H$26:$H$1000)*(--(ISBLANK(Colony!$I$26:$I$1000))), 0)),"")</f>
        <v/>
      </c>
      <c r="F351">
        <f t="shared" si="7"/>
        <v>0</v>
      </c>
    </row>
    <row r="352" spans="1:6" x14ac:dyDescent="0.25">
      <c r="A352" t="str">
        <f t="array" ref="A352">_xlfn.IFNA(INDEX(Colony!$H$26:$H$1000, MATCH(0, COUNTIF(A$4:A351,Colony!$H$26:$H$1000), 0)),"")</f>
        <v/>
      </c>
      <c r="B352" t="str">
        <f t="array" ref="B352">_xlfn.IFNA(INDEX(Colony!$H$26:$H$1000, MATCH(1,COUNTIF(A352, Colony!$H$26:$H$1000)*(--(ISBLANK(Colony!$I$26:$I$1000))), 0)),"")</f>
        <v/>
      </c>
      <c r="C352" t="str">
        <f t="array" ref="C352">IF(A352=0,0,IF(OR(B352&gt;9999999,ISBLANK(B352)),"",SUM(COUNTIF(A352, Colony!$H$26:$H$1000)*(--(ISBLANK(Colony!$I$26:$I$1000))))))</f>
        <v/>
      </c>
      <c r="D352" t="str">
        <f t="array" ref="D352">_xlfn.IFNA(INDEX(Colony!$J$26:$J$1000, MATCH(1,COUNTIF(A352, Colony!$H$26:$H$1000)*(--(ISBLANK(Colony!$I$26:$I$1000))), 0)),"")</f>
        <v/>
      </c>
      <c r="E352" t="str">
        <f t="array" ref="E352">_xlfn.IFNA(INDEX(Colony!$D$26:$D$1000, MATCH(1,COUNTIF(B352, Colony!$H$26:$H$1000)*(--(ISBLANK(Colony!$I$26:$I$1000))), 0)),"")</f>
        <v/>
      </c>
      <c r="F352">
        <f t="shared" si="7"/>
        <v>0</v>
      </c>
    </row>
    <row r="353" spans="1:6" x14ac:dyDescent="0.25">
      <c r="A353" t="str">
        <f t="array" ref="A353">_xlfn.IFNA(INDEX(Colony!$H$26:$H$1000, MATCH(0, COUNTIF(A$4:A352,Colony!$H$26:$H$1000), 0)),"")</f>
        <v/>
      </c>
      <c r="B353" t="str">
        <f t="array" ref="B353">_xlfn.IFNA(INDEX(Colony!$H$26:$H$1000, MATCH(1,COUNTIF(A353, Colony!$H$26:$H$1000)*(--(ISBLANK(Colony!$I$26:$I$1000))), 0)),"")</f>
        <v/>
      </c>
      <c r="C353" t="str">
        <f t="array" ref="C353">IF(A353=0,0,IF(OR(B353&gt;9999999,ISBLANK(B353)),"",SUM(COUNTIF(A353, Colony!$H$26:$H$1000)*(--(ISBLANK(Colony!$I$26:$I$1000))))))</f>
        <v/>
      </c>
      <c r="D353" t="str">
        <f t="array" ref="D353">_xlfn.IFNA(INDEX(Colony!$J$26:$J$1000, MATCH(1,COUNTIF(A353, Colony!$H$26:$H$1000)*(--(ISBLANK(Colony!$I$26:$I$1000))), 0)),"")</f>
        <v/>
      </c>
      <c r="E353" t="str">
        <f t="array" ref="E353">_xlfn.IFNA(INDEX(Colony!$D$26:$D$1000, MATCH(1,COUNTIF(B353, Colony!$H$26:$H$1000)*(--(ISBLANK(Colony!$I$26:$I$1000))), 0)),"")</f>
        <v/>
      </c>
      <c r="F353">
        <f t="shared" si="7"/>
        <v>0</v>
      </c>
    </row>
    <row r="354" spans="1:6" x14ac:dyDescent="0.25">
      <c r="A354" t="str">
        <f t="array" ref="A354">_xlfn.IFNA(INDEX(Colony!$H$26:$H$1000, MATCH(0, COUNTIF(A$4:A353,Colony!$H$26:$H$1000), 0)),"")</f>
        <v/>
      </c>
      <c r="B354" t="str">
        <f t="array" ref="B354">_xlfn.IFNA(INDEX(Colony!$H$26:$H$1000, MATCH(1,COUNTIF(A354, Colony!$H$26:$H$1000)*(--(ISBLANK(Colony!$I$26:$I$1000))), 0)),"")</f>
        <v/>
      </c>
      <c r="C354" t="str">
        <f t="array" ref="C354">IF(A354=0,0,IF(OR(B354&gt;9999999,ISBLANK(B354)),"",SUM(COUNTIF(A354, Colony!$H$26:$H$1000)*(--(ISBLANK(Colony!$I$26:$I$1000))))))</f>
        <v/>
      </c>
      <c r="D354" t="str">
        <f t="array" ref="D354">_xlfn.IFNA(INDEX(Colony!$J$26:$J$1000, MATCH(1,COUNTIF(A354, Colony!$H$26:$H$1000)*(--(ISBLANK(Colony!$I$26:$I$1000))), 0)),"")</f>
        <v/>
      </c>
      <c r="E354" t="str">
        <f t="array" ref="E354">_xlfn.IFNA(INDEX(Colony!$D$26:$D$1000, MATCH(1,COUNTIF(B354, Colony!$H$26:$H$1000)*(--(ISBLANK(Colony!$I$26:$I$1000))), 0)),"")</f>
        <v/>
      </c>
      <c r="F354">
        <f t="shared" si="7"/>
        <v>0</v>
      </c>
    </row>
    <row r="355" spans="1:6" x14ac:dyDescent="0.25">
      <c r="A355" t="str">
        <f t="array" ref="A355">_xlfn.IFNA(INDEX(Colony!$H$26:$H$1000, MATCH(0, COUNTIF(A$4:A354,Colony!$H$26:$H$1000), 0)),"")</f>
        <v/>
      </c>
      <c r="B355" t="str">
        <f t="array" ref="B355">_xlfn.IFNA(INDEX(Colony!$H$26:$H$1000, MATCH(1,COUNTIF(A355, Colony!$H$26:$H$1000)*(--(ISBLANK(Colony!$I$26:$I$1000))), 0)),"")</f>
        <v/>
      </c>
      <c r="C355" t="str">
        <f t="array" ref="C355">IF(A355=0,0,IF(OR(B355&gt;9999999,ISBLANK(B355)),"",SUM(COUNTIF(A355, Colony!$H$26:$H$1000)*(--(ISBLANK(Colony!$I$26:$I$1000))))))</f>
        <v/>
      </c>
      <c r="D355" t="str">
        <f t="array" ref="D355">_xlfn.IFNA(INDEX(Colony!$J$26:$J$1000, MATCH(1,COUNTIF(A355, Colony!$H$26:$H$1000)*(--(ISBLANK(Colony!$I$26:$I$1000))), 0)),"")</f>
        <v/>
      </c>
      <c r="E355" t="str">
        <f t="array" ref="E355">_xlfn.IFNA(INDEX(Colony!$D$26:$D$1000, MATCH(1,COUNTIF(B355, Colony!$H$26:$H$1000)*(--(ISBLANK(Colony!$I$26:$I$1000))), 0)),"")</f>
        <v/>
      </c>
      <c r="F355">
        <f t="shared" si="7"/>
        <v>0</v>
      </c>
    </row>
    <row r="356" spans="1:6" x14ac:dyDescent="0.25">
      <c r="A356" t="str">
        <f t="array" ref="A356">_xlfn.IFNA(INDEX(Colony!$H$26:$H$1000, MATCH(0, COUNTIF(A$4:A355,Colony!$H$26:$H$1000), 0)),"")</f>
        <v/>
      </c>
      <c r="B356" t="str">
        <f t="array" ref="B356">_xlfn.IFNA(INDEX(Colony!$H$26:$H$1000, MATCH(1,COUNTIF(A356, Colony!$H$26:$H$1000)*(--(ISBLANK(Colony!$I$26:$I$1000))), 0)),"")</f>
        <v/>
      </c>
      <c r="C356" t="str">
        <f t="array" ref="C356">IF(A356=0,0,IF(OR(B356&gt;9999999,ISBLANK(B356)),"",SUM(COUNTIF(A356, Colony!$H$26:$H$1000)*(--(ISBLANK(Colony!$I$26:$I$1000))))))</f>
        <v/>
      </c>
      <c r="D356" t="str">
        <f t="array" ref="D356">_xlfn.IFNA(INDEX(Colony!$J$26:$J$1000, MATCH(1,COUNTIF(A356, Colony!$H$26:$H$1000)*(--(ISBLANK(Colony!$I$26:$I$1000))), 0)),"")</f>
        <v/>
      </c>
      <c r="E356" t="str">
        <f t="array" ref="E356">_xlfn.IFNA(INDEX(Colony!$D$26:$D$1000, MATCH(1,COUNTIF(B356, Colony!$H$26:$H$1000)*(--(ISBLANK(Colony!$I$26:$I$1000))), 0)),"")</f>
        <v/>
      </c>
      <c r="F356">
        <f t="shared" si="7"/>
        <v>0</v>
      </c>
    </row>
    <row r="357" spans="1:6" x14ac:dyDescent="0.25">
      <c r="A357" t="str">
        <f t="array" ref="A357">_xlfn.IFNA(INDEX(Colony!$H$26:$H$1000, MATCH(0, COUNTIF(A$4:A356,Colony!$H$26:$H$1000), 0)),"")</f>
        <v/>
      </c>
      <c r="B357" t="str">
        <f t="array" ref="B357">_xlfn.IFNA(INDEX(Colony!$H$26:$H$1000, MATCH(1,COUNTIF(A357, Colony!$H$26:$H$1000)*(--(ISBLANK(Colony!$I$26:$I$1000))), 0)),"")</f>
        <v/>
      </c>
      <c r="C357" t="str">
        <f t="array" ref="C357">IF(A357=0,0,IF(OR(B357&gt;9999999,ISBLANK(B357)),"",SUM(COUNTIF(A357, Colony!$H$26:$H$1000)*(--(ISBLANK(Colony!$I$26:$I$1000))))))</f>
        <v/>
      </c>
      <c r="D357" t="str">
        <f t="array" ref="D357">_xlfn.IFNA(INDEX(Colony!$J$26:$J$1000, MATCH(1,COUNTIF(A357, Colony!$H$26:$H$1000)*(--(ISBLANK(Colony!$I$26:$I$1000))), 0)),"")</f>
        <v/>
      </c>
      <c r="E357" t="str">
        <f t="array" ref="E357">_xlfn.IFNA(INDEX(Colony!$D$26:$D$1000, MATCH(1,COUNTIF(B357, Colony!$H$26:$H$1000)*(--(ISBLANK(Colony!$I$26:$I$1000))), 0)),"")</f>
        <v/>
      </c>
      <c r="F357">
        <f t="shared" si="7"/>
        <v>0</v>
      </c>
    </row>
    <row r="358" spans="1:6" x14ac:dyDescent="0.25">
      <c r="A358" t="str">
        <f t="array" ref="A358">_xlfn.IFNA(INDEX(Colony!$H$26:$H$1000, MATCH(0, COUNTIF(A$4:A357,Colony!$H$26:$H$1000), 0)),"")</f>
        <v/>
      </c>
      <c r="B358" t="str">
        <f t="array" ref="B358">_xlfn.IFNA(INDEX(Colony!$H$26:$H$1000, MATCH(1,COUNTIF(A358, Colony!$H$26:$H$1000)*(--(ISBLANK(Colony!$I$26:$I$1000))), 0)),"")</f>
        <v/>
      </c>
      <c r="C358" t="str">
        <f t="array" ref="C358">IF(A358=0,0,IF(OR(B358&gt;9999999,ISBLANK(B358)),"",SUM(COUNTIF(A358, Colony!$H$26:$H$1000)*(--(ISBLANK(Colony!$I$26:$I$1000))))))</f>
        <v/>
      </c>
      <c r="D358" t="str">
        <f t="array" ref="D358">_xlfn.IFNA(INDEX(Colony!$J$26:$J$1000, MATCH(1,COUNTIF(A358, Colony!$H$26:$H$1000)*(--(ISBLANK(Colony!$I$26:$I$1000))), 0)),"")</f>
        <v/>
      </c>
      <c r="E358" t="str">
        <f t="array" ref="E358">_xlfn.IFNA(INDEX(Colony!$D$26:$D$1000, MATCH(1,COUNTIF(B358, Colony!$H$26:$H$1000)*(--(ISBLANK(Colony!$I$26:$I$1000))), 0)),"")</f>
        <v/>
      </c>
      <c r="F358">
        <f t="shared" si="7"/>
        <v>0</v>
      </c>
    </row>
    <row r="359" spans="1:6" x14ac:dyDescent="0.25">
      <c r="A359" t="str">
        <f t="array" ref="A359">_xlfn.IFNA(INDEX(Colony!$H$26:$H$1000, MATCH(0, COUNTIF(A$4:A358,Colony!$H$26:$H$1000), 0)),"")</f>
        <v/>
      </c>
      <c r="B359" t="str">
        <f t="array" ref="B359">_xlfn.IFNA(INDEX(Colony!$H$26:$H$1000, MATCH(1,COUNTIF(A359, Colony!$H$26:$H$1000)*(--(ISBLANK(Colony!$I$26:$I$1000))), 0)),"")</f>
        <v/>
      </c>
      <c r="C359" t="str">
        <f t="array" ref="C359">IF(A359=0,0,IF(OR(B359&gt;9999999,ISBLANK(B359)),"",SUM(COUNTIF(A359, Colony!$H$26:$H$1000)*(--(ISBLANK(Colony!$I$26:$I$1000))))))</f>
        <v/>
      </c>
      <c r="D359" t="str">
        <f t="array" ref="D359">_xlfn.IFNA(INDEX(Colony!$J$26:$J$1000, MATCH(1,COUNTIF(A359, Colony!$H$26:$H$1000)*(--(ISBLANK(Colony!$I$26:$I$1000))), 0)),"")</f>
        <v/>
      </c>
      <c r="E359" t="str">
        <f t="array" ref="E359">_xlfn.IFNA(INDEX(Colony!$D$26:$D$1000, MATCH(1,COUNTIF(B359, Colony!$H$26:$H$1000)*(--(ISBLANK(Colony!$I$26:$I$1000))), 0)),"")</f>
        <v/>
      </c>
      <c r="F359">
        <f t="shared" si="7"/>
        <v>0</v>
      </c>
    </row>
    <row r="360" spans="1:6" x14ac:dyDescent="0.25">
      <c r="A360" t="str">
        <f t="array" ref="A360">_xlfn.IFNA(INDEX(Colony!$H$26:$H$1000, MATCH(0, COUNTIF(A$4:A359,Colony!$H$26:$H$1000), 0)),"")</f>
        <v/>
      </c>
      <c r="B360" t="str">
        <f t="array" ref="B360">_xlfn.IFNA(INDEX(Colony!$H$26:$H$1000, MATCH(1,COUNTIF(A360, Colony!$H$26:$H$1000)*(--(ISBLANK(Colony!$I$26:$I$1000))), 0)),"")</f>
        <v/>
      </c>
      <c r="C360" t="str">
        <f t="array" ref="C360">IF(A360=0,0,IF(OR(B360&gt;9999999,ISBLANK(B360)),"",SUM(COUNTIF(A360, Colony!$H$26:$H$1000)*(--(ISBLANK(Colony!$I$26:$I$1000))))))</f>
        <v/>
      </c>
      <c r="D360" t="str">
        <f t="array" ref="D360">_xlfn.IFNA(INDEX(Colony!$J$26:$J$1000, MATCH(1,COUNTIF(A360, Colony!$H$26:$H$1000)*(--(ISBLANK(Colony!$I$26:$I$1000))), 0)),"")</f>
        <v/>
      </c>
      <c r="E360" t="str">
        <f t="array" ref="E360">_xlfn.IFNA(INDEX(Colony!$D$26:$D$1000, MATCH(1,COUNTIF(B360, Colony!$H$26:$H$1000)*(--(ISBLANK(Colony!$I$26:$I$1000))), 0)),"")</f>
        <v/>
      </c>
      <c r="F360">
        <f t="shared" si="7"/>
        <v>0</v>
      </c>
    </row>
    <row r="361" spans="1:6" x14ac:dyDescent="0.25">
      <c r="A361" t="str">
        <f t="array" ref="A361">_xlfn.IFNA(INDEX(Colony!$H$26:$H$1000, MATCH(0, COUNTIF(A$4:A360,Colony!$H$26:$H$1000), 0)),"")</f>
        <v/>
      </c>
      <c r="B361" t="str">
        <f t="array" ref="B361">_xlfn.IFNA(INDEX(Colony!$H$26:$H$1000, MATCH(1,COUNTIF(A361, Colony!$H$26:$H$1000)*(--(ISBLANK(Colony!$I$26:$I$1000))), 0)),"")</f>
        <v/>
      </c>
      <c r="C361" t="str">
        <f t="array" ref="C361">IF(A361=0,0,IF(OR(B361&gt;9999999,ISBLANK(B361)),"",SUM(COUNTIF(A361, Colony!$H$26:$H$1000)*(--(ISBLANK(Colony!$I$26:$I$1000))))))</f>
        <v/>
      </c>
      <c r="D361" t="str">
        <f t="array" ref="D361">_xlfn.IFNA(INDEX(Colony!$J$26:$J$1000, MATCH(1,COUNTIF(A361, Colony!$H$26:$H$1000)*(--(ISBLANK(Colony!$I$26:$I$1000))), 0)),"")</f>
        <v/>
      </c>
      <c r="E361" t="str">
        <f t="array" ref="E361">_xlfn.IFNA(INDEX(Colony!$D$26:$D$1000, MATCH(1,COUNTIF(B361, Colony!$H$26:$H$1000)*(--(ISBLANK(Colony!$I$26:$I$1000))), 0)),"")</f>
        <v/>
      </c>
      <c r="F361">
        <f t="shared" si="7"/>
        <v>0</v>
      </c>
    </row>
    <row r="362" spans="1:6" x14ac:dyDescent="0.25">
      <c r="A362" t="str">
        <f t="array" ref="A362">_xlfn.IFNA(INDEX(Colony!$H$26:$H$1000, MATCH(0, COUNTIF(A$4:A361,Colony!$H$26:$H$1000), 0)),"")</f>
        <v/>
      </c>
      <c r="B362" t="str">
        <f t="array" ref="B362">_xlfn.IFNA(INDEX(Colony!$H$26:$H$1000, MATCH(1,COUNTIF(A362, Colony!$H$26:$H$1000)*(--(ISBLANK(Colony!$I$26:$I$1000))), 0)),"")</f>
        <v/>
      </c>
      <c r="C362" t="str">
        <f t="array" ref="C362">IF(A362=0,0,IF(OR(B362&gt;9999999,ISBLANK(B362)),"",SUM(COUNTIF(A362, Colony!$H$26:$H$1000)*(--(ISBLANK(Colony!$I$26:$I$1000))))))</f>
        <v/>
      </c>
      <c r="D362" t="str">
        <f t="array" ref="D362">_xlfn.IFNA(INDEX(Colony!$J$26:$J$1000, MATCH(1,COUNTIF(A362, Colony!$H$26:$H$1000)*(--(ISBLANK(Colony!$I$26:$I$1000))), 0)),"")</f>
        <v/>
      </c>
      <c r="E362" t="str">
        <f t="array" ref="E362">_xlfn.IFNA(INDEX(Colony!$D$26:$D$1000, MATCH(1,COUNTIF(B362, Colony!$H$26:$H$1000)*(--(ISBLANK(Colony!$I$26:$I$1000))), 0)),"")</f>
        <v/>
      </c>
      <c r="F362">
        <f t="shared" si="7"/>
        <v>0</v>
      </c>
    </row>
    <row r="363" spans="1:6" x14ac:dyDescent="0.25">
      <c r="A363" t="str">
        <f t="array" ref="A363">_xlfn.IFNA(INDEX(Colony!$H$26:$H$1000, MATCH(0, COUNTIF(A$4:A362,Colony!$H$26:$H$1000), 0)),"")</f>
        <v/>
      </c>
      <c r="B363" t="str">
        <f t="array" ref="B363">_xlfn.IFNA(INDEX(Colony!$H$26:$H$1000, MATCH(1,COUNTIF(A363, Colony!$H$26:$H$1000)*(--(ISBLANK(Colony!$I$26:$I$1000))), 0)),"")</f>
        <v/>
      </c>
      <c r="C363" t="str">
        <f t="array" ref="C363">IF(A363=0,0,IF(OR(B363&gt;9999999,ISBLANK(B363)),"",SUM(COUNTIF(A363, Colony!$H$26:$H$1000)*(--(ISBLANK(Colony!$I$26:$I$1000))))))</f>
        <v/>
      </c>
      <c r="D363" t="str">
        <f t="array" ref="D363">_xlfn.IFNA(INDEX(Colony!$J$26:$J$1000, MATCH(1,COUNTIF(A363, Colony!$H$26:$H$1000)*(--(ISBLANK(Colony!$I$26:$I$1000))), 0)),"")</f>
        <v/>
      </c>
      <c r="E363" t="str">
        <f t="array" ref="E363">_xlfn.IFNA(INDEX(Colony!$D$26:$D$1000, MATCH(1,COUNTIF(B363, Colony!$H$26:$H$1000)*(--(ISBLANK(Colony!$I$26:$I$1000))), 0)),"")</f>
        <v/>
      </c>
      <c r="F363">
        <f t="shared" si="7"/>
        <v>0</v>
      </c>
    </row>
    <row r="364" spans="1:6" x14ac:dyDescent="0.25">
      <c r="A364" t="str">
        <f t="array" ref="A364">_xlfn.IFNA(INDEX(Colony!$H$26:$H$1000, MATCH(0, COUNTIF(A$4:A363,Colony!$H$26:$H$1000), 0)),"")</f>
        <v/>
      </c>
      <c r="B364" t="str">
        <f t="array" ref="B364">_xlfn.IFNA(INDEX(Colony!$H$26:$H$1000, MATCH(1,COUNTIF(A364, Colony!$H$26:$H$1000)*(--(ISBLANK(Colony!$I$26:$I$1000))), 0)),"")</f>
        <v/>
      </c>
      <c r="C364" t="str">
        <f t="array" ref="C364">IF(A364=0,0,IF(OR(B364&gt;9999999,ISBLANK(B364)),"",SUM(COUNTIF(A364, Colony!$H$26:$H$1000)*(--(ISBLANK(Colony!$I$26:$I$1000))))))</f>
        <v/>
      </c>
      <c r="D364" t="str">
        <f t="array" ref="D364">_xlfn.IFNA(INDEX(Colony!$J$26:$J$1000, MATCH(1,COUNTIF(A364, Colony!$H$26:$H$1000)*(--(ISBLANK(Colony!$I$26:$I$1000))), 0)),"")</f>
        <v/>
      </c>
      <c r="E364" t="str">
        <f t="array" ref="E364">_xlfn.IFNA(INDEX(Colony!$D$26:$D$1000, MATCH(1,COUNTIF(B364, Colony!$H$26:$H$1000)*(--(ISBLANK(Colony!$I$26:$I$1000))), 0)),"")</f>
        <v/>
      </c>
      <c r="F364">
        <f t="shared" si="7"/>
        <v>0</v>
      </c>
    </row>
    <row r="365" spans="1:6" x14ac:dyDescent="0.25">
      <c r="A365" t="str">
        <f t="array" ref="A365">_xlfn.IFNA(INDEX(Colony!$H$26:$H$1000, MATCH(0, COUNTIF(A$4:A364,Colony!$H$26:$H$1000), 0)),"")</f>
        <v/>
      </c>
      <c r="B365" t="str">
        <f t="array" ref="B365">_xlfn.IFNA(INDEX(Colony!$H$26:$H$1000, MATCH(1,COUNTIF(A365, Colony!$H$26:$H$1000)*(--(ISBLANK(Colony!$I$26:$I$1000))), 0)),"")</f>
        <v/>
      </c>
      <c r="C365" t="str">
        <f t="array" ref="C365">IF(A365=0,0,IF(OR(B365&gt;9999999,ISBLANK(B365)),"",SUM(COUNTIF(A365, Colony!$H$26:$H$1000)*(--(ISBLANK(Colony!$I$26:$I$1000))))))</f>
        <v/>
      </c>
      <c r="D365" t="str">
        <f t="array" ref="D365">_xlfn.IFNA(INDEX(Colony!$J$26:$J$1000, MATCH(1,COUNTIF(A365, Colony!$H$26:$H$1000)*(--(ISBLANK(Colony!$I$26:$I$1000))), 0)),"")</f>
        <v/>
      </c>
      <c r="E365" t="str">
        <f t="array" ref="E365">_xlfn.IFNA(INDEX(Colony!$D$26:$D$1000, MATCH(1,COUNTIF(B365, Colony!$H$26:$H$1000)*(--(ISBLANK(Colony!$I$26:$I$1000))), 0)),"")</f>
        <v/>
      </c>
      <c r="F365">
        <f t="shared" si="7"/>
        <v>0</v>
      </c>
    </row>
    <row r="366" spans="1:6" x14ac:dyDescent="0.25">
      <c r="A366" t="str">
        <f t="array" ref="A366">_xlfn.IFNA(INDEX(Colony!$H$26:$H$1000, MATCH(0, COUNTIF(A$4:A365,Colony!$H$26:$H$1000), 0)),"")</f>
        <v/>
      </c>
      <c r="B366" t="str">
        <f t="array" ref="B366">_xlfn.IFNA(INDEX(Colony!$H$26:$H$1000, MATCH(1,COUNTIF(A366, Colony!$H$26:$H$1000)*(--(ISBLANK(Colony!$I$26:$I$1000))), 0)),"")</f>
        <v/>
      </c>
      <c r="C366" t="str">
        <f t="array" ref="C366">IF(A366=0,0,IF(OR(B366&gt;9999999,ISBLANK(B366)),"",SUM(COUNTIF(A366, Colony!$H$26:$H$1000)*(--(ISBLANK(Colony!$I$26:$I$1000))))))</f>
        <v/>
      </c>
      <c r="D366" t="str">
        <f t="array" ref="D366">_xlfn.IFNA(INDEX(Colony!$J$26:$J$1000, MATCH(1,COUNTIF(A366, Colony!$H$26:$H$1000)*(--(ISBLANK(Colony!$I$26:$I$1000))), 0)),"")</f>
        <v/>
      </c>
      <c r="E366" t="str">
        <f t="array" ref="E366">_xlfn.IFNA(INDEX(Colony!$D$26:$D$1000, MATCH(1,COUNTIF(B366, Colony!$H$26:$H$1000)*(--(ISBLANK(Colony!$I$26:$I$1000))), 0)),"")</f>
        <v/>
      </c>
      <c r="F366">
        <f t="shared" si="7"/>
        <v>0</v>
      </c>
    </row>
    <row r="367" spans="1:6" x14ac:dyDescent="0.25">
      <c r="A367" t="str">
        <f t="array" ref="A367">_xlfn.IFNA(INDEX(Colony!$H$26:$H$1000, MATCH(0, COUNTIF(A$4:A366,Colony!$H$26:$H$1000), 0)),"")</f>
        <v/>
      </c>
      <c r="B367" t="str">
        <f t="array" ref="B367">_xlfn.IFNA(INDEX(Colony!$H$26:$H$1000, MATCH(1,COUNTIF(A367, Colony!$H$26:$H$1000)*(--(ISBLANK(Colony!$I$26:$I$1000))), 0)),"")</f>
        <v/>
      </c>
      <c r="C367" t="str">
        <f t="array" ref="C367">IF(A367=0,0,IF(OR(B367&gt;9999999,ISBLANK(B367)),"",SUM(COUNTIF(A367, Colony!$H$26:$H$1000)*(--(ISBLANK(Colony!$I$26:$I$1000))))))</f>
        <v/>
      </c>
      <c r="D367" t="str">
        <f t="array" ref="D367">_xlfn.IFNA(INDEX(Colony!$J$26:$J$1000, MATCH(1,COUNTIF(A367, Colony!$H$26:$H$1000)*(--(ISBLANK(Colony!$I$26:$I$1000))), 0)),"")</f>
        <v/>
      </c>
      <c r="E367" t="str">
        <f t="array" ref="E367">_xlfn.IFNA(INDEX(Colony!$D$26:$D$1000, MATCH(1,COUNTIF(B367, Colony!$H$26:$H$1000)*(--(ISBLANK(Colony!$I$26:$I$1000))), 0)),"")</f>
        <v/>
      </c>
      <c r="F367">
        <f t="shared" si="7"/>
        <v>0</v>
      </c>
    </row>
    <row r="368" spans="1:6" x14ac:dyDescent="0.25">
      <c r="A368" t="str">
        <f t="array" ref="A368">_xlfn.IFNA(INDEX(Colony!$H$26:$H$1000, MATCH(0, COUNTIF(A$4:A367,Colony!$H$26:$H$1000), 0)),"")</f>
        <v/>
      </c>
      <c r="B368" t="str">
        <f t="array" ref="B368">_xlfn.IFNA(INDEX(Colony!$H$26:$H$1000, MATCH(1,COUNTIF(A368, Colony!$H$26:$H$1000)*(--(ISBLANK(Colony!$I$26:$I$1000))), 0)),"")</f>
        <v/>
      </c>
      <c r="C368" t="str">
        <f t="array" ref="C368">IF(A368=0,0,IF(OR(B368&gt;9999999,ISBLANK(B368)),"",SUM(COUNTIF(A368, Colony!$H$26:$H$1000)*(--(ISBLANK(Colony!$I$26:$I$1000))))))</f>
        <v/>
      </c>
      <c r="D368" t="str">
        <f t="array" ref="D368">_xlfn.IFNA(INDEX(Colony!$J$26:$J$1000, MATCH(1,COUNTIF(A368, Colony!$H$26:$H$1000)*(--(ISBLANK(Colony!$I$26:$I$1000))), 0)),"")</f>
        <v/>
      </c>
      <c r="E368" t="str">
        <f t="array" ref="E368">_xlfn.IFNA(INDEX(Colony!$D$26:$D$1000, MATCH(1,COUNTIF(B368, Colony!$H$26:$H$1000)*(--(ISBLANK(Colony!$I$26:$I$1000))), 0)),"")</f>
        <v/>
      </c>
      <c r="F368">
        <f t="shared" si="7"/>
        <v>0</v>
      </c>
    </row>
    <row r="369" spans="1:6" x14ac:dyDescent="0.25">
      <c r="A369" t="str">
        <f t="array" ref="A369">_xlfn.IFNA(INDEX(Colony!$H$26:$H$1000, MATCH(0, COUNTIF(A$4:A368,Colony!$H$26:$H$1000), 0)),"")</f>
        <v/>
      </c>
      <c r="B369" t="str">
        <f t="array" ref="B369">_xlfn.IFNA(INDEX(Colony!$H$26:$H$1000, MATCH(1,COUNTIF(A369, Colony!$H$26:$H$1000)*(--(ISBLANK(Colony!$I$26:$I$1000))), 0)),"")</f>
        <v/>
      </c>
      <c r="C369" t="str">
        <f t="array" ref="C369">IF(A369=0,0,IF(OR(B369&gt;9999999,ISBLANK(B369)),"",SUM(COUNTIF(A369, Colony!$H$26:$H$1000)*(--(ISBLANK(Colony!$I$26:$I$1000))))))</f>
        <v/>
      </c>
      <c r="D369" t="str">
        <f t="array" ref="D369">_xlfn.IFNA(INDEX(Colony!$J$26:$J$1000, MATCH(1,COUNTIF(A369, Colony!$H$26:$H$1000)*(--(ISBLANK(Colony!$I$26:$I$1000))), 0)),"")</f>
        <v/>
      </c>
      <c r="E369" t="str">
        <f t="array" ref="E369">_xlfn.IFNA(INDEX(Colony!$D$26:$D$1000, MATCH(1,COUNTIF(B369, Colony!$H$26:$H$1000)*(--(ISBLANK(Colony!$I$26:$I$1000))), 0)),"")</f>
        <v/>
      </c>
      <c r="F369">
        <f t="shared" si="7"/>
        <v>0</v>
      </c>
    </row>
    <row r="370" spans="1:6" x14ac:dyDescent="0.25">
      <c r="A370" t="str">
        <f t="array" ref="A370">_xlfn.IFNA(INDEX(Colony!$H$26:$H$1000, MATCH(0, COUNTIF(A$4:A369,Colony!$H$26:$H$1000), 0)),"")</f>
        <v/>
      </c>
      <c r="B370" t="str">
        <f t="array" ref="B370">_xlfn.IFNA(INDEX(Colony!$H$26:$H$1000, MATCH(1,COUNTIF(A370, Colony!$H$26:$H$1000)*(--(ISBLANK(Colony!$I$26:$I$1000))), 0)),"")</f>
        <v/>
      </c>
      <c r="C370" t="str">
        <f t="array" ref="C370">IF(A370=0,0,IF(OR(B370&gt;9999999,ISBLANK(B370)),"",SUM(COUNTIF(A370, Colony!$H$26:$H$1000)*(--(ISBLANK(Colony!$I$26:$I$1000))))))</f>
        <v/>
      </c>
      <c r="D370" t="str">
        <f t="array" ref="D370">_xlfn.IFNA(INDEX(Colony!$J$26:$J$1000, MATCH(1,COUNTIF(A370, Colony!$H$26:$H$1000)*(--(ISBLANK(Colony!$I$26:$I$1000))), 0)),"")</f>
        <v/>
      </c>
      <c r="E370" t="str">
        <f t="array" ref="E370">_xlfn.IFNA(INDEX(Colony!$D$26:$D$1000, MATCH(1,COUNTIF(B370, Colony!$H$26:$H$1000)*(--(ISBLANK(Colony!$I$26:$I$1000))), 0)),"")</f>
        <v/>
      </c>
      <c r="F370">
        <f t="shared" si="7"/>
        <v>0</v>
      </c>
    </row>
    <row r="371" spans="1:6" x14ac:dyDescent="0.25">
      <c r="A371" t="str">
        <f t="array" ref="A371">_xlfn.IFNA(INDEX(Colony!$H$26:$H$1000, MATCH(0, COUNTIF(A$4:A370,Colony!$H$26:$H$1000), 0)),"")</f>
        <v/>
      </c>
      <c r="B371" t="str">
        <f t="array" ref="B371">_xlfn.IFNA(INDEX(Colony!$H$26:$H$1000, MATCH(1,COUNTIF(A371, Colony!$H$26:$H$1000)*(--(ISBLANK(Colony!$I$26:$I$1000))), 0)),"")</f>
        <v/>
      </c>
      <c r="C371" t="str">
        <f t="array" ref="C371">IF(A371=0,0,IF(OR(B371&gt;9999999,ISBLANK(B371)),"",SUM(COUNTIF(A371, Colony!$H$26:$H$1000)*(--(ISBLANK(Colony!$I$26:$I$1000))))))</f>
        <v/>
      </c>
      <c r="D371" t="str">
        <f t="array" ref="D371">_xlfn.IFNA(INDEX(Colony!$J$26:$J$1000, MATCH(1,COUNTIF(A371, Colony!$H$26:$H$1000)*(--(ISBLANK(Colony!$I$26:$I$1000))), 0)),"")</f>
        <v/>
      </c>
      <c r="E371" t="str">
        <f t="array" ref="E371">_xlfn.IFNA(INDEX(Colony!$D$26:$D$1000, MATCH(1,COUNTIF(B371, Colony!$H$26:$H$1000)*(--(ISBLANK(Colony!$I$26:$I$1000))), 0)),"")</f>
        <v/>
      </c>
      <c r="F371">
        <f t="shared" si="7"/>
        <v>0</v>
      </c>
    </row>
    <row r="372" spans="1:6" x14ac:dyDescent="0.25">
      <c r="A372" t="str">
        <f t="array" ref="A372">_xlfn.IFNA(INDEX(Colony!$H$26:$H$1000, MATCH(0, COUNTIF(A$4:A371,Colony!$H$26:$H$1000), 0)),"")</f>
        <v/>
      </c>
      <c r="B372" t="str">
        <f t="array" ref="B372">_xlfn.IFNA(INDEX(Colony!$H$26:$H$1000, MATCH(1,COUNTIF(A372, Colony!$H$26:$H$1000)*(--(ISBLANK(Colony!$I$26:$I$1000))), 0)),"")</f>
        <v/>
      </c>
      <c r="C372" t="str">
        <f t="array" ref="C372">IF(A372=0,0,IF(OR(B372&gt;9999999,ISBLANK(B372)),"",SUM(COUNTIF(A372, Colony!$H$26:$H$1000)*(--(ISBLANK(Colony!$I$26:$I$1000))))))</f>
        <v/>
      </c>
      <c r="D372" t="str">
        <f t="array" ref="D372">_xlfn.IFNA(INDEX(Colony!$J$26:$J$1000, MATCH(1,COUNTIF(A372, Colony!$H$26:$H$1000)*(--(ISBLANK(Colony!$I$26:$I$1000))), 0)),"")</f>
        <v/>
      </c>
      <c r="E372" t="str">
        <f t="array" ref="E372">_xlfn.IFNA(INDEX(Colony!$D$26:$D$1000, MATCH(1,COUNTIF(B372, Colony!$H$26:$H$1000)*(--(ISBLANK(Colony!$I$26:$I$1000))), 0)),"")</f>
        <v/>
      </c>
      <c r="F372">
        <f t="shared" si="7"/>
        <v>0</v>
      </c>
    </row>
    <row r="373" spans="1:6" x14ac:dyDescent="0.25">
      <c r="A373" t="str">
        <f t="array" ref="A373">_xlfn.IFNA(INDEX(Colony!$H$26:$H$1000, MATCH(0, COUNTIF(A$4:A372,Colony!$H$26:$H$1000), 0)),"")</f>
        <v/>
      </c>
      <c r="B373" t="str">
        <f t="array" ref="B373">_xlfn.IFNA(INDEX(Colony!$H$26:$H$1000, MATCH(1,COUNTIF(A373, Colony!$H$26:$H$1000)*(--(ISBLANK(Colony!$I$26:$I$1000))), 0)),"")</f>
        <v/>
      </c>
      <c r="C373" t="str">
        <f t="array" ref="C373">IF(A373=0,0,IF(OR(B373&gt;9999999,ISBLANK(B373)),"",SUM(COUNTIF(A373, Colony!$H$26:$H$1000)*(--(ISBLANK(Colony!$I$26:$I$1000))))))</f>
        <v/>
      </c>
      <c r="D373" t="str">
        <f t="array" ref="D373">_xlfn.IFNA(INDEX(Colony!$J$26:$J$1000, MATCH(1,COUNTIF(A373, Colony!$H$26:$H$1000)*(--(ISBLANK(Colony!$I$26:$I$1000))), 0)),"")</f>
        <v/>
      </c>
      <c r="E373" t="str">
        <f t="array" ref="E373">_xlfn.IFNA(INDEX(Colony!$D$26:$D$1000, MATCH(1,COUNTIF(B373, Colony!$H$26:$H$1000)*(--(ISBLANK(Colony!$I$26:$I$1000))), 0)),"")</f>
        <v/>
      </c>
      <c r="F373">
        <f t="shared" si="7"/>
        <v>0</v>
      </c>
    </row>
    <row r="374" spans="1:6" x14ac:dyDescent="0.25">
      <c r="A374" t="str">
        <f t="array" ref="A374">_xlfn.IFNA(INDEX(Colony!$H$26:$H$1000, MATCH(0, COUNTIF(A$4:A373,Colony!$H$26:$H$1000), 0)),"")</f>
        <v/>
      </c>
      <c r="B374" t="str">
        <f t="array" ref="B374">_xlfn.IFNA(INDEX(Colony!$H$26:$H$1000, MATCH(1,COUNTIF(A374, Colony!$H$26:$H$1000)*(--(ISBLANK(Colony!$I$26:$I$1000))), 0)),"")</f>
        <v/>
      </c>
      <c r="C374" t="str">
        <f t="array" ref="C374">IF(A374=0,0,IF(OR(B374&gt;9999999,ISBLANK(B374)),"",SUM(COUNTIF(A374, Colony!$H$26:$H$1000)*(--(ISBLANK(Colony!$I$26:$I$1000))))))</f>
        <v/>
      </c>
      <c r="D374" t="str">
        <f t="array" ref="D374">_xlfn.IFNA(INDEX(Colony!$J$26:$J$1000, MATCH(1,COUNTIF(A374, Colony!$H$26:$H$1000)*(--(ISBLANK(Colony!$I$26:$I$1000))), 0)),"")</f>
        <v/>
      </c>
      <c r="E374" t="str">
        <f t="array" ref="E374">_xlfn.IFNA(INDEX(Colony!$D$26:$D$1000, MATCH(1,COUNTIF(B374, Colony!$H$26:$H$1000)*(--(ISBLANK(Colony!$I$26:$I$1000))), 0)),"")</f>
        <v/>
      </c>
      <c r="F374">
        <f t="shared" si="7"/>
        <v>0</v>
      </c>
    </row>
    <row r="375" spans="1:6" x14ac:dyDescent="0.25">
      <c r="A375" t="str">
        <f t="array" ref="A375">_xlfn.IFNA(INDEX(Colony!$H$26:$H$1000, MATCH(0, COUNTIF(A$4:A374,Colony!$H$26:$H$1000), 0)),"")</f>
        <v/>
      </c>
      <c r="B375" t="str">
        <f t="array" ref="B375">_xlfn.IFNA(INDEX(Colony!$H$26:$H$1000, MATCH(1,COUNTIF(A375, Colony!$H$26:$H$1000)*(--(ISBLANK(Colony!$I$26:$I$1000))), 0)),"")</f>
        <v/>
      </c>
      <c r="C375" t="str">
        <f t="array" ref="C375">IF(A375=0,0,IF(OR(B375&gt;9999999,ISBLANK(B375)),"",SUM(COUNTIF(A375, Colony!$H$26:$H$1000)*(--(ISBLANK(Colony!$I$26:$I$1000))))))</f>
        <v/>
      </c>
      <c r="D375" t="str">
        <f t="array" ref="D375">_xlfn.IFNA(INDEX(Colony!$J$26:$J$1000, MATCH(1,COUNTIF(A375, Colony!$H$26:$H$1000)*(--(ISBLANK(Colony!$I$26:$I$1000))), 0)),"")</f>
        <v/>
      </c>
      <c r="E375" t="str">
        <f t="array" ref="E375">_xlfn.IFNA(INDEX(Colony!$D$26:$D$1000, MATCH(1,COUNTIF(B375, Colony!$H$26:$H$1000)*(--(ISBLANK(Colony!$I$26:$I$1000))), 0)),"")</f>
        <v/>
      </c>
      <c r="F375">
        <f t="shared" si="7"/>
        <v>0</v>
      </c>
    </row>
    <row r="376" spans="1:6" x14ac:dyDescent="0.25">
      <c r="A376" t="str">
        <f t="array" ref="A376">_xlfn.IFNA(INDEX(Colony!$H$26:$H$1000, MATCH(0, COUNTIF(A$4:A375,Colony!$H$26:$H$1000), 0)),"")</f>
        <v/>
      </c>
      <c r="B376" t="str">
        <f t="array" ref="B376">_xlfn.IFNA(INDEX(Colony!$H$26:$H$1000, MATCH(1,COUNTIF(A376, Colony!$H$26:$H$1000)*(--(ISBLANK(Colony!$I$26:$I$1000))), 0)),"")</f>
        <v/>
      </c>
      <c r="C376" t="str">
        <f t="array" ref="C376">IF(A376=0,0,IF(OR(B376&gt;9999999,ISBLANK(B376)),"",SUM(COUNTIF(A376, Colony!$H$26:$H$1000)*(--(ISBLANK(Colony!$I$26:$I$1000))))))</f>
        <v/>
      </c>
      <c r="D376" t="str">
        <f t="array" ref="D376">_xlfn.IFNA(INDEX(Colony!$J$26:$J$1000, MATCH(1,COUNTIF(A376, Colony!$H$26:$H$1000)*(--(ISBLANK(Colony!$I$26:$I$1000))), 0)),"")</f>
        <v/>
      </c>
      <c r="E376" t="str">
        <f t="array" ref="E376">_xlfn.IFNA(INDEX(Colony!$D$26:$D$1000, MATCH(1,COUNTIF(B376, Colony!$H$26:$H$1000)*(--(ISBLANK(Colony!$I$26:$I$1000))), 0)),"")</f>
        <v/>
      </c>
      <c r="F376">
        <f t="shared" si="7"/>
        <v>0</v>
      </c>
    </row>
    <row r="377" spans="1:6" x14ac:dyDescent="0.25">
      <c r="A377" t="str">
        <f t="array" ref="A377">_xlfn.IFNA(INDEX(Colony!$H$26:$H$1000, MATCH(0, COUNTIF(A$4:A376,Colony!$H$26:$H$1000), 0)),"")</f>
        <v/>
      </c>
      <c r="B377" t="str">
        <f t="array" ref="B377">_xlfn.IFNA(INDEX(Colony!$H$26:$H$1000, MATCH(1,COUNTIF(A377, Colony!$H$26:$H$1000)*(--(ISBLANK(Colony!$I$26:$I$1000))), 0)),"")</f>
        <v/>
      </c>
      <c r="C377" t="str">
        <f t="array" ref="C377">IF(A377=0,0,IF(OR(B377&gt;9999999,ISBLANK(B377)),"",SUM(COUNTIF(A377, Colony!$H$26:$H$1000)*(--(ISBLANK(Colony!$I$26:$I$1000))))))</f>
        <v/>
      </c>
      <c r="D377" t="str">
        <f t="array" ref="D377">_xlfn.IFNA(INDEX(Colony!$J$26:$J$1000, MATCH(1,COUNTIF(A377, Colony!$H$26:$H$1000)*(--(ISBLANK(Colony!$I$26:$I$1000))), 0)),"")</f>
        <v/>
      </c>
      <c r="E377" t="str">
        <f t="array" ref="E377">_xlfn.IFNA(INDEX(Colony!$D$26:$D$1000, MATCH(1,COUNTIF(B377, Colony!$H$26:$H$1000)*(--(ISBLANK(Colony!$I$26:$I$1000))), 0)),"")</f>
        <v/>
      </c>
      <c r="F377">
        <f t="shared" si="7"/>
        <v>0</v>
      </c>
    </row>
    <row r="378" spans="1:6" x14ac:dyDescent="0.25">
      <c r="A378" t="str">
        <f t="array" ref="A378">_xlfn.IFNA(INDEX(Colony!$H$26:$H$1000, MATCH(0, COUNTIF(A$4:A377,Colony!$H$26:$H$1000), 0)),"")</f>
        <v/>
      </c>
      <c r="B378" t="str">
        <f t="array" ref="B378">_xlfn.IFNA(INDEX(Colony!$H$26:$H$1000, MATCH(1,COUNTIF(A378, Colony!$H$26:$H$1000)*(--(ISBLANK(Colony!$I$26:$I$1000))), 0)),"")</f>
        <v/>
      </c>
      <c r="C378" t="str">
        <f t="array" ref="C378">IF(A378=0,0,IF(OR(B378&gt;9999999,ISBLANK(B378)),"",SUM(COUNTIF(A378, Colony!$H$26:$H$1000)*(--(ISBLANK(Colony!$I$26:$I$1000))))))</f>
        <v/>
      </c>
      <c r="D378" t="str">
        <f t="array" ref="D378">_xlfn.IFNA(INDEX(Colony!$J$26:$J$1000, MATCH(1,COUNTIF(A378, Colony!$H$26:$H$1000)*(--(ISBLANK(Colony!$I$26:$I$1000))), 0)),"")</f>
        <v/>
      </c>
      <c r="E378" t="str">
        <f t="array" ref="E378">_xlfn.IFNA(INDEX(Colony!$D$26:$D$1000, MATCH(1,COUNTIF(B378, Colony!$H$26:$H$1000)*(--(ISBLANK(Colony!$I$26:$I$1000))), 0)),"")</f>
        <v/>
      </c>
      <c r="F378">
        <f t="shared" si="7"/>
        <v>0</v>
      </c>
    </row>
    <row r="379" spans="1:6" x14ac:dyDescent="0.25">
      <c r="A379" t="str">
        <f t="array" ref="A379">_xlfn.IFNA(INDEX(Colony!$H$26:$H$1000, MATCH(0, COUNTIF(A$4:A378,Colony!$H$26:$H$1000), 0)),"")</f>
        <v/>
      </c>
      <c r="B379" t="str">
        <f t="array" ref="B379">_xlfn.IFNA(INDEX(Colony!$H$26:$H$1000, MATCH(1,COUNTIF(A379, Colony!$H$26:$H$1000)*(--(ISBLANK(Colony!$I$26:$I$1000))), 0)),"")</f>
        <v/>
      </c>
      <c r="C379" t="str">
        <f t="array" ref="C379">IF(A379=0,0,IF(OR(B379&gt;9999999,ISBLANK(B379)),"",SUM(COUNTIF(A379, Colony!$H$26:$H$1000)*(--(ISBLANK(Colony!$I$26:$I$1000))))))</f>
        <v/>
      </c>
      <c r="D379" t="str">
        <f t="array" ref="D379">_xlfn.IFNA(INDEX(Colony!$J$26:$J$1000, MATCH(1,COUNTIF(A379, Colony!$H$26:$H$1000)*(--(ISBLANK(Colony!$I$26:$I$1000))), 0)),"")</f>
        <v/>
      </c>
      <c r="E379" t="str">
        <f t="array" ref="E379">_xlfn.IFNA(INDEX(Colony!$D$26:$D$1000, MATCH(1,COUNTIF(B379, Colony!$H$26:$H$1000)*(--(ISBLANK(Colony!$I$26:$I$1000))), 0)),"")</f>
        <v/>
      </c>
      <c r="F379">
        <f t="shared" si="7"/>
        <v>0</v>
      </c>
    </row>
    <row r="380" spans="1:6" x14ac:dyDescent="0.25">
      <c r="A380" t="str">
        <f t="array" ref="A380">_xlfn.IFNA(INDEX(Colony!$H$26:$H$1000, MATCH(0, COUNTIF(A$4:A379,Colony!$H$26:$H$1000), 0)),"")</f>
        <v/>
      </c>
      <c r="B380" t="str">
        <f t="array" ref="B380">_xlfn.IFNA(INDEX(Colony!$H$26:$H$1000, MATCH(1,COUNTIF(A380, Colony!$H$26:$H$1000)*(--(ISBLANK(Colony!$I$26:$I$1000))), 0)),"")</f>
        <v/>
      </c>
      <c r="C380" t="str">
        <f t="array" ref="C380">IF(A380=0,0,IF(OR(B380&gt;9999999,ISBLANK(B380)),"",SUM(COUNTIF(A380, Colony!$H$26:$H$1000)*(--(ISBLANK(Colony!$I$26:$I$1000))))))</f>
        <v/>
      </c>
      <c r="D380" t="str">
        <f t="array" ref="D380">_xlfn.IFNA(INDEX(Colony!$J$26:$J$1000, MATCH(1,COUNTIF(A380, Colony!$H$26:$H$1000)*(--(ISBLANK(Colony!$I$26:$I$1000))), 0)),"")</f>
        <v/>
      </c>
      <c r="E380" t="str">
        <f t="array" ref="E380">_xlfn.IFNA(INDEX(Colony!$D$26:$D$1000, MATCH(1,COUNTIF(B380, Colony!$H$26:$H$1000)*(--(ISBLANK(Colony!$I$26:$I$1000))), 0)),"")</f>
        <v/>
      </c>
      <c r="F380">
        <f t="shared" si="7"/>
        <v>0</v>
      </c>
    </row>
    <row r="381" spans="1:6" x14ac:dyDescent="0.25">
      <c r="A381" t="str">
        <f t="array" ref="A381">_xlfn.IFNA(INDEX(Colony!$H$26:$H$1000, MATCH(0, COUNTIF(A$4:A380,Colony!$H$26:$H$1000), 0)),"")</f>
        <v/>
      </c>
      <c r="B381" t="str">
        <f t="array" ref="B381">_xlfn.IFNA(INDEX(Colony!$H$26:$H$1000, MATCH(1,COUNTIF(A381, Colony!$H$26:$H$1000)*(--(ISBLANK(Colony!$I$26:$I$1000))), 0)),"")</f>
        <v/>
      </c>
      <c r="C381" t="str">
        <f t="array" ref="C381">IF(A381=0,0,IF(OR(B381&gt;9999999,ISBLANK(B381)),"",SUM(COUNTIF(A381, Colony!$H$26:$H$1000)*(--(ISBLANK(Colony!$I$26:$I$1000))))))</f>
        <v/>
      </c>
      <c r="D381" t="str">
        <f t="array" ref="D381">_xlfn.IFNA(INDEX(Colony!$J$26:$J$1000, MATCH(1,COUNTIF(A381, Colony!$H$26:$H$1000)*(--(ISBLANK(Colony!$I$26:$I$1000))), 0)),"")</f>
        <v/>
      </c>
      <c r="E381" t="str">
        <f t="array" ref="E381">_xlfn.IFNA(INDEX(Colony!$D$26:$D$1000, MATCH(1,COUNTIF(B381, Colony!$H$26:$H$1000)*(--(ISBLANK(Colony!$I$26:$I$1000))), 0)),"")</f>
        <v/>
      </c>
      <c r="F381">
        <f t="shared" si="7"/>
        <v>0</v>
      </c>
    </row>
    <row r="382" spans="1:6" x14ac:dyDescent="0.25">
      <c r="A382" t="str">
        <f t="array" ref="A382">_xlfn.IFNA(INDEX(Colony!$H$26:$H$1000, MATCH(0, COUNTIF(A$4:A381,Colony!$H$26:$H$1000), 0)),"")</f>
        <v/>
      </c>
      <c r="B382" t="str">
        <f t="array" ref="B382">_xlfn.IFNA(INDEX(Colony!$H$26:$H$1000, MATCH(1,COUNTIF(A382, Colony!$H$26:$H$1000)*(--(ISBLANK(Colony!$I$26:$I$1000))), 0)),"")</f>
        <v/>
      </c>
      <c r="C382" t="str">
        <f t="array" ref="C382">IF(A382=0,0,IF(OR(B382&gt;9999999,ISBLANK(B382)),"",SUM(COUNTIF(A382, Colony!$H$26:$H$1000)*(--(ISBLANK(Colony!$I$26:$I$1000))))))</f>
        <v/>
      </c>
      <c r="D382" t="str">
        <f t="array" ref="D382">_xlfn.IFNA(INDEX(Colony!$J$26:$J$1000, MATCH(1,COUNTIF(A382, Colony!$H$26:$H$1000)*(--(ISBLANK(Colony!$I$26:$I$1000))), 0)),"")</f>
        <v/>
      </c>
      <c r="E382" t="str">
        <f t="array" ref="E382">_xlfn.IFNA(INDEX(Colony!$D$26:$D$1000, MATCH(1,COUNTIF(B382, Colony!$H$26:$H$1000)*(--(ISBLANK(Colony!$I$26:$I$1000))), 0)),"")</f>
        <v/>
      </c>
      <c r="F382">
        <f t="shared" si="7"/>
        <v>0</v>
      </c>
    </row>
    <row r="383" spans="1:6" x14ac:dyDescent="0.25">
      <c r="A383" t="str">
        <f t="array" ref="A383">_xlfn.IFNA(INDEX(Colony!$H$26:$H$1000, MATCH(0, COUNTIF(A$4:A382,Colony!$H$26:$H$1000), 0)),"")</f>
        <v/>
      </c>
      <c r="B383" t="str">
        <f t="array" ref="B383">_xlfn.IFNA(INDEX(Colony!$H$26:$H$1000, MATCH(1,COUNTIF(A383, Colony!$H$26:$H$1000)*(--(ISBLANK(Colony!$I$26:$I$1000))), 0)),"")</f>
        <v/>
      </c>
      <c r="C383" t="str">
        <f t="array" ref="C383">IF(A383=0,0,IF(OR(B383&gt;9999999,ISBLANK(B383)),"",SUM(COUNTIF(A383, Colony!$H$26:$H$1000)*(--(ISBLANK(Colony!$I$26:$I$1000))))))</f>
        <v/>
      </c>
      <c r="D383" t="str">
        <f t="array" ref="D383">_xlfn.IFNA(INDEX(Colony!$J$26:$J$1000, MATCH(1,COUNTIF(A383, Colony!$H$26:$H$1000)*(--(ISBLANK(Colony!$I$26:$I$1000))), 0)),"")</f>
        <v/>
      </c>
      <c r="E383" t="str">
        <f t="array" ref="E383">_xlfn.IFNA(INDEX(Colony!$D$26:$D$1000, MATCH(1,COUNTIF(B383, Colony!$H$26:$H$1000)*(--(ISBLANK(Colony!$I$26:$I$1000))), 0)),"")</f>
        <v/>
      </c>
      <c r="F383">
        <f t="shared" si="7"/>
        <v>0</v>
      </c>
    </row>
    <row r="384" spans="1:6" x14ac:dyDescent="0.25">
      <c r="A384" t="str">
        <f t="array" ref="A384">_xlfn.IFNA(INDEX(Colony!$H$26:$H$1000, MATCH(0, COUNTIF(A$4:A383,Colony!$H$26:$H$1000), 0)),"")</f>
        <v/>
      </c>
      <c r="B384" t="str">
        <f t="array" ref="B384">_xlfn.IFNA(INDEX(Colony!$H$26:$H$1000, MATCH(1,COUNTIF(A384, Colony!$H$26:$H$1000)*(--(ISBLANK(Colony!$I$26:$I$1000))), 0)),"")</f>
        <v/>
      </c>
      <c r="C384" t="str">
        <f t="array" ref="C384">IF(A384=0,0,IF(OR(B384&gt;9999999,ISBLANK(B384)),"",SUM(COUNTIF(A384, Colony!$H$26:$H$1000)*(--(ISBLANK(Colony!$I$26:$I$1000))))))</f>
        <v/>
      </c>
      <c r="D384" t="str">
        <f t="array" ref="D384">_xlfn.IFNA(INDEX(Colony!$J$26:$J$1000, MATCH(1,COUNTIF(A384, Colony!$H$26:$H$1000)*(--(ISBLANK(Colony!$I$26:$I$1000))), 0)),"")</f>
        <v/>
      </c>
      <c r="E384" t="str">
        <f t="array" ref="E384">_xlfn.IFNA(INDEX(Colony!$D$26:$D$1000, MATCH(1,COUNTIF(B384, Colony!$H$26:$H$1000)*(--(ISBLANK(Colony!$I$26:$I$1000))), 0)),"")</f>
        <v/>
      </c>
      <c r="F384">
        <f t="shared" si="7"/>
        <v>0</v>
      </c>
    </row>
    <row r="385" spans="1:6" x14ac:dyDescent="0.25">
      <c r="A385" t="str">
        <f t="array" ref="A385">_xlfn.IFNA(INDEX(Colony!$H$26:$H$1000, MATCH(0, COUNTIF(A$4:A384,Colony!$H$26:$H$1000), 0)),"")</f>
        <v/>
      </c>
      <c r="B385" t="str">
        <f t="array" ref="B385">_xlfn.IFNA(INDEX(Colony!$H$26:$H$1000, MATCH(1,COUNTIF(A385, Colony!$H$26:$H$1000)*(--(ISBLANK(Colony!$I$26:$I$1000))), 0)),"")</f>
        <v/>
      </c>
      <c r="C385" t="str">
        <f t="array" ref="C385">IF(A385=0,0,IF(OR(B385&gt;9999999,ISBLANK(B385)),"",SUM(COUNTIF(A385, Colony!$H$26:$H$1000)*(--(ISBLANK(Colony!$I$26:$I$1000))))))</f>
        <v/>
      </c>
      <c r="D385" t="str">
        <f t="array" ref="D385">_xlfn.IFNA(INDEX(Colony!$J$26:$J$1000, MATCH(1,COUNTIF(A385, Colony!$H$26:$H$1000)*(--(ISBLANK(Colony!$I$26:$I$1000))), 0)),"")</f>
        <v/>
      </c>
      <c r="E385" t="str">
        <f t="array" ref="E385">_xlfn.IFNA(INDEX(Colony!$D$26:$D$1000, MATCH(1,COUNTIF(B385, Colony!$H$26:$H$1000)*(--(ISBLANK(Colony!$I$26:$I$1000))), 0)),"")</f>
        <v/>
      </c>
      <c r="F385">
        <f t="shared" si="7"/>
        <v>0</v>
      </c>
    </row>
    <row r="386" spans="1:6" x14ac:dyDescent="0.25">
      <c r="A386" t="str">
        <f t="array" ref="A386">_xlfn.IFNA(INDEX(Colony!$H$26:$H$1000, MATCH(0, COUNTIF(A$4:A385,Colony!$H$26:$H$1000), 0)),"")</f>
        <v/>
      </c>
      <c r="B386" t="str">
        <f t="array" ref="B386">_xlfn.IFNA(INDEX(Colony!$H$26:$H$1000, MATCH(1,COUNTIF(A386, Colony!$H$26:$H$1000)*(--(ISBLANK(Colony!$I$26:$I$1000))), 0)),"")</f>
        <v/>
      </c>
      <c r="C386" t="str">
        <f t="array" ref="C386">IF(A386=0,0,IF(OR(B386&gt;9999999,ISBLANK(B386)),"",SUM(COUNTIF(A386, Colony!$H$26:$H$1000)*(--(ISBLANK(Colony!$I$26:$I$1000))))))</f>
        <v/>
      </c>
      <c r="D386" t="str">
        <f t="array" ref="D386">_xlfn.IFNA(INDEX(Colony!$J$26:$J$1000, MATCH(1,COUNTIF(A386, Colony!$H$26:$H$1000)*(--(ISBLANK(Colony!$I$26:$I$1000))), 0)),"")</f>
        <v/>
      </c>
      <c r="E386" t="str">
        <f t="array" ref="E386">_xlfn.IFNA(INDEX(Colony!$D$26:$D$1000, MATCH(1,COUNTIF(B386, Colony!$H$26:$H$1000)*(--(ISBLANK(Colony!$I$26:$I$1000))), 0)),"")</f>
        <v/>
      </c>
      <c r="F386">
        <f t="shared" si="7"/>
        <v>0</v>
      </c>
    </row>
    <row r="387" spans="1:6" x14ac:dyDescent="0.25">
      <c r="A387" t="str">
        <f t="array" ref="A387">_xlfn.IFNA(INDEX(Colony!$H$26:$H$1000, MATCH(0, COUNTIF(A$4:A386,Colony!$H$26:$H$1000), 0)),"")</f>
        <v/>
      </c>
      <c r="B387" t="str">
        <f t="array" ref="B387">_xlfn.IFNA(INDEX(Colony!$H$26:$H$1000, MATCH(1,COUNTIF(A387, Colony!$H$26:$H$1000)*(--(ISBLANK(Colony!$I$26:$I$1000))), 0)),"")</f>
        <v/>
      </c>
      <c r="C387" t="str">
        <f t="array" ref="C387">IF(A387=0,0,IF(OR(B387&gt;9999999,ISBLANK(B387)),"",SUM(COUNTIF(A387, Colony!$H$26:$H$1000)*(--(ISBLANK(Colony!$I$26:$I$1000))))))</f>
        <v/>
      </c>
      <c r="D387" t="str">
        <f t="array" ref="D387">_xlfn.IFNA(INDEX(Colony!$J$26:$J$1000, MATCH(1,COUNTIF(A387, Colony!$H$26:$H$1000)*(--(ISBLANK(Colony!$I$26:$I$1000))), 0)),"")</f>
        <v/>
      </c>
      <c r="E387" t="str">
        <f t="array" ref="E387">_xlfn.IFNA(INDEX(Colony!$D$26:$D$1000, MATCH(1,COUNTIF(B387, Colony!$H$26:$H$1000)*(--(ISBLANK(Colony!$I$26:$I$1000))), 0)),"")</f>
        <v/>
      </c>
      <c r="F387">
        <f t="shared" si="7"/>
        <v>0</v>
      </c>
    </row>
    <row r="388" spans="1:6" x14ac:dyDescent="0.25">
      <c r="A388" t="str">
        <f t="array" ref="A388">_xlfn.IFNA(INDEX(Colony!$H$26:$H$1000, MATCH(0, COUNTIF(A$4:A387,Colony!$H$26:$H$1000), 0)),"")</f>
        <v/>
      </c>
      <c r="B388" t="str">
        <f t="array" ref="B388">_xlfn.IFNA(INDEX(Colony!$H$26:$H$1000, MATCH(1,COUNTIF(A388, Colony!$H$26:$H$1000)*(--(ISBLANK(Colony!$I$26:$I$1000))), 0)),"")</f>
        <v/>
      </c>
      <c r="C388" t="str">
        <f t="array" ref="C388">IF(A388=0,0,IF(OR(B388&gt;9999999,ISBLANK(B388)),"",SUM(COUNTIF(A388, Colony!$H$26:$H$1000)*(--(ISBLANK(Colony!$I$26:$I$1000))))))</f>
        <v/>
      </c>
      <c r="D388" t="str">
        <f t="array" ref="D388">_xlfn.IFNA(INDEX(Colony!$J$26:$J$1000, MATCH(1,COUNTIF(A388, Colony!$H$26:$H$1000)*(--(ISBLANK(Colony!$I$26:$I$1000))), 0)),"")</f>
        <v/>
      </c>
      <c r="E388" t="str">
        <f t="array" ref="E388">_xlfn.IFNA(INDEX(Colony!$D$26:$D$1000, MATCH(1,COUNTIF(B388, Colony!$H$26:$H$1000)*(--(ISBLANK(Colony!$I$26:$I$1000))), 0)),"")</f>
        <v/>
      </c>
      <c r="F388">
        <f t="shared" si="7"/>
        <v>0</v>
      </c>
    </row>
    <row r="389" spans="1:6" x14ac:dyDescent="0.25">
      <c r="A389" t="str">
        <f t="array" ref="A389">_xlfn.IFNA(INDEX(Colony!$H$26:$H$1000, MATCH(0, COUNTIF(A$4:A388,Colony!$H$26:$H$1000), 0)),"")</f>
        <v/>
      </c>
      <c r="B389" t="str">
        <f t="array" ref="B389">_xlfn.IFNA(INDEX(Colony!$H$26:$H$1000, MATCH(1,COUNTIF(A389, Colony!$H$26:$H$1000)*(--(ISBLANK(Colony!$I$26:$I$1000))), 0)),"")</f>
        <v/>
      </c>
      <c r="C389" t="str">
        <f t="array" ref="C389">IF(A389=0,0,IF(OR(B389&gt;9999999,ISBLANK(B389)),"",SUM(COUNTIF(A389, Colony!$H$26:$H$1000)*(--(ISBLANK(Colony!$I$26:$I$1000))))))</f>
        <v/>
      </c>
      <c r="D389" t="str">
        <f t="array" ref="D389">_xlfn.IFNA(INDEX(Colony!$J$26:$J$1000, MATCH(1,COUNTIF(A389, Colony!$H$26:$H$1000)*(--(ISBLANK(Colony!$I$26:$I$1000))), 0)),"")</f>
        <v/>
      </c>
      <c r="E389" t="str">
        <f t="array" ref="E389">_xlfn.IFNA(INDEX(Colony!$D$26:$D$1000, MATCH(1,COUNTIF(B389, Colony!$H$26:$H$1000)*(--(ISBLANK(Colony!$I$26:$I$1000))), 0)),"")</f>
        <v/>
      </c>
      <c r="F389">
        <f t="shared" ref="F389:F452" si="8">IF(OR(B389&gt;$B$5,B389&lt;9999),1,0)</f>
        <v>0</v>
      </c>
    </row>
    <row r="390" spans="1:6" x14ac:dyDescent="0.25">
      <c r="A390" t="str">
        <f t="array" ref="A390">_xlfn.IFNA(INDEX(Colony!$H$26:$H$1000, MATCH(0, COUNTIF(A$4:A389,Colony!$H$26:$H$1000), 0)),"")</f>
        <v/>
      </c>
      <c r="B390" t="str">
        <f t="array" ref="B390">_xlfn.IFNA(INDEX(Colony!$H$26:$H$1000, MATCH(1,COUNTIF(A390, Colony!$H$26:$H$1000)*(--(ISBLANK(Colony!$I$26:$I$1000))), 0)),"")</f>
        <v/>
      </c>
      <c r="C390" t="str">
        <f t="array" ref="C390">IF(A390=0,0,IF(OR(B390&gt;9999999,ISBLANK(B390)),"",SUM(COUNTIF(A390, Colony!$H$26:$H$1000)*(--(ISBLANK(Colony!$I$26:$I$1000))))))</f>
        <v/>
      </c>
      <c r="D390" t="str">
        <f t="array" ref="D390">_xlfn.IFNA(INDEX(Colony!$J$26:$J$1000, MATCH(1,COUNTIF(A390, Colony!$H$26:$H$1000)*(--(ISBLANK(Colony!$I$26:$I$1000))), 0)),"")</f>
        <v/>
      </c>
      <c r="E390" t="str">
        <f t="array" ref="E390">_xlfn.IFNA(INDEX(Colony!$D$26:$D$1000, MATCH(1,COUNTIF(B390, Colony!$H$26:$H$1000)*(--(ISBLANK(Colony!$I$26:$I$1000))), 0)),"")</f>
        <v/>
      </c>
      <c r="F390">
        <f t="shared" si="8"/>
        <v>0</v>
      </c>
    </row>
    <row r="391" spans="1:6" x14ac:dyDescent="0.25">
      <c r="A391" t="str">
        <f t="array" ref="A391">_xlfn.IFNA(INDEX(Colony!$H$26:$H$1000, MATCH(0, COUNTIF(A$4:A390,Colony!$H$26:$H$1000), 0)),"")</f>
        <v/>
      </c>
      <c r="B391" t="str">
        <f t="array" ref="B391">_xlfn.IFNA(INDEX(Colony!$H$26:$H$1000, MATCH(1,COUNTIF(A391, Colony!$H$26:$H$1000)*(--(ISBLANK(Colony!$I$26:$I$1000))), 0)),"")</f>
        <v/>
      </c>
      <c r="C391" t="str">
        <f t="array" ref="C391">IF(A391=0,0,IF(OR(B391&gt;9999999,ISBLANK(B391)),"",SUM(COUNTIF(A391, Colony!$H$26:$H$1000)*(--(ISBLANK(Colony!$I$26:$I$1000))))))</f>
        <v/>
      </c>
      <c r="D391" t="str">
        <f t="array" ref="D391">_xlfn.IFNA(INDEX(Colony!$J$26:$J$1000, MATCH(1,COUNTIF(A391, Colony!$H$26:$H$1000)*(--(ISBLANK(Colony!$I$26:$I$1000))), 0)),"")</f>
        <v/>
      </c>
      <c r="E391" t="str">
        <f t="array" ref="E391">_xlfn.IFNA(INDEX(Colony!$D$26:$D$1000, MATCH(1,COUNTIF(B391, Colony!$H$26:$H$1000)*(--(ISBLANK(Colony!$I$26:$I$1000))), 0)),"")</f>
        <v/>
      </c>
      <c r="F391">
        <f t="shared" si="8"/>
        <v>0</v>
      </c>
    </row>
    <row r="392" spans="1:6" x14ac:dyDescent="0.25">
      <c r="A392" t="str">
        <f t="array" ref="A392">_xlfn.IFNA(INDEX(Colony!$H$26:$H$1000, MATCH(0, COUNTIF(A$4:A391,Colony!$H$26:$H$1000), 0)),"")</f>
        <v/>
      </c>
      <c r="B392" t="str">
        <f t="array" ref="B392">_xlfn.IFNA(INDEX(Colony!$H$26:$H$1000, MATCH(1,COUNTIF(A392, Colony!$H$26:$H$1000)*(--(ISBLANK(Colony!$I$26:$I$1000))), 0)),"")</f>
        <v/>
      </c>
      <c r="C392" t="str">
        <f t="array" ref="C392">IF(A392=0,0,IF(OR(B392&gt;9999999,ISBLANK(B392)),"",SUM(COUNTIF(A392, Colony!$H$26:$H$1000)*(--(ISBLANK(Colony!$I$26:$I$1000))))))</f>
        <v/>
      </c>
      <c r="D392" t="str">
        <f t="array" ref="D392">_xlfn.IFNA(INDEX(Colony!$J$26:$J$1000, MATCH(1,COUNTIF(A392, Colony!$H$26:$H$1000)*(--(ISBLANK(Colony!$I$26:$I$1000))), 0)),"")</f>
        <v/>
      </c>
      <c r="E392" t="str">
        <f t="array" ref="E392">_xlfn.IFNA(INDEX(Colony!$D$26:$D$1000, MATCH(1,COUNTIF(B392, Colony!$H$26:$H$1000)*(--(ISBLANK(Colony!$I$26:$I$1000))), 0)),"")</f>
        <v/>
      </c>
      <c r="F392">
        <f t="shared" si="8"/>
        <v>0</v>
      </c>
    </row>
    <row r="393" spans="1:6" x14ac:dyDescent="0.25">
      <c r="A393" t="str">
        <f t="array" ref="A393">_xlfn.IFNA(INDEX(Colony!$H$26:$H$1000, MATCH(0, COUNTIF(A$4:A392,Colony!$H$26:$H$1000), 0)),"")</f>
        <v/>
      </c>
      <c r="B393" t="str">
        <f t="array" ref="B393">_xlfn.IFNA(INDEX(Colony!$H$26:$H$1000, MATCH(1,COUNTIF(A393, Colony!$H$26:$H$1000)*(--(ISBLANK(Colony!$I$26:$I$1000))), 0)),"")</f>
        <v/>
      </c>
      <c r="C393" t="str">
        <f t="array" ref="C393">IF(A393=0,0,IF(OR(B393&gt;9999999,ISBLANK(B393)),"",SUM(COUNTIF(A393, Colony!$H$26:$H$1000)*(--(ISBLANK(Colony!$I$26:$I$1000))))))</f>
        <v/>
      </c>
      <c r="D393" t="str">
        <f t="array" ref="D393">_xlfn.IFNA(INDEX(Colony!$J$26:$J$1000, MATCH(1,COUNTIF(A393, Colony!$H$26:$H$1000)*(--(ISBLANK(Colony!$I$26:$I$1000))), 0)),"")</f>
        <v/>
      </c>
      <c r="E393" t="str">
        <f t="array" ref="E393">_xlfn.IFNA(INDEX(Colony!$D$26:$D$1000, MATCH(1,COUNTIF(B393, Colony!$H$26:$H$1000)*(--(ISBLANK(Colony!$I$26:$I$1000))), 0)),"")</f>
        <v/>
      </c>
      <c r="F393">
        <f t="shared" si="8"/>
        <v>0</v>
      </c>
    </row>
    <row r="394" spans="1:6" x14ac:dyDescent="0.25">
      <c r="A394" t="str">
        <f t="array" ref="A394">_xlfn.IFNA(INDEX(Colony!$H$26:$H$1000, MATCH(0, COUNTIF(A$4:A393,Colony!$H$26:$H$1000), 0)),"")</f>
        <v/>
      </c>
      <c r="B394" t="str">
        <f t="array" ref="B394">_xlfn.IFNA(INDEX(Colony!$H$26:$H$1000, MATCH(1,COUNTIF(A394, Colony!$H$26:$H$1000)*(--(ISBLANK(Colony!$I$26:$I$1000))), 0)),"")</f>
        <v/>
      </c>
      <c r="C394" t="str">
        <f t="array" ref="C394">IF(A394=0,0,IF(OR(B394&gt;9999999,ISBLANK(B394)),"",SUM(COUNTIF(A394, Colony!$H$26:$H$1000)*(--(ISBLANK(Colony!$I$26:$I$1000))))))</f>
        <v/>
      </c>
      <c r="D394" t="str">
        <f t="array" ref="D394">_xlfn.IFNA(INDEX(Colony!$J$26:$J$1000, MATCH(1,COUNTIF(A394, Colony!$H$26:$H$1000)*(--(ISBLANK(Colony!$I$26:$I$1000))), 0)),"")</f>
        <v/>
      </c>
      <c r="E394" t="str">
        <f t="array" ref="E394">_xlfn.IFNA(INDEX(Colony!$D$26:$D$1000, MATCH(1,COUNTIF(B394, Colony!$H$26:$H$1000)*(--(ISBLANK(Colony!$I$26:$I$1000))), 0)),"")</f>
        <v/>
      </c>
      <c r="F394">
        <f t="shared" si="8"/>
        <v>0</v>
      </c>
    </row>
    <row r="395" spans="1:6" x14ac:dyDescent="0.25">
      <c r="A395" t="str">
        <f t="array" ref="A395">_xlfn.IFNA(INDEX(Colony!$H$26:$H$1000, MATCH(0, COUNTIF(A$4:A394,Colony!$H$26:$H$1000), 0)),"")</f>
        <v/>
      </c>
      <c r="B395" t="str">
        <f t="array" ref="B395">_xlfn.IFNA(INDEX(Colony!$H$26:$H$1000, MATCH(1,COUNTIF(A395, Colony!$H$26:$H$1000)*(--(ISBLANK(Colony!$I$26:$I$1000))), 0)),"")</f>
        <v/>
      </c>
      <c r="C395" t="str">
        <f t="array" ref="C395">IF(A395=0,0,IF(OR(B395&gt;9999999,ISBLANK(B395)),"",SUM(COUNTIF(A395, Colony!$H$26:$H$1000)*(--(ISBLANK(Colony!$I$26:$I$1000))))))</f>
        <v/>
      </c>
      <c r="D395" t="str">
        <f t="array" ref="D395">_xlfn.IFNA(INDEX(Colony!$J$26:$J$1000, MATCH(1,COUNTIF(A395, Colony!$H$26:$H$1000)*(--(ISBLANK(Colony!$I$26:$I$1000))), 0)),"")</f>
        <v/>
      </c>
      <c r="E395" t="str">
        <f t="array" ref="E395">_xlfn.IFNA(INDEX(Colony!$D$26:$D$1000, MATCH(1,COUNTIF(B395, Colony!$H$26:$H$1000)*(--(ISBLANK(Colony!$I$26:$I$1000))), 0)),"")</f>
        <v/>
      </c>
      <c r="F395">
        <f t="shared" si="8"/>
        <v>0</v>
      </c>
    </row>
    <row r="396" spans="1:6" x14ac:dyDescent="0.25">
      <c r="A396" t="str">
        <f t="array" ref="A396">_xlfn.IFNA(INDEX(Colony!$H$26:$H$1000, MATCH(0, COUNTIF(A$4:A395,Colony!$H$26:$H$1000), 0)),"")</f>
        <v/>
      </c>
      <c r="B396" t="str">
        <f t="array" ref="B396">_xlfn.IFNA(INDEX(Colony!$H$26:$H$1000, MATCH(1,COUNTIF(A396, Colony!$H$26:$H$1000)*(--(ISBLANK(Colony!$I$26:$I$1000))), 0)),"")</f>
        <v/>
      </c>
      <c r="C396" t="str">
        <f t="array" ref="C396">IF(A396=0,0,IF(OR(B396&gt;9999999,ISBLANK(B396)),"",SUM(COUNTIF(A396, Colony!$H$26:$H$1000)*(--(ISBLANK(Colony!$I$26:$I$1000))))))</f>
        <v/>
      </c>
      <c r="D396" t="str">
        <f t="array" ref="D396">_xlfn.IFNA(INDEX(Colony!$J$26:$J$1000, MATCH(1,COUNTIF(A396, Colony!$H$26:$H$1000)*(--(ISBLANK(Colony!$I$26:$I$1000))), 0)),"")</f>
        <v/>
      </c>
      <c r="E396" t="str">
        <f t="array" ref="E396">_xlfn.IFNA(INDEX(Colony!$D$26:$D$1000, MATCH(1,COUNTIF(B396, Colony!$H$26:$H$1000)*(--(ISBLANK(Colony!$I$26:$I$1000))), 0)),"")</f>
        <v/>
      </c>
      <c r="F396">
        <f t="shared" si="8"/>
        <v>0</v>
      </c>
    </row>
    <row r="397" spans="1:6" x14ac:dyDescent="0.25">
      <c r="A397" t="str">
        <f t="array" ref="A397">_xlfn.IFNA(INDEX(Colony!$H$26:$H$1000, MATCH(0, COUNTIF(A$4:A396,Colony!$H$26:$H$1000), 0)),"")</f>
        <v/>
      </c>
      <c r="B397" t="str">
        <f t="array" ref="B397">_xlfn.IFNA(INDEX(Colony!$H$26:$H$1000, MATCH(1,COUNTIF(A397, Colony!$H$26:$H$1000)*(--(ISBLANK(Colony!$I$26:$I$1000))), 0)),"")</f>
        <v/>
      </c>
      <c r="C397" t="str">
        <f t="array" ref="C397">IF(A397=0,0,IF(OR(B397&gt;9999999,ISBLANK(B397)),"",SUM(COUNTIF(A397, Colony!$H$26:$H$1000)*(--(ISBLANK(Colony!$I$26:$I$1000))))))</f>
        <v/>
      </c>
      <c r="D397" t="str">
        <f t="array" ref="D397">_xlfn.IFNA(INDEX(Colony!$J$26:$J$1000, MATCH(1,COUNTIF(A397, Colony!$H$26:$H$1000)*(--(ISBLANK(Colony!$I$26:$I$1000))), 0)),"")</f>
        <v/>
      </c>
      <c r="E397" t="str">
        <f t="array" ref="E397">_xlfn.IFNA(INDEX(Colony!$D$26:$D$1000, MATCH(1,COUNTIF(B397, Colony!$H$26:$H$1000)*(--(ISBLANK(Colony!$I$26:$I$1000))), 0)),"")</f>
        <v/>
      </c>
      <c r="F397">
        <f t="shared" si="8"/>
        <v>0</v>
      </c>
    </row>
    <row r="398" spans="1:6" x14ac:dyDescent="0.25">
      <c r="A398" t="str">
        <f t="array" ref="A398">_xlfn.IFNA(INDEX(Colony!$H$26:$H$1000, MATCH(0, COUNTIF(A$4:A397,Colony!$H$26:$H$1000), 0)),"")</f>
        <v/>
      </c>
      <c r="B398" t="str">
        <f t="array" ref="B398">_xlfn.IFNA(INDEX(Colony!$H$26:$H$1000, MATCH(1,COUNTIF(A398, Colony!$H$26:$H$1000)*(--(ISBLANK(Colony!$I$26:$I$1000))), 0)),"")</f>
        <v/>
      </c>
      <c r="C398" t="str">
        <f t="array" ref="C398">IF(A398=0,0,IF(OR(B398&gt;9999999,ISBLANK(B398)),"",SUM(COUNTIF(A398, Colony!$H$26:$H$1000)*(--(ISBLANK(Colony!$I$26:$I$1000))))))</f>
        <v/>
      </c>
      <c r="D398" t="str">
        <f t="array" ref="D398">_xlfn.IFNA(INDEX(Colony!$J$26:$J$1000, MATCH(1,COUNTIF(A398, Colony!$H$26:$H$1000)*(--(ISBLANK(Colony!$I$26:$I$1000))), 0)),"")</f>
        <v/>
      </c>
      <c r="E398" t="str">
        <f t="array" ref="E398">_xlfn.IFNA(INDEX(Colony!$D$26:$D$1000, MATCH(1,COUNTIF(B398, Colony!$H$26:$H$1000)*(--(ISBLANK(Colony!$I$26:$I$1000))), 0)),"")</f>
        <v/>
      </c>
      <c r="F398">
        <f t="shared" si="8"/>
        <v>0</v>
      </c>
    </row>
    <row r="399" spans="1:6" x14ac:dyDescent="0.25">
      <c r="A399" t="str">
        <f t="array" ref="A399">_xlfn.IFNA(INDEX(Colony!$H$26:$H$1000, MATCH(0, COUNTIF(A$4:A398,Colony!$H$26:$H$1000), 0)),"")</f>
        <v/>
      </c>
      <c r="B399" t="str">
        <f t="array" ref="B399">_xlfn.IFNA(INDEX(Colony!$H$26:$H$1000, MATCH(1,COUNTIF(A399, Colony!$H$26:$H$1000)*(--(ISBLANK(Colony!$I$26:$I$1000))), 0)),"")</f>
        <v/>
      </c>
      <c r="C399" t="str">
        <f t="array" ref="C399">IF(A399=0,0,IF(OR(B399&gt;9999999,ISBLANK(B399)),"",SUM(COUNTIF(A399, Colony!$H$26:$H$1000)*(--(ISBLANK(Colony!$I$26:$I$1000))))))</f>
        <v/>
      </c>
      <c r="D399" t="str">
        <f t="array" ref="D399">_xlfn.IFNA(INDEX(Colony!$J$26:$J$1000, MATCH(1,COUNTIF(A399, Colony!$H$26:$H$1000)*(--(ISBLANK(Colony!$I$26:$I$1000))), 0)),"")</f>
        <v/>
      </c>
      <c r="E399" t="str">
        <f t="array" ref="E399">_xlfn.IFNA(INDEX(Colony!$D$26:$D$1000, MATCH(1,COUNTIF(B399, Colony!$H$26:$H$1000)*(--(ISBLANK(Colony!$I$26:$I$1000))), 0)),"")</f>
        <v/>
      </c>
      <c r="F399">
        <f t="shared" si="8"/>
        <v>0</v>
      </c>
    </row>
    <row r="400" spans="1:6" x14ac:dyDescent="0.25">
      <c r="A400" t="str">
        <f t="array" ref="A400">_xlfn.IFNA(INDEX(Colony!$H$26:$H$1000, MATCH(0, COUNTIF(A$4:A399,Colony!$H$26:$H$1000), 0)),"")</f>
        <v/>
      </c>
      <c r="B400" t="str">
        <f t="array" ref="B400">_xlfn.IFNA(INDEX(Colony!$H$26:$H$1000, MATCH(1,COUNTIF(A400, Colony!$H$26:$H$1000)*(--(ISBLANK(Colony!$I$26:$I$1000))), 0)),"")</f>
        <v/>
      </c>
      <c r="C400" t="str">
        <f t="array" ref="C400">IF(A400=0,0,IF(OR(B400&gt;9999999,ISBLANK(B400)),"",SUM(COUNTIF(A400, Colony!$H$26:$H$1000)*(--(ISBLANK(Colony!$I$26:$I$1000))))))</f>
        <v/>
      </c>
      <c r="D400" t="str">
        <f t="array" ref="D400">_xlfn.IFNA(INDEX(Colony!$J$26:$J$1000, MATCH(1,COUNTIF(A400, Colony!$H$26:$H$1000)*(--(ISBLANK(Colony!$I$26:$I$1000))), 0)),"")</f>
        <v/>
      </c>
      <c r="E400" t="str">
        <f t="array" ref="E400">_xlfn.IFNA(INDEX(Colony!$D$26:$D$1000, MATCH(1,COUNTIF(B400, Colony!$H$26:$H$1000)*(--(ISBLANK(Colony!$I$26:$I$1000))), 0)),"")</f>
        <v/>
      </c>
      <c r="F400">
        <f t="shared" si="8"/>
        <v>0</v>
      </c>
    </row>
    <row r="401" spans="1:6" x14ac:dyDescent="0.25">
      <c r="A401" t="str">
        <f t="array" ref="A401">_xlfn.IFNA(INDEX(Colony!$H$26:$H$1000, MATCH(0, COUNTIF(A$4:A400,Colony!$H$26:$H$1000), 0)),"")</f>
        <v/>
      </c>
      <c r="B401" t="str">
        <f t="array" ref="B401">_xlfn.IFNA(INDEX(Colony!$H$26:$H$1000, MATCH(1,COUNTIF(A401, Colony!$H$26:$H$1000)*(--(ISBLANK(Colony!$I$26:$I$1000))), 0)),"")</f>
        <v/>
      </c>
      <c r="C401" t="str">
        <f t="array" ref="C401">IF(A401=0,0,IF(OR(B401&gt;9999999,ISBLANK(B401)),"",SUM(COUNTIF(A401, Colony!$H$26:$H$1000)*(--(ISBLANK(Colony!$I$26:$I$1000))))))</f>
        <v/>
      </c>
      <c r="D401" t="str">
        <f t="array" ref="D401">_xlfn.IFNA(INDEX(Colony!$J$26:$J$1000, MATCH(1,COUNTIF(A401, Colony!$H$26:$H$1000)*(--(ISBLANK(Colony!$I$26:$I$1000))), 0)),"")</f>
        <v/>
      </c>
      <c r="E401" t="str">
        <f t="array" ref="E401">_xlfn.IFNA(INDEX(Colony!$D$26:$D$1000, MATCH(1,COUNTIF(B401, Colony!$H$26:$H$1000)*(--(ISBLANK(Colony!$I$26:$I$1000))), 0)),"")</f>
        <v/>
      </c>
      <c r="F401">
        <f t="shared" si="8"/>
        <v>0</v>
      </c>
    </row>
    <row r="402" spans="1:6" x14ac:dyDescent="0.25">
      <c r="A402" t="str">
        <f t="array" ref="A402">_xlfn.IFNA(INDEX(Colony!$H$26:$H$1000, MATCH(0, COUNTIF(A$4:A401,Colony!$H$26:$H$1000), 0)),"")</f>
        <v/>
      </c>
      <c r="B402" t="str">
        <f t="array" ref="B402">_xlfn.IFNA(INDEX(Colony!$H$26:$H$1000, MATCH(1,COUNTIF(A402, Colony!$H$26:$H$1000)*(--(ISBLANK(Colony!$I$26:$I$1000))), 0)),"")</f>
        <v/>
      </c>
      <c r="C402" t="str">
        <f t="array" ref="C402">IF(A402=0,0,IF(OR(B402&gt;9999999,ISBLANK(B402)),"",SUM(COUNTIF(A402, Colony!$H$26:$H$1000)*(--(ISBLANK(Colony!$I$26:$I$1000))))))</f>
        <v/>
      </c>
      <c r="D402" t="str">
        <f t="array" ref="D402">_xlfn.IFNA(INDEX(Colony!$J$26:$J$1000, MATCH(1,COUNTIF(A402, Colony!$H$26:$H$1000)*(--(ISBLANK(Colony!$I$26:$I$1000))), 0)),"")</f>
        <v/>
      </c>
      <c r="E402" t="str">
        <f t="array" ref="E402">_xlfn.IFNA(INDEX(Colony!$D$26:$D$1000, MATCH(1,COUNTIF(B402, Colony!$H$26:$H$1000)*(--(ISBLANK(Colony!$I$26:$I$1000))), 0)),"")</f>
        <v/>
      </c>
      <c r="F402">
        <f t="shared" si="8"/>
        <v>0</v>
      </c>
    </row>
    <row r="403" spans="1:6" x14ac:dyDescent="0.25">
      <c r="A403" t="str">
        <f t="array" ref="A403">_xlfn.IFNA(INDEX(Colony!$H$26:$H$1000, MATCH(0, COUNTIF(A$4:A402,Colony!$H$26:$H$1000), 0)),"")</f>
        <v/>
      </c>
      <c r="B403" t="str">
        <f t="array" ref="B403">_xlfn.IFNA(INDEX(Colony!$H$26:$H$1000, MATCH(1,COUNTIF(A403, Colony!$H$26:$H$1000)*(--(ISBLANK(Colony!$I$26:$I$1000))), 0)),"")</f>
        <v/>
      </c>
      <c r="C403" t="str">
        <f t="array" ref="C403">IF(A403=0,0,IF(OR(B403&gt;9999999,ISBLANK(B403)),"",SUM(COUNTIF(A403, Colony!$H$26:$H$1000)*(--(ISBLANK(Colony!$I$26:$I$1000))))))</f>
        <v/>
      </c>
      <c r="D403" t="str">
        <f t="array" ref="D403">_xlfn.IFNA(INDEX(Colony!$J$26:$J$1000, MATCH(1,COUNTIF(A403, Colony!$H$26:$H$1000)*(--(ISBLANK(Colony!$I$26:$I$1000))), 0)),"")</f>
        <v/>
      </c>
      <c r="E403" t="str">
        <f t="array" ref="E403">_xlfn.IFNA(INDEX(Colony!$D$26:$D$1000, MATCH(1,COUNTIF(B403, Colony!$H$26:$H$1000)*(--(ISBLANK(Colony!$I$26:$I$1000))), 0)),"")</f>
        <v/>
      </c>
      <c r="F403">
        <f t="shared" si="8"/>
        <v>0</v>
      </c>
    </row>
    <row r="404" spans="1:6" x14ac:dyDescent="0.25">
      <c r="A404" t="str">
        <f t="array" ref="A404">_xlfn.IFNA(INDEX(Colony!$H$26:$H$1000, MATCH(0, COUNTIF(A$4:A403,Colony!$H$26:$H$1000), 0)),"")</f>
        <v/>
      </c>
      <c r="B404" t="str">
        <f t="array" ref="B404">_xlfn.IFNA(INDEX(Colony!$H$26:$H$1000, MATCH(1,COUNTIF(A404, Colony!$H$26:$H$1000)*(--(ISBLANK(Colony!$I$26:$I$1000))), 0)),"")</f>
        <v/>
      </c>
      <c r="C404" t="str">
        <f t="array" ref="C404">IF(A404=0,0,IF(OR(B404&gt;9999999,ISBLANK(B404)),"",SUM(COUNTIF(A404, Colony!$H$26:$H$1000)*(--(ISBLANK(Colony!$I$26:$I$1000))))))</f>
        <v/>
      </c>
      <c r="D404" t="str">
        <f t="array" ref="D404">_xlfn.IFNA(INDEX(Colony!$J$26:$J$1000, MATCH(1,COUNTIF(A404, Colony!$H$26:$H$1000)*(--(ISBLANK(Colony!$I$26:$I$1000))), 0)),"")</f>
        <v/>
      </c>
      <c r="E404" t="str">
        <f t="array" ref="E404">_xlfn.IFNA(INDEX(Colony!$D$26:$D$1000, MATCH(1,COUNTIF(B404, Colony!$H$26:$H$1000)*(--(ISBLANK(Colony!$I$26:$I$1000))), 0)),"")</f>
        <v/>
      </c>
      <c r="F404">
        <f t="shared" si="8"/>
        <v>0</v>
      </c>
    </row>
    <row r="405" spans="1:6" x14ac:dyDescent="0.25">
      <c r="A405" t="str">
        <f t="array" ref="A405">_xlfn.IFNA(INDEX(Colony!$H$26:$H$1000, MATCH(0, COUNTIF(A$4:A404,Colony!$H$26:$H$1000), 0)),"")</f>
        <v/>
      </c>
      <c r="B405" t="str">
        <f t="array" ref="B405">_xlfn.IFNA(INDEX(Colony!$H$26:$H$1000, MATCH(1,COUNTIF(A405, Colony!$H$26:$H$1000)*(--(ISBLANK(Colony!$I$26:$I$1000))), 0)),"")</f>
        <v/>
      </c>
      <c r="C405" t="str">
        <f t="array" ref="C405">IF(A405=0,0,IF(OR(B405&gt;9999999,ISBLANK(B405)),"",SUM(COUNTIF(A405, Colony!$H$26:$H$1000)*(--(ISBLANK(Colony!$I$26:$I$1000))))))</f>
        <v/>
      </c>
      <c r="D405" t="str">
        <f t="array" ref="D405">_xlfn.IFNA(INDEX(Colony!$J$26:$J$1000, MATCH(1,COUNTIF(A405, Colony!$H$26:$H$1000)*(--(ISBLANK(Colony!$I$26:$I$1000))), 0)),"")</f>
        <v/>
      </c>
      <c r="E405" t="str">
        <f t="array" ref="E405">_xlfn.IFNA(INDEX(Colony!$D$26:$D$1000, MATCH(1,COUNTIF(B405, Colony!$H$26:$H$1000)*(--(ISBLANK(Colony!$I$26:$I$1000))), 0)),"")</f>
        <v/>
      </c>
      <c r="F405">
        <f t="shared" si="8"/>
        <v>0</v>
      </c>
    </row>
    <row r="406" spans="1:6" x14ac:dyDescent="0.25">
      <c r="A406" t="str">
        <f t="array" ref="A406">_xlfn.IFNA(INDEX(Colony!$H$26:$H$1000, MATCH(0, COUNTIF(A$4:A405,Colony!$H$26:$H$1000), 0)),"")</f>
        <v/>
      </c>
      <c r="B406" t="str">
        <f t="array" ref="B406">_xlfn.IFNA(INDEX(Colony!$H$26:$H$1000, MATCH(1,COUNTIF(A406, Colony!$H$26:$H$1000)*(--(ISBLANK(Colony!$I$26:$I$1000))), 0)),"")</f>
        <v/>
      </c>
      <c r="C406" t="str">
        <f t="array" ref="C406">IF(A406=0,0,IF(OR(B406&gt;9999999,ISBLANK(B406)),"",SUM(COUNTIF(A406, Colony!$H$26:$H$1000)*(--(ISBLANK(Colony!$I$26:$I$1000))))))</f>
        <v/>
      </c>
      <c r="D406" t="str">
        <f t="array" ref="D406">_xlfn.IFNA(INDEX(Colony!$J$26:$J$1000, MATCH(1,COUNTIF(A406, Colony!$H$26:$H$1000)*(--(ISBLANK(Colony!$I$26:$I$1000))), 0)),"")</f>
        <v/>
      </c>
      <c r="E406" t="str">
        <f t="array" ref="E406">_xlfn.IFNA(INDEX(Colony!$D$26:$D$1000, MATCH(1,COUNTIF(B406, Colony!$H$26:$H$1000)*(--(ISBLANK(Colony!$I$26:$I$1000))), 0)),"")</f>
        <v/>
      </c>
      <c r="F406">
        <f t="shared" si="8"/>
        <v>0</v>
      </c>
    </row>
    <row r="407" spans="1:6" x14ac:dyDescent="0.25">
      <c r="A407" t="str">
        <f t="array" ref="A407">_xlfn.IFNA(INDEX(Colony!$H$26:$H$1000, MATCH(0, COUNTIF(A$4:A406,Colony!$H$26:$H$1000), 0)),"")</f>
        <v/>
      </c>
      <c r="B407" t="str">
        <f t="array" ref="B407">_xlfn.IFNA(INDEX(Colony!$H$26:$H$1000, MATCH(1,COUNTIF(A407, Colony!$H$26:$H$1000)*(--(ISBLANK(Colony!$I$26:$I$1000))), 0)),"")</f>
        <v/>
      </c>
      <c r="C407" t="str">
        <f t="array" ref="C407">IF(A407=0,0,IF(OR(B407&gt;9999999,ISBLANK(B407)),"",SUM(COUNTIF(A407, Colony!$H$26:$H$1000)*(--(ISBLANK(Colony!$I$26:$I$1000))))))</f>
        <v/>
      </c>
      <c r="D407" t="str">
        <f t="array" ref="D407">_xlfn.IFNA(INDEX(Colony!$J$26:$J$1000, MATCH(1,COUNTIF(A407, Colony!$H$26:$H$1000)*(--(ISBLANK(Colony!$I$26:$I$1000))), 0)),"")</f>
        <v/>
      </c>
      <c r="E407" t="str">
        <f t="array" ref="E407">_xlfn.IFNA(INDEX(Colony!$D$26:$D$1000, MATCH(1,COUNTIF(B407, Colony!$H$26:$H$1000)*(--(ISBLANK(Colony!$I$26:$I$1000))), 0)),"")</f>
        <v/>
      </c>
      <c r="F407">
        <f t="shared" si="8"/>
        <v>0</v>
      </c>
    </row>
    <row r="408" spans="1:6" x14ac:dyDescent="0.25">
      <c r="A408" t="str">
        <f t="array" ref="A408">_xlfn.IFNA(INDEX(Colony!$H$26:$H$1000, MATCH(0, COUNTIF(A$4:A407,Colony!$H$26:$H$1000), 0)),"")</f>
        <v/>
      </c>
      <c r="B408" t="str">
        <f t="array" ref="B408">_xlfn.IFNA(INDEX(Colony!$H$26:$H$1000, MATCH(1,COUNTIF(A408, Colony!$H$26:$H$1000)*(--(ISBLANK(Colony!$I$26:$I$1000))), 0)),"")</f>
        <v/>
      </c>
      <c r="C408" t="str">
        <f t="array" ref="C408">IF(A408=0,0,IF(OR(B408&gt;9999999,ISBLANK(B408)),"",SUM(COUNTIF(A408, Colony!$H$26:$H$1000)*(--(ISBLANK(Colony!$I$26:$I$1000))))))</f>
        <v/>
      </c>
      <c r="D408" t="str">
        <f t="array" ref="D408">_xlfn.IFNA(INDEX(Colony!$J$26:$J$1000, MATCH(1,COUNTIF(A408, Colony!$H$26:$H$1000)*(--(ISBLANK(Colony!$I$26:$I$1000))), 0)),"")</f>
        <v/>
      </c>
      <c r="E408" t="str">
        <f t="array" ref="E408">_xlfn.IFNA(INDEX(Colony!$D$26:$D$1000, MATCH(1,COUNTIF(B408, Colony!$H$26:$H$1000)*(--(ISBLANK(Colony!$I$26:$I$1000))), 0)),"")</f>
        <v/>
      </c>
      <c r="F408">
        <f t="shared" si="8"/>
        <v>0</v>
      </c>
    </row>
    <row r="409" spans="1:6" x14ac:dyDescent="0.25">
      <c r="A409" t="str">
        <f t="array" ref="A409">_xlfn.IFNA(INDEX(Colony!$H$26:$H$1000, MATCH(0, COUNTIF(A$4:A408,Colony!$H$26:$H$1000), 0)),"")</f>
        <v/>
      </c>
      <c r="B409" t="str">
        <f t="array" ref="B409">_xlfn.IFNA(INDEX(Colony!$H$26:$H$1000, MATCH(1,COUNTIF(A409, Colony!$H$26:$H$1000)*(--(ISBLANK(Colony!$I$26:$I$1000))), 0)),"")</f>
        <v/>
      </c>
      <c r="C409" t="str">
        <f t="array" ref="C409">IF(A409=0,0,IF(OR(B409&gt;9999999,ISBLANK(B409)),"",SUM(COUNTIF(A409, Colony!$H$26:$H$1000)*(--(ISBLANK(Colony!$I$26:$I$1000))))))</f>
        <v/>
      </c>
      <c r="D409" t="str">
        <f t="array" ref="D409">_xlfn.IFNA(INDEX(Colony!$J$26:$J$1000, MATCH(1,COUNTIF(A409, Colony!$H$26:$H$1000)*(--(ISBLANK(Colony!$I$26:$I$1000))), 0)),"")</f>
        <v/>
      </c>
      <c r="E409" t="str">
        <f t="array" ref="E409">_xlfn.IFNA(INDEX(Colony!$D$26:$D$1000, MATCH(1,COUNTIF(B409, Colony!$H$26:$H$1000)*(--(ISBLANK(Colony!$I$26:$I$1000))), 0)),"")</f>
        <v/>
      </c>
      <c r="F409">
        <f t="shared" si="8"/>
        <v>0</v>
      </c>
    </row>
    <row r="410" spans="1:6" x14ac:dyDescent="0.25">
      <c r="A410" t="str">
        <f t="array" ref="A410">_xlfn.IFNA(INDEX(Colony!$H$26:$H$1000, MATCH(0, COUNTIF(A$4:A409,Colony!$H$26:$H$1000), 0)),"")</f>
        <v/>
      </c>
      <c r="B410" t="str">
        <f t="array" ref="B410">_xlfn.IFNA(INDEX(Colony!$H$26:$H$1000, MATCH(1,COUNTIF(A410, Colony!$H$26:$H$1000)*(--(ISBLANK(Colony!$I$26:$I$1000))), 0)),"")</f>
        <v/>
      </c>
      <c r="C410" t="str">
        <f t="array" ref="C410">IF(A410=0,0,IF(OR(B410&gt;9999999,ISBLANK(B410)),"",SUM(COUNTIF(A410, Colony!$H$26:$H$1000)*(--(ISBLANK(Colony!$I$26:$I$1000))))))</f>
        <v/>
      </c>
      <c r="D410" t="str">
        <f t="array" ref="D410">_xlfn.IFNA(INDEX(Colony!$J$26:$J$1000, MATCH(1,COUNTIF(A410, Colony!$H$26:$H$1000)*(--(ISBLANK(Colony!$I$26:$I$1000))), 0)),"")</f>
        <v/>
      </c>
      <c r="E410" t="str">
        <f t="array" ref="E410">_xlfn.IFNA(INDEX(Colony!$D$26:$D$1000, MATCH(1,COUNTIF(B410, Colony!$H$26:$H$1000)*(--(ISBLANK(Colony!$I$26:$I$1000))), 0)),"")</f>
        <v/>
      </c>
      <c r="F410">
        <f t="shared" si="8"/>
        <v>0</v>
      </c>
    </row>
    <row r="411" spans="1:6" x14ac:dyDescent="0.25">
      <c r="A411" t="str">
        <f t="array" ref="A411">_xlfn.IFNA(INDEX(Colony!$H$26:$H$1000, MATCH(0, COUNTIF(A$4:A410,Colony!$H$26:$H$1000), 0)),"")</f>
        <v/>
      </c>
      <c r="B411" t="str">
        <f t="array" ref="B411">_xlfn.IFNA(INDEX(Colony!$H$26:$H$1000, MATCH(1,COUNTIF(A411, Colony!$H$26:$H$1000)*(--(ISBLANK(Colony!$I$26:$I$1000))), 0)),"")</f>
        <v/>
      </c>
      <c r="C411" t="str">
        <f t="array" ref="C411">IF(A411=0,0,IF(OR(B411&gt;9999999,ISBLANK(B411)),"",SUM(COUNTIF(A411, Colony!$H$26:$H$1000)*(--(ISBLANK(Colony!$I$26:$I$1000))))))</f>
        <v/>
      </c>
      <c r="D411" t="str">
        <f t="array" ref="D411">_xlfn.IFNA(INDEX(Colony!$J$26:$J$1000, MATCH(1,COUNTIF(A411, Colony!$H$26:$H$1000)*(--(ISBLANK(Colony!$I$26:$I$1000))), 0)),"")</f>
        <v/>
      </c>
      <c r="E411" t="str">
        <f t="array" ref="E411">_xlfn.IFNA(INDEX(Colony!$D$26:$D$1000, MATCH(1,COUNTIF(B411, Colony!$H$26:$H$1000)*(--(ISBLANK(Colony!$I$26:$I$1000))), 0)),"")</f>
        <v/>
      </c>
      <c r="F411">
        <f t="shared" si="8"/>
        <v>0</v>
      </c>
    </row>
    <row r="412" spans="1:6" x14ac:dyDescent="0.25">
      <c r="A412" t="str">
        <f t="array" ref="A412">_xlfn.IFNA(INDEX(Colony!$H$26:$H$1000, MATCH(0, COUNTIF(A$4:A411,Colony!$H$26:$H$1000), 0)),"")</f>
        <v/>
      </c>
      <c r="B412" t="str">
        <f t="array" ref="B412">_xlfn.IFNA(INDEX(Colony!$H$26:$H$1000, MATCH(1,COUNTIF(A412, Colony!$H$26:$H$1000)*(--(ISBLANK(Colony!$I$26:$I$1000))), 0)),"")</f>
        <v/>
      </c>
      <c r="C412" t="str">
        <f t="array" ref="C412">IF(A412=0,0,IF(OR(B412&gt;9999999,ISBLANK(B412)),"",SUM(COUNTIF(A412, Colony!$H$26:$H$1000)*(--(ISBLANK(Colony!$I$26:$I$1000))))))</f>
        <v/>
      </c>
      <c r="D412" t="str">
        <f t="array" ref="D412">_xlfn.IFNA(INDEX(Colony!$J$26:$J$1000, MATCH(1,COUNTIF(A412, Colony!$H$26:$H$1000)*(--(ISBLANK(Colony!$I$26:$I$1000))), 0)),"")</f>
        <v/>
      </c>
      <c r="E412" t="str">
        <f t="array" ref="E412">_xlfn.IFNA(INDEX(Colony!$D$26:$D$1000, MATCH(1,COUNTIF(B412, Colony!$H$26:$H$1000)*(--(ISBLANK(Colony!$I$26:$I$1000))), 0)),"")</f>
        <v/>
      </c>
      <c r="F412">
        <f t="shared" si="8"/>
        <v>0</v>
      </c>
    </row>
    <row r="413" spans="1:6" x14ac:dyDescent="0.25">
      <c r="A413" t="str">
        <f t="array" ref="A413">_xlfn.IFNA(INDEX(Colony!$H$26:$H$1000, MATCH(0, COUNTIF(A$4:A412,Colony!$H$26:$H$1000), 0)),"")</f>
        <v/>
      </c>
      <c r="B413" t="str">
        <f t="array" ref="B413">_xlfn.IFNA(INDEX(Colony!$H$26:$H$1000, MATCH(1,COUNTIF(A413, Colony!$H$26:$H$1000)*(--(ISBLANK(Colony!$I$26:$I$1000))), 0)),"")</f>
        <v/>
      </c>
      <c r="C413" t="str">
        <f t="array" ref="C413">IF(A413=0,0,IF(OR(B413&gt;9999999,ISBLANK(B413)),"",SUM(COUNTIF(A413, Colony!$H$26:$H$1000)*(--(ISBLANK(Colony!$I$26:$I$1000))))))</f>
        <v/>
      </c>
      <c r="D413" t="str">
        <f t="array" ref="D413">_xlfn.IFNA(INDEX(Colony!$J$26:$J$1000, MATCH(1,COUNTIF(A413, Colony!$H$26:$H$1000)*(--(ISBLANK(Colony!$I$26:$I$1000))), 0)),"")</f>
        <v/>
      </c>
      <c r="E413" t="str">
        <f t="array" ref="E413">_xlfn.IFNA(INDEX(Colony!$D$26:$D$1000, MATCH(1,COUNTIF(B413, Colony!$H$26:$H$1000)*(--(ISBLANK(Colony!$I$26:$I$1000))), 0)),"")</f>
        <v/>
      </c>
      <c r="F413">
        <f t="shared" si="8"/>
        <v>0</v>
      </c>
    </row>
    <row r="414" spans="1:6" x14ac:dyDescent="0.25">
      <c r="A414" t="str">
        <f t="array" ref="A414">_xlfn.IFNA(INDEX(Colony!$H$26:$H$1000, MATCH(0, COUNTIF(A$4:A413,Colony!$H$26:$H$1000), 0)),"")</f>
        <v/>
      </c>
      <c r="B414" t="str">
        <f t="array" ref="B414">_xlfn.IFNA(INDEX(Colony!$H$26:$H$1000, MATCH(1,COUNTIF(A414, Colony!$H$26:$H$1000)*(--(ISBLANK(Colony!$I$26:$I$1000))), 0)),"")</f>
        <v/>
      </c>
      <c r="C414" t="str">
        <f t="array" ref="C414">IF(A414=0,0,IF(OR(B414&gt;9999999,ISBLANK(B414)),"",SUM(COUNTIF(A414, Colony!$H$26:$H$1000)*(--(ISBLANK(Colony!$I$26:$I$1000))))))</f>
        <v/>
      </c>
      <c r="D414" t="str">
        <f t="array" ref="D414">_xlfn.IFNA(INDEX(Colony!$J$26:$J$1000, MATCH(1,COUNTIF(A414, Colony!$H$26:$H$1000)*(--(ISBLANK(Colony!$I$26:$I$1000))), 0)),"")</f>
        <v/>
      </c>
      <c r="E414" t="str">
        <f t="array" ref="E414">_xlfn.IFNA(INDEX(Colony!$D$26:$D$1000, MATCH(1,COUNTIF(B414, Colony!$H$26:$H$1000)*(--(ISBLANK(Colony!$I$26:$I$1000))), 0)),"")</f>
        <v/>
      </c>
      <c r="F414">
        <f t="shared" si="8"/>
        <v>0</v>
      </c>
    </row>
    <row r="415" spans="1:6" x14ac:dyDescent="0.25">
      <c r="A415" t="str">
        <f t="array" ref="A415">_xlfn.IFNA(INDEX(Colony!$H$26:$H$1000, MATCH(0, COUNTIF(A$4:A414,Colony!$H$26:$H$1000), 0)),"")</f>
        <v/>
      </c>
      <c r="B415" t="str">
        <f t="array" ref="B415">_xlfn.IFNA(INDEX(Colony!$H$26:$H$1000, MATCH(1,COUNTIF(A415, Colony!$H$26:$H$1000)*(--(ISBLANK(Colony!$I$26:$I$1000))), 0)),"")</f>
        <v/>
      </c>
      <c r="C415" t="str">
        <f t="array" ref="C415">IF(A415=0,0,IF(OR(B415&gt;9999999,ISBLANK(B415)),"",SUM(COUNTIF(A415, Colony!$H$26:$H$1000)*(--(ISBLANK(Colony!$I$26:$I$1000))))))</f>
        <v/>
      </c>
      <c r="D415" t="str">
        <f t="array" ref="D415">_xlfn.IFNA(INDEX(Colony!$J$26:$J$1000, MATCH(1,COUNTIF(A415, Colony!$H$26:$H$1000)*(--(ISBLANK(Colony!$I$26:$I$1000))), 0)),"")</f>
        <v/>
      </c>
      <c r="E415" t="str">
        <f t="array" ref="E415">_xlfn.IFNA(INDEX(Colony!$D$26:$D$1000, MATCH(1,COUNTIF(B415, Colony!$H$26:$H$1000)*(--(ISBLANK(Colony!$I$26:$I$1000))), 0)),"")</f>
        <v/>
      </c>
      <c r="F415">
        <f t="shared" si="8"/>
        <v>0</v>
      </c>
    </row>
    <row r="416" spans="1:6" x14ac:dyDescent="0.25">
      <c r="A416" t="str">
        <f t="array" ref="A416">_xlfn.IFNA(INDEX(Colony!$H$26:$H$1000, MATCH(0, COUNTIF(A$4:A415,Colony!$H$26:$H$1000), 0)),"")</f>
        <v/>
      </c>
      <c r="B416" t="str">
        <f t="array" ref="B416">_xlfn.IFNA(INDEX(Colony!$H$26:$H$1000, MATCH(1,COUNTIF(A416, Colony!$H$26:$H$1000)*(--(ISBLANK(Colony!$I$26:$I$1000))), 0)),"")</f>
        <v/>
      </c>
      <c r="C416" t="str">
        <f t="array" ref="C416">IF(A416=0,0,IF(OR(B416&gt;9999999,ISBLANK(B416)),"",SUM(COUNTIF(A416, Colony!$H$26:$H$1000)*(--(ISBLANK(Colony!$I$26:$I$1000))))))</f>
        <v/>
      </c>
      <c r="D416" t="str">
        <f t="array" ref="D416">_xlfn.IFNA(INDEX(Colony!$J$26:$J$1000, MATCH(1,COUNTIF(A416, Colony!$H$26:$H$1000)*(--(ISBLANK(Colony!$I$26:$I$1000))), 0)),"")</f>
        <v/>
      </c>
      <c r="E416" t="str">
        <f t="array" ref="E416">_xlfn.IFNA(INDEX(Colony!$D$26:$D$1000, MATCH(1,COUNTIF(B416, Colony!$H$26:$H$1000)*(--(ISBLANK(Colony!$I$26:$I$1000))), 0)),"")</f>
        <v/>
      </c>
      <c r="F416">
        <f t="shared" si="8"/>
        <v>0</v>
      </c>
    </row>
    <row r="417" spans="1:6" x14ac:dyDescent="0.25">
      <c r="A417" t="str">
        <f t="array" ref="A417">_xlfn.IFNA(INDEX(Colony!$H$26:$H$1000, MATCH(0, COUNTIF(A$4:A416,Colony!$H$26:$H$1000), 0)),"")</f>
        <v/>
      </c>
      <c r="B417" t="str">
        <f t="array" ref="B417">_xlfn.IFNA(INDEX(Colony!$H$26:$H$1000, MATCH(1,COUNTIF(A417, Colony!$H$26:$H$1000)*(--(ISBLANK(Colony!$I$26:$I$1000))), 0)),"")</f>
        <v/>
      </c>
      <c r="C417" t="str">
        <f t="array" ref="C417">IF(A417=0,0,IF(OR(B417&gt;9999999,ISBLANK(B417)),"",SUM(COUNTIF(A417, Colony!$H$26:$H$1000)*(--(ISBLANK(Colony!$I$26:$I$1000))))))</f>
        <v/>
      </c>
      <c r="D417" t="str">
        <f t="array" ref="D417">_xlfn.IFNA(INDEX(Colony!$J$26:$J$1000, MATCH(1,COUNTIF(A417, Colony!$H$26:$H$1000)*(--(ISBLANK(Colony!$I$26:$I$1000))), 0)),"")</f>
        <v/>
      </c>
      <c r="E417" t="str">
        <f t="array" ref="E417">_xlfn.IFNA(INDEX(Colony!$D$26:$D$1000, MATCH(1,COUNTIF(B417, Colony!$H$26:$H$1000)*(--(ISBLANK(Colony!$I$26:$I$1000))), 0)),"")</f>
        <v/>
      </c>
      <c r="F417">
        <f t="shared" si="8"/>
        <v>0</v>
      </c>
    </row>
    <row r="418" spans="1:6" x14ac:dyDescent="0.25">
      <c r="A418" t="str">
        <f t="array" ref="A418">_xlfn.IFNA(INDEX(Colony!$H$26:$H$1000, MATCH(0, COUNTIF(A$4:A417,Colony!$H$26:$H$1000), 0)),"")</f>
        <v/>
      </c>
      <c r="B418" t="str">
        <f t="array" ref="B418">_xlfn.IFNA(INDEX(Colony!$H$26:$H$1000, MATCH(1,COUNTIF(A418, Colony!$H$26:$H$1000)*(--(ISBLANK(Colony!$I$26:$I$1000))), 0)),"")</f>
        <v/>
      </c>
      <c r="C418" t="str">
        <f t="array" ref="C418">IF(A418=0,0,IF(OR(B418&gt;9999999,ISBLANK(B418)),"",SUM(COUNTIF(A418, Colony!$H$26:$H$1000)*(--(ISBLANK(Colony!$I$26:$I$1000))))))</f>
        <v/>
      </c>
      <c r="D418" t="str">
        <f t="array" ref="D418">_xlfn.IFNA(INDEX(Colony!$J$26:$J$1000, MATCH(1,COUNTIF(A418, Colony!$H$26:$H$1000)*(--(ISBLANK(Colony!$I$26:$I$1000))), 0)),"")</f>
        <v/>
      </c>
      <c r="E418" t="str">
        <f t="array" ref="E418">_xlfn.IFNA(INDEX(Colony!$D$26:$D$1000, MATCH(1,COUNTIF(B418, Colony!$H$26:$H$1000)*(--(ISBLANK(Colony!$I$26:$I$1000))), 0)),"")</f>
        <v/>
      </c>
      <c r="F418">
        <f t="shared" si="8"/>
        <v>0</v>
      </c>
    </row>
    <row r="419" spans="1:6" x14ac:dyDescent="0.25">
      <c r="A419" t="str">
        <f t="array" ref="A419">_xlfn.IFNA(INDEX(Colony!$H$26:$H$1000, MATCH(0, COUNTIF(A$4:A418,Colony!$H$26:$H$1000), 0)),"")</f>
        <v/>
      </c>
      <c r="B419" t="str">
        <f t="array" ref="B419">_xlfn.IFNA(INDEX(Colony!$H$26:$H$1000, MATCH(1,COUNTIF(A419, Colony!$H$26:$H$1000)*(--(ISBLANK(Colony!$I$26:$I$1000))), 0)),"")</f>
        <v/>
      </c>
      <c r="C419" t="str">
        <f t="array" ref="C419">IF(A419=0,0,IF(OR(B419&gt;9999999,ISBLANK(B419)),"",SUM(COUNTIF(A419, Colony!$H$26:$H$1000)*(--(ISBLANK(Colony!$I$26:$I$1000))))))</f>
        <v/>
      </c>
      <c r="D419" t="str">
        <f t="array" ref="D419">_xlfn.IFNA(INDEX(Colony!$J$26:$J$1000, MATCH(1,COUNTIF(A419, Colony!$H$26:$H$1000)*(--(ISBLANK(Colony!$I$26:$I$1000))), 0)),"")</f>
        <v/>
      </c>
      <c r="E419" t="str">
        <f t="array" ref="E419">_xlfn.IFNA(INDEX(Colony!$D$26:$D$1000, MATCH(1,COUNTIF(B419, Colony!$H$26:$H$1000)*(--(ISBLANK(Colony!$I$26:$I$1000))), 0)),"")</f>
        <v/>
      </c>
      <c r="F419">
        <f t="shared" si="8"/>
        <v>0</v>
      </c>
    </row>
    <row r="420" spans="1:6" x14ac:dyDescent="0.25">
      <c r="A420" t="str">
        <f t="array" ref="A420">_xlfn.IFNA(INDEX(Colony!$H$26:$H$1000, MATCH(0, COUNTIF(A$4:A419,Colony!$H$26:$H$1000), 0)),"")</f>
        <v/>
      </c>
      <c r="B420" t="str">
        <f t="array" ref="B420">_xlfn.IFNA(INDEX(Colony!$H$26:$H$1000, MATCH(1,COUNTIF(A420, Colony!$H$26:$H$1000)*(--(ISBLANK(Colony!$I$26:$I$1000))), 0)),"")</f>
        <v/>
      </c>
      <c r="C420" t="str">
        <f t="array" ref="C420">IF(A420=0,0,IF(OR(B420&gt;9999999,ISBLANK(B420)),"",SUM(COUNTIF(A420, Colony!$H$26:$H$1000)*(--(ISBLANK(Colony!$I$26:$I$1000))))))</f>
        <v/>
      </c>
      <c r="D420" t="str">
        <f t="array" ref="D420">_xlfn.IFNA(INDEX(Colony!$J$26:$J$1000, MATCH(1,COUNTIF(A420, Colony!$H$26:$H$1000)*(--(ISBLANK(Colony!$I$26:$I$1000))), 0)),"")</f>
        <v/>
      </c>
      <c r="E420" t="str">
        <f t="array" ref="E420">_xlfn.IFNA(INDEX(Colony!$D$26:$D$1000, MATCH(1,COUNTIF(B420, Colony!$H$26:$H$1000)*(--(ISBLANK(Colony!$I$26:$I$1000))), 0)),"")</f>
        <v/>
      </c>
      <c r="F420">
        <f t="shared" si="8"/>
        <v>0</v>
      </c>
    </row>
    <row r="421" spans="1:6" x14ac:dyDescent="0.25">
      <c r="A421" t="str">
        <f t="array" ref="A421">_xlfn.IFNA(INDEX(Colony!$H$26:$H$1000, MATCH(0, COUNTIF(A$4:A420,Colony!$H$26:$H$1000), 0)),"")</f>
        <v/>
      </c>
      <c r="B421" t="str">
        <f t="array" ref="B421">_xlfn.IFNA(INDEX(Colony!$H$26:$H$1000, MATCH(1,COUNTIF(A421, Colony!$H$26:$H$1000)*(--(ISBLANK(Colony!$I$26:$I$1000))), 0)),"")</f>
        <v/>
      </c>
      <c r="C421" t="str">
        <f t="array" ref="C421">IF(A421=0,0,IF(OR(B421&gt;9999999,ISBLANK(B421)),"",SUM(COUNTIF(A421, Colony!$H$26:$H$1000)*(--(ISBLANK(Colony!$I$26:$I$1000))))))</f>
        <v/>
      </c>
      <c r="D421" t="str">
        <f t="array" ref="D421">_xlfn.IFNA(INDEX(Colony!$J$26:$J$1000, MATCH(1,COUNTIF(A421, Colony!$H$26:$H$1000)*(--(ISBLANK(Colony!$I$26:$I$1000))), 0)),"")</f>
        <v/>
      </c>
      <c r="E421" t="str">
        <f t="array" ref="E421">_xlfn.IFNA(INDEX(Colony!$D$26:$D$1000, MATCH(1,COUNTIF(B421, Colony!$H$26:$H$1000)*(--(ISBLANK(Colony!$I$26:$I$1000))), 0)),"")</f>
        <v/>
      </c>
      <c r="F421">
        <f t="shared" si="8"/>
        <v>0</v>
      </c>
    </row>
    <row r="422" spans="1:6" x14ac:dyDescent="0.25">
      <c r="A422" t="str">
        <f t="array" ref="A422">_xlfn.IFNA(INDEX(Colony!$H$26:$H$1000, MATCH(0, COUNTIF(A$4:A421,Colony!$H$26:$H$1000), 0)),"")</f>
        <v/>
      </c>
      <c r="B422" t="str">
        <f t="array" ref="B422">_xlfn.IFNA(INDEX(Colony!$H$26:$H$1000, MATCH(1,COUNTIF(A422, Colony!$H$26:$H$1000)*(--(ISBLANK(Colony!$I$26:$I$1000))), 0)),"")</f>
        <v/>
      </c>
      <c r="C422" t="str">
        <f t="array" ref="C422">IF(A422=0,0,IF(OR(B422&gt;9999999,ISBLANK(B422)),"",SUM(COUNTIF(A422, Colony!$H$26:$H$1000)*(--(ISBLANK(Colony!$I$26:$I$1000))))))</f>
        <v/>
      </c>
      <c r="D422" t="str">
        <f t="array" ref="D422">_xlfn.IFNA(INDEX(Colony!$J$26:$J$1000, MATCH(1,COUNTIF(A422, Colony!$H$26:$H$1000)*(--(ISBLANK(Colony!$I$26:$I$1000))), 0)),"")</f>
        <v/>
      </c>
      <c r="E422" t="str">
        <f t="array" ref="E422">_xlfn.IFNA(INDEX(Colony!$D$26:$D$1000, MATCH(1,COUNTIF(B422, Colony!$H$26:$H$1000)*(--(ISBLANK(Colony!$I$26:$I$1000))), 0)),"")</f>
        <v/>
      </c>
      <c r="F422">
        <f t="shared" si="8"/>
        <v>0</v>
      </c>
    </row>
    <row r="423" spans="1:6" x14ac:dyDescent="0.25">
      <c r="A423" t="str">
        <f t="array" ref="A423">_xlfn.IFNA(INDEX(Colony!$H$26:$H$1000, MATCH(0, COUNTIF(A$4:A422,Colony!$H$26:$H$1000), 0)),"")</f>
        <v/>
      </c>
      <c r="B423" t="str">
        <f t="array" ref="B423">_xlfn.IFNA(INDEX(Colony!$H$26:$H$1000, MATCH(1,COUNTIF(A423, Colony!$H$26:$H$1000)*(--(ISBLANK(Colony!$I$26:$I$1000))), 0)),"")</f>
        <v/>
      </c>
      <c r="C423" t="str">
        <f t="array" ref="C423">IF(A423=0,0,IF(OR(B423&gt;9999999,ISBLANK(B423)),"",SUM(COUNTIF(A423, Colony!$H$26:$H$1000)*(--(ISBLANK(Colony!$I$26:$I$1000))))))</f>
        <v/>
      </c>
      <c r="D423" t="str">
        <f t="array" ref="D423">_xlfn.IFNA(INDEX(Colony!$J$26:$J$1000, MATCH(1,COUNTIF(A423, Colony!$H$26:$H$1000)*(--(ISBLANK(Colony!$I$26:$I$1000))), 0)),"")</f>
        <v/>
      </c>
      <c r="E423" t="str">
        <f t="array" ref="E423">_xlfn.IFNA(INDEX(Colony!$D$26:$D$1000, MATCH(1,COUNTIF(B423, Colony!$H$26:$H$1000)*(--(ISBLANK(Colony!$I$26:$I$1000))), 0)),"")</f>
        <v/>
      </c>
      <c r="F423">
        <f t="shared" si="8"/>
        <v>0</v>
      </c>
    </row>
    <row r="424" spans="1:6" x14ac:dyDescent="0.25">
      <c r="A424" t="str">
        <f t="array" ref="A424">_xlfn.IFNA(INDEX(Colony!$H$26:$H$1000, MATCH(0, COUNTIF(A$4:A423,Colony!$H$26:$H$1000), 0)),"")</f>
        <v/>
      </c>
      <c r="B424" t="str">
        <f t="array" ref="B424">_xlfn.IFNA(INDEX(Colony!$H$26:$H$1000, MATCH(1,COUNTIF(A424, Colony!$H$26:$H$1000)*(--(ISBLANK(Colony!$I$26:$I$1000))), 0)),"")</f>
        <v/>
      </c>
      <c r="C424" t="str">
        <f t="array" ref="C424">IF(A424=0,0,IF(OR(B424&gt;9999999,ISBLANK(B424)),"",SUM(COUNTIF(A424, Colony!$H$26:$H$1000)*(--(ISBLANK(Colony!$I$26:$I$1000))))))</f>
        <v/>
      </c>
      <c r="D424" t="str">
        <f t="array" ref="D424">_xlfn.IFNA(INDEX(Colony!$J$26:$J$1000, MATCH(1,COUNTIF(A424, Colony!$H$26:$H$1000)*(--(ISBLANK(Colony!$I$26:$I$1000))), 0)),"")</f>
        <v/>
      </c>
      <c r="E424" t="str">
        <f t="array" ref="E424">_xlfn.IFNA(INDEX(Colony!$D$26:$D$1000, MATCH(1,COUNTIF(B424, Colony!$H$26:$H$1000)*(--(ISBLANK(Colony!$I$26:$I$1000))), 0)),"")</f>
        <v/>
      </c>
      <c r="F424">
        <f t="shared" si="8"/>
        <v>0</v>
      </c>
    </row>
    <row r="425" spans="1:6" x14ac:dyDescent="0.25">
      <c r="A425" t="str">
        <f t="array" ref="A425">_xlfn.IFNA(INDEX(Colony!$H$26:$H$1000, MATCH(0, COUNTIF(A$4:A424,Colony!$H$26:$H$1000), 0)),"")</f>
        <v/>
      </c>
      <c r="B425" t="str">
        <f t="array" ref="B425">_xlfn.IFNA(INDEX(Colony!$H$26:$H$1000, MATCH(1,COUNTIF(A425, Colony!$H$26:$H$1000)*(--(ISBLANK(Colony!$I$26:$I$1000))), 0)),"")</f>
        <v/>
      </c>
      <c r="C425" t="str">
        <f t="array" ref="C425">IF(A425=0,0,IF(OR(B425&gt;9999999,ISBLANK(B425)),"",SUM(COUNTIF(A425, Colony!$H$26:$H$1000)*(--(ISBLANK(Colony!$I$26:$I$1000))))))</f>
        <v/>
      </c>
      <c r="D425" t="str">
        <f t="array" ref="D425">_xlfn.IFNA(INDEX(Colony!$J$26:$J$1000, MATCH(1,COUNTIF(A425, Colony!$H$26:$H$1000)*(--(ISBLANK(Colony!$I$26:$I$1000))), 0)),"")</f>
        <v/>
      </c>
      <c r="E425" t="str">
        <f t="array" ref="E425">_xlfn.IFNA(INDEX(Colony!$D$26:$D$1000, MATCH(1,COUNTIF(B425, Colony!$H$26:$H$1000)*(--(ISBLANK(Colony!$I$26:$I$1000))), 0)),"")</f>
        <v/>
      </c>
      <c r="F425">
        <f t="shared" si="8"/>
        <v>0</v>
      </c>
    </row>
    <row r="426" spans="1:6" x14ac:dyDescent="0.25">
      <c r="A426" t="str">
        <f t="array" ref="A426">_xlfn.IFNA(INDEX(Colony!$H$26:$H$1000, MATCH(0, COUNTIF(A$4:A425,Colony!$H$26:$H$1000), 0)),"")</f>
        <v/>
      </c>
      <c r="B426" t="str">
        <f t="array" ref="B426">_xlfn.IFNA(INDEX(Colony!$H$26:$H$1000, MATCH(1,COUNTIF(A426, Colony!$H$26:$H$1000)*(--(ISBLANK(Colony!$I$26:$I$1000))), 0)),"")</f>
        <v/>
      </c>
      <c r="C426" t="str">
        <f t="array" ref="C426">IF(A426=0,0,IF(OR(B426&gt;9999999,ISBLANK(B426)),"",SUM(COUNTIF(A426, Colony!$H$26:$H$1000)*(--(ISBLANK(Colony!$I$26:$I$1000))))))</f>
        <v/>
      </c>
      <c r="D426" t="str">
        <f t="array" ref="D426">_xlfn.IFNA(INDEX(Colony!$J$26:$J$1000, MATCH(1,COUNTIF(A426, Colony!$H$26:$H$1000)*(--(ISBLANK(Colony!$I$26:$I$1000))), 0)),"")</f>
        <v/>
      </c>
      <c r="E426" t="str">
        <f t="array" ref="E426">_xlfn.IFNA(INDEX(Colony!$D$26:$D$1000, MATCH(1,COUNTIF(B426, Colony!$H$26:$H$1000)*(--(ISBLANK(Colony!$I$26:$I$1000))), 0)),"")</f>
        <v/>
      </c>
      <c r="F426">
        <f t="shared" si="8"/>
        <v>0</v>
      </c>
    </row>
    <row r="427" spans="1:6" x14ac:dyDescent="0.25">
      <c r="A427" t="str">
        <f t="array" ref="A427">_xlfn.IFNA(INDEX(Colony!$H$26:$H$1000, MATCH(0, COUNTIF(A$4:A426,Colony!$H$26:$H$1000), 0)),"")</f>
        <v/>
      </c>
      <c r="B427" t="str">
        <f t="array" ref="B427">_xlfn.IFNA(INDEX(Colony!$H$26:$H$1000, MATCH(1,COUNTIF(A427, Colony!$H$26:$H$1000)*(--(ISBLANK(Colony!$I$26:$I$1000))), 0)),"")</f>
        <v/>
      </c>
      <c r="C427" t="str">
        <f t="array" ref="C427">IF(A427=0,0,IF(OR(B427&gt;9999999,ISBLANK(B427)),"",SUM(COUNTIF(A427, Colony!$H$26:$H$1000)*(--(ISBLANK(Colony!$I$26:$I$1000))))))</f>
        <v/>
      </c>
      <c r="D427" t="str">
        <f t="array" ref="D427">_xlfn.IFNA(INDEX(Colony!$J$26:$J$1000, MATCH(1,COUNTIF(A427, Colony!$H$26:$H$1000)*(--(ISBLANK(Colony!$I$26:$I$1000))), 0)),"")</f>
        <v/>
      </c>
      <c r="E427" t="str">
        <f t="array" ref="E427">_xlfn.IFNA(INDEX(Colony!$D$26:$D$1000, MATCH(1,COUNTIF(B427, Colony!$H$26:$H$1000)*(--(ISBLANK(Colony!$I$26:$I$1000))), 0)),"")</f>
        <v/>
      </c>
      <c r="F427">
        <f t="shared" si="8"/>
        <v>0</v>
      </c>
    </row>
    <row r="428" spans="1:6" x14ac:dyDescent="0.25">
      <c r="A428" t="str">
        <f t="array" ref="A428">_xlfn.IFNA(INDEX(Colony!$H$26:$H$1000, MATCH(0, COUNTIF(A$4:A427,Colony!$H$26:$H$1000), 0)),"")</f>
        <v/>
      </c>
      <c r="B428" t="str">
        <f t="array" ref="B428">_xlfn.IFNA(INDEX(Colony!$H$26:$H$1000, MATCH(1,COUNTIF(A428, Colony!$H$26:$H$1000)*(--(ISBLANK(Colony!$I$26:$I$1000))), 0)),"")</f>
        <v/>
      </c>
      <c r="C428" t="str">
        <f t="array" ref="C428">IF(A428=0,0,IF(OR(B428&gt;9999999,ISBLANK(B428)),"",SUM(COUNTIF(A428, Colony!$H$26:$H$1000)*(--(ISBLANK(Colony!$I$26:$I$1000))))))</f>
        <v/>
      </c>
      <c r="D428" t="str">
        <f t="array" ref="D428">_xlfn.IFNA(INDEX(Colony!$J$26:$J$1000, MATCH(1,COUNTIF(A428, Colony!$H$26:$H$1000)*(--(ISBLANK(Colony!$I$26:$I$1000))), 0)),"")</f>
        <v/>
      </c>
      <c r="E428" t="str">
        <f t="array" ref="E428">_xlfn.IFNA(INDEX(Colony!$D$26:$D$1000, MATCH(1,COUNTIF(B428, Colony!$H$26:$H$1000)*(--(ISBLANK(Colony!$I$26:$I$1000))), 0)),"")</f>
        <v/>
      </c>
      <c r="F428">
        <f t="shared" si="8"/>
        <v>0</v>
      </c>
    </row>
    <row r="429" spans="1:6" x14ac:dyDescent="0.25">
      <c r="A429" t="str">
        <f t="array" ref="A429">_xlfn.IFNA(INDEX(Colony!$H$26:$H$1000, MATCH(0, COUNTIF(A$4:A428,Colony!$H$26:$H$1000), 0)),"")</f>
        <v/>
      </c>
      <c r="B429" t="str">
        <f t="array" ref="B429">_xlfn.IFNA(INDEX(Colony!$H$26:$H$1000, MATCH(1,COUNTIF(A429, Colony!$H$26:$H$1000)*(--(ISBLANK(Colony!$I$26:$I$1000))), 0)),"")</f>
        <v/>
      </c>
      <c r="C429" t="str">
        <f t="array" ref="C429">IF(A429=0,0,IF(OR(B429&gt;9999999,ISBLANK(B429)),"",SUM(COUNTIF(A429, Colony!$H$26:$H$1000)*(--(ISBLANK(Colony!$I$26:$I$1000))))))</f>
        <v/>
      </c>
      <c r="D429" t="str">
        <f t="array" ref="D429">_xlfn.IFNA(INDEX(Colony!$J$26:$J$1000, MATCH(1,COUNTIF(A429, Colony!$H$26:$H$1000)*(--(ISBLANK(Colony!$I$26:$I$1000))), 0)),"")</f>
        <v/>
      </c>
      <c r="E429" t="str">
        <f t="array" ref="E429">_xlfn.IFNA(INDEX(Colony!$D$26:$D$1000, MATCH(1,COUNTIF(B429, Colony!$H$26:$H$1000)*(--(ISBLANK(Colony!$I$26:$I$1000))), 0)),"")</f>
        <v/>
      </c>
      <c r="F429">
        <f t="shared" si="8"/>
        <v>0</v>
      </c>
    </row>
    <row r="430" spans="1:6" x14ac:dyDescent="0.25">
      <c r="A430" t="str">
        <f t="array" ref="A430">_xlfn.IFNA(INDEX(Colony!$H$26:$H$1000, MATCH(0, COUNTIF(A$4:A429,Colony!$H$26:$H$1000), 0)),"")</f>
        <v/>
      </c>
      <c r="B430" t="str">
        <f t="array" ref="B430">_xlfn.IFNA(INDEX(Colony!$H$26:$H$1000, MATCH(1,COUNTIF(A430, Colony!$H$26:$H$1000)*(--(ISBLANK(Colony!$I$26:$I$1000))), 0)),"")</f>
        <v/>
      </c>
      <c r="C430" t="str">
        <f t="array" ref="C430">IF(A430=0,0,IF(OR(B430&gt;9999999,ISBLANK(B430)),"",SUM(COUNTIF(A430, Colony!$H$26:$H$1000)*(--(ISBLANK(Colony!$I$26:$I$1000))))))</f>
        <v/>
      </c>
      <c r="D430" t="str">
        <f t="array" ref="D430">_xlfn.IFNA(INDEX(Colony!$J$26:$J$1000, MATCH(1,COUNTIF(A430, Colony!$H$26:$H$1000)*(--(ISBLANK(Colony!$I$26:$I$1000))), 0)),"")</f>
        <v/>
      </c>
      <c r="E430" t="str">
        <f t="array" ref="E430">_xlfn.IFNA(INDEX(Colony!$D$26:$D$1000, MATCH(1,COUNTIF(B430, Colony!$H$26:$H$1000)*(--(ISBLANK(Colony!$I$26:$I$1000))), 0)),"")</f>
        <v/>
      </c>
      <c r="F430">
        <f t="shared" si="8"/>
        <v>0</v>
      </c>
    </row>
    <row r="431" spans="1:6" x14ac:dyDescent="0.25">
      <c r="A431" t="str">
        <f t="array" ref="A431">_xlfn.IFNA(INDEX(Colony!$H$26:$H$1000, MATCH(0, COUNTIF(A$4:A430,Colony!$H$26:$H$1000), 0)),"")</f>
        <v/>
      </c>
      <c r="B431" t="str">
        <f t="array" ref="B431">_xlfn.IFNA(INDEX(Colony!$H$26:$H$1000, MATCH(1,COUNTIF(A431, Colony!$H$26:$H$1000)*(--(ISBLANK(Colony!$I$26:$I$1000))), 0)),"")</f>
        <v/>
      </c>
      <c r="C431" t="str">
        <f t="array" ref="C431">IF(A431=0,0,IF(OR(B431&gt;9999999,ISBLANK(B431)),"",SUM(COUNTIF(A431, Colony!$H$26:$H$1000)*(--(ISBLANK(Colony!$I$26:$I$1000))))))</f>
        <v/>
      </c>
      <c r="D431" t="str">
        <f t="array" ref="D431">_xlfn.IFNA(INDEX(Colony!$J$26:$J$1000, MATCH(1,COUNTIF(A431, Colony!$H$26:$H$1000)*(--(ISBLANK(Colony!$I$26:$I$1000))), 0)),"")</f>
        <v/>
      </c>
      <c r="E431" t="str">
        <f t="array" ref="E431">_xlfn.IFNA(INDEX(Colony!$D$26:$D$1000, MATCH(1,COUNTIF(B431, Colony!$H$26:$H$1000)*(--(ISBLANK(Colony!$I$26:$I$1000))), 0)),"")</f>
        <v/>
      </c>
      <c r="F431">
        <f t="shared" si="8"/>
        <v>0</v>
      </c>
    </row>
    <row r="432" spans="1:6" x14ac:dyDescent="0.25">
      <c r="A432" t="str">
        <f t="array" ref="A432">_xlfn.IFNA(INDEX(Colony!$H$26:$H$1000, MATCH(0, COUNTIF(A$4:A431,Colony!$H$26:$H$1000), 0)),"")</f>
        <v/>
      </c>
      <c r="B432" t="str">
        <f t="array" ref="B432">_xlfn.IFNA(INDEX(Colony!$H$26:$H$1000, MATCH(1,COUNTIF(A432, Colony!$H$26:$H$1000)*(--(ISBLANK(Colony!$I$26:$I$1000))), 0)),"")</f>
        <v/>
      </c>
      <c r="C432" t="str">
        <f t="array" ref="C432">IF(A432=0,0,IF(OR(B432&gt;9999999,ISBLANK(B432)),"",SUM(COUNTIF(A432, Colony!$H$26:$H$1000)*(--(ISBLANK(Colony!$I$26:$I$1000))))))</f>
        <v/>
      </c>
      <c r="D432" t="str">
        <f t="array" ref="D432">_xlfn.IFNA(INDEX(Colony!$J$26:$J$1000, MATCH(1,COUNTIF(A432, Colony!$H$26:$H$1000)*(--(ISBLANK(Colony!$I$26:$I$1000))), 0)),"")</f>
        <v/>
      </c>
      <c r="E432" t="str">
        <f t="array" ref="E432">_xlfn.IFNA(INDEX(Colony!$D$26:$D$1000, MATCH(1,COUNTIF(B432, Colony!$H$26:$H$1000)*(--(ISBLANK(Colony!$I$26:$I$1000))), 0)),"")</f>
        <v/>
      </c>
      <c r="F432">
        <f t="shared" si="8"/>
        <v>0</v>
      </c>
    </row>
    <row r="433" spans="1:6" x14ac:dyDescent="0.25">
      <c r="A433" t="str">
        <f t="array" ref="A433">_xlfn.IFNA(INDEX(Colony!$H$26:$H$1000, MATCH(0, COUNTIF(A$4:A432,Colony!$H$26:$H$1000), 0)),"")</f>
        <v/>
      </c>
      <c r="B433" t="str">
        <f t="array" ref="B433">_xlfn.IFNA(INDEX(Colony!$H$26:$H$1000, MATCH(1,COUNTIF(A433, Colony!$H$26:$H$1000)*(--(ISBLANK(Colony!$I$26:$I$1000))), 0)),"")</f>
        <v/>
      </c>
      <c r="C433" t="str">
        <f t="array" ref="C433">IF(A433=0,0,IF(OR(B433&gt;9999999,ISBLANK(B433)),"",SUM(COUNTIF(A433, Colony!$H$26:$H$1000)*(--(ISBLANK(Colony!$I$26:$I$1000))))))</f>
        <v/>
      </c>
      <c r="D433" t="str">
        <f t="array" ref="D433">_xlfn.IFNA(INDEX(Colony!$J$26:$J$1000, MATCH(1,COUNTIF(A433, Colony!$H$26:$H$1000)*(--(ISBLANK(Colony!$I$26:$I$1000))), 0)),"")</f>
        <v/>
      </c>
      <c r="E433" t="str">
        <f t="array" ref="E433">_xlfn.IFNA(INDEX(Colony!$D$26:$D$1000, MATCH(1,COUNTIF(B433, Colony!$H$26:$H$1000)*(--(ISBLANK(Colony!$I$26:$I$1000))), 0)),"")</f>
        <v/>
      </c>
      <c r="F433">
        <f t="shared" si="8"/>
        <v>0</v>
      </c>
    </row>
    <row r="434" spans="1:6" x14ac:dyDescent="0.25">
      <c r="A434" t="str">
        <f t="array" ref="A434">_xlfn.IFNA(INDEX(Colony!$H$26:$H$1000, MATCH(0, COUNTIF(A$4:A433,Colony!$H$26:$H$1000), 0)),"")</f>
        <v/>
      </c>
      <c r="B434" t="str">
        <f t="array" ref="B434">_xlfn.IFNA(INDEX(Colony!$H$26:$H$1000, MATCH(1,COUNTIF(A434, Colony!$H$26:$H$1000)*(--(ISBLANK(Colony!$I$26:$I$1000))), 0)),"")</f>
        <v/>
      </c>
      <c r="C434" t="str">
        <f t="array" ref="C434">IF(A434=0,0,IF(OR(B434&gt;9999999,ISBLANK(B434)),"",SUM(COUNTIF(A434, Colony!$H$26:$H$1000)*(--(ISBLANK(Colony!$I$26:$I$1000))))))</f>
        <v/>
      </c>
      <c r="D434" t="str">
        <f t="array" ref="D434">_xlfn.IFNA(INDEX(Colony!$J$26:$J$1000, MATCH(1,COUNTIF(A434, Colony!$H$26:$H$1000)*(--(ISBLANK(Colony!$I$26:$I$1000))), 0)),"")</f>
        <v/>
      </c>
      <c r="E434" t="str">
        <f t="array" ref="E434">_xlfn.IFNA(INDEX(Colony!$D$26:$D$1000, MATCH(1,COUNTIF(B434, Colony!$H$26:$H$1000)*(--(ISBLANK(Colony!$I$26:$I$1000))), 0)),"")</f>
        <v/>
      </c>
      <c r="F434">
        <f t="shared" si="8"/>
        <v>0</v>
      </c>
    </row>
    <row r="435" spans="1:6" x14ac:dyDescent="0.25">
      <c r="A435" t="str">
        <f t="array" ref="A435">_xlfn.IFNA(INDEX(Colony!$H$26:$H$1000, MATCH(0, COUNTIF(A$4:A434,Colony!$H$26:$H$1000), 0)),"")</f>
        <v/>
      </c>
      <c r="B435" t="str">
        <f t="array" ref="B435">_xlfn.IFNA(INDEX(Colony!$H$26:$H$1000, MATCH(1,COUNTIF(A435, Colony!$H$26:$H$1000)*(--(ISBLANK(Colony!$I$26:$I$1000))), 0)),"")</f>
        <v/>
      </c>
      <c r="C435" t="str">
        <f t="array" ref="C435">IF(A435=0,0,IF(OR(B435&gt;9999999,ISBLANK(B435)),"",SUM(COUNTIF(A435, Colony!$H$26:$H$1000)*(--(ISBLANK(Colony!$I$26:$I$1000))))))</f>
        <v/>
      </c>
      <c r="D435" t="str">
        <f t="array" ref="D435">_xlfn.IFNA(INDEX(Colony!$J$26:$J$1000, MATCH(1,COUNTIF(A435, Colony!$H$26:$H$1000)*(--(ISBLANK(Colony!$I$26:$I$1000))), 0)),"")</f>
        <v/>
      </c>
      <c r="E435" t="str">
        <f t="array" ref="E435">_xlfn.IFNA(INDEX(Colony!$D$26:$D$1000, MATCH(1,COUNTIF(B435, Colony!$H$26:$H$1000)*(--(ISBLANK(Colony!$I$26:$I$1000))), 0)),"")</f>
        <v/>
      </c>
      <c r="F435">
        <f t="shared" si="8"/>
        <v>0</v>
      </c>
    </row>
    <row r="436" spans="1:6" x14ac:dyDescent="0.25">
      <c r="A436" t="str">
        <f t="array" ref="A436">_xlfn.IFNA(INDEX(Colony!$H$26:$H$1000, MATCH(0, COUNTIF(A$4:A435,Colony!$H$26:$H$1000), 0)),"")</f>
        <v/>
      </c>
      <c r="B436" t="str">
        <f t="array" ref="B436">_xlfn.IFNA(INDEX(Colony!$H$26:$H$1000, MATCH(1,COUNTIF(A436, Colony!$H$26:$H$1000)*(--(ISBLANK(Colony!$I$26:$I$1000))), 0)),"")</f>
        <v/>
      </c>
      <c r="C436" t="str">
        <f t="array" ref="C436">IF(A436=0,0,IF(OR(B436&gt;9999999,ISBLANK(B436)),"",SUM(COUNTIF(A436, Colony!$H$26:$H$1000)*(--(ISBLANK(Colony!$I$26:$I$1000))))))</f>
        <v/>
      </c>
      <c r="D436" t="str">
        <f t="array" ref="D436">_xlfn.IFNA(INDEX(Colony!$J$26:$J$1000, MATCH(1,COUNTIF(A436, Colony!$H$26:$H$1000)*(--(ISBLANK(Colony!$I$26:$I$1000))), 0)),"")</f>
        <v/>
      </c>
      <c r="E436" t="str">
        <f t="array" ref="E436">_xlfn.IFNA(INDEX(Colony!$D$26:$D$1000, MATCH(1,COUNTIF(B436, Colony!$H$26:$H$1000)*(--(ISBLANK(Colony!$I$26:$I$1000))), 0)),"")</f>
        <v/>
      </c>
      <c r="F436">
        <f t="shared" si="8"/>
        <v>0</v>
      </c>
    </row>
    <row r="437" spans="1:6" x14ac:dyDescent="0.25">
      <c r="A437" t="str">
        <f t="array" ref="A437">_xlfn.IFNA(INDEX(Colony!$H$26:$H$1000, MATCH(0, COUNTIF(A$4:A436,Colony!$H$26:$H$1000), 0)),"")</f>
        <v/>
      </c>
      <c r="B437" t="str">
        <f t="array" ref="B437">_xlfn.IFNA(INDEX(Colony!$H$26:$H$1000, MATCH(1,COUNTIF(A437, Colony!$H$26:$H$1000)*(--(ISBLANK(Colony!$I$26:$I$1000))), 0)),"")</f>
        <v/>
      </c>
      <c r="C437" t="str">
        <f t="array" ref="C437">IF(A437=0,0,IF(OR(B437&gt;9999999,ISBLANK(B437)),"",SUM(COUNTIF(A437, Colony!$H$26:$H$1000)*(--(ISBLANK(Colony!$I$26:$I$1000))))))</f>
        <v/>
      </c>
      <c r="D437" t="str">
        <f t="array" ref="D437">_xlfn.IFNA(INDEX(Colony!$J$26:$J$1000, MATCH(1,COUNTIF(A437, Colony!$H$26:$H$1000)*(--(ISBLANK(Colony!$I$26:$I$1000))), 0)),"")</f>
        <v/>
      </c>
      <c r="E437" t="str">
        <f t="array" ref="E437">_xlfn.IFNA(INDEX(Colony!$D$26:$D$1000, MATCH(1,COUNTIF(B437, Colony!$H$26:$H$1000)*(--(ISBLANK(Colony!$I$26:$I$1000))), 0)),"")</f>
        <v/>
      </c>
      <c r="F437">
        <f t="shared" si="8"/>
        <v>0</v>
      </c>
    </row>
    <row r="438" spans="1:6" x14ac:dyDescent="0.25">
      <c r="A438" t="str">
        <f t="array" ref="A438">_xlfn.IFNA(INDEX(Colony!$H$26:$H$1000, MATCH(0, COUNTIF(A$4:A437,Colony!$H$26:$H$1000), 0)),"")</f>
        <v/>
      </c>
      <c r="B438" t="str">
        <f t="array" ref="B438">_xlfn.IFNA(INDEX(Colony!$H$26:$H$1000, MATCH(1,COUNTIF(A438, Colony!$H$26:$H$1000)*(--(ISBLANK(Colony!$I$26:$I$1000))), 0)),"")</f>
        <v/>
      </c>
      <c r="C438" t="str">
        <f t="array" ref="C438">IF(A438=0,0,IF(OR(B438&gt;9999999,ISBLANK(B438)),"",SUM(COUNTIF(A438, Colony!$H$26:$H$1000)*(--(ISBLANK(Colony!$I$26:$I$1000))))))</f>
        <v/>
      </c>
      <c r="D438" t="str">
        <f t="array" ref="D438">_xlfn.IFNA(INDEX(Colony!$J$26:$J$1000, MATCH(1,COUNTIF(A438, Colony!$H$26:$H$1000)*(--(ISBLANK(Colony!$I$26:$I$1000))), 0)),"")</f>
        <v/>
      </c>
      <c r="E438" t="str">
        <f t="array" ref="E438">_xlfn.IFNA(INDEX(Colony!$D$26:$D$1000, MATCH(1,COUNTIF(B438, Colony!$H$26:$H$1000)*(--(ISBLANK(Colony!$I$26:$I$1000))), 0)),"")</f>
        <v/>
      </c>
      <c r="F438">
        <f t="shared" si="8"/>
        <v>0</v>
      </c>
    </row>
    <row r="439" spans="1:6" x14ac:dyDescent="0.25">
      <c r="A439" t="str">
        <f t="array" ref="A439">_xlfn.IFNA(INDEX(Colony!$H$26:$H$1000, MATCH(0, COUNTIF(A$4:A438,Colony!$H$26:$H$1000), 0)),"")</f>
        <v/>
      </c>
      <c r="B439" t="str">
        <f t="array" ref="B439">_xlfn.IFNA(INDEX(Colony!$H$26:$H$1000, MATCH(1,COUNTIF(A439, Colony!$H$26:$H$1000)*(--(ISBLANK(Colony!$I$26:$I$1000))), 0)),"")</f>
        <v/>
      </c>
      <c r="C439" t="str">
        <f t="array" ref="C439">IF(A439=0,0,IF(OR(B439&gt;9999999,ISBLANK(B439)),"",SUM(COUNTIF(A439, Colony!$H$26:$H$1000)*(--(ISBLANK(Colony!$I$26:$I$1000))))))</f>
        <v/>
      </c>
      <c r="D439" t="str">
        <f t="array" ref="D439">_xlfn.IFNA(INDEX(Colony!$J$26:$J$1000, MATCH(1,COUNTIF(A439, Colony!$H$26:$H$1000)*(--(ISBLANK(Colony!$I$26:$I$1000))), 0)),"")</f>
        <v/>
      </c>
      <c r="E439" t="str">
        <f t="array" ref="E439">_xlfn.IFNA(INDEX(Colony!$D$26:$D$1000, MATCH(1,COUNTIF(B439, Colony!$H$26:$H$1000)*(--(ISBLANK(Colony!$I$26:$I$1000))), 0)),"")</f>
        <v/>
      </c>
      <c r="F439">
        <f t="shared" si="8"/>
        <v>0</v>
      </c>
    </row>
    <row r="440" spans="1:6" x14ac:dyDescent="0.25">
      <c r="A440" t="str">
        <f t="array" ref="A440">_xlfn.IFNA(INDEX(Colony!$H$26:$H$1000, MATCH(0, COUNTIF(A$4:A439,Colony!$H$26:$H$1000), 0)),"")</f>
        <v/>
      </c>
      <c r="B440" t="str">
        <f t="array" ref="B440">_xlfn.IFNA(INDEX(Colony!$H$26:$H$1000, MATCH(1,COUNTIF(A440, Colony!$H$26:$H$1000)*(--(ISBLANK(Colony!$I$26:$I$1000))), 0)),"")</f>
        <v/>
      </c>
      <c r="C440" t="str">
        <f t="array" ref="C440">IF(A440=0,0,IF(OR(B440&gt;9999999,ISBLANK(B440)),"",SUM(COUNTIF(A440, Colony!$H$26:$H$1000)*(--(ISBLANK(Colony!$I$26:$I$1000))))))</f>
        <v/>
      </c>
      <c r="D440" t="str">
        <f t="array" ref="D440">_xlfn.IFNA(INDEX(Colony!$J$26:$J$1000, MATCH(1,COUNTIF(A440, Colony!$H$26:$H$1000)*(--(ISBLANK(Colony!$I$26:$I$1000))), 0)),"")</f>
        <v/>
      </c>
      <c r="E440" t="str">
        <f t="array" ref="E440">_xlfn.IFNA(INDEX(Colony!$D$26:$D$1000, MATCH(1,COUNTIF(B440, Colony!$H$26:$H$1000)*(--(ISBLANK(Colony!$I$26:$I$1000))), 0)),"")</f>
        <v/>
      </c>
      <c r="F440">
        <f t="shared" si="8"/>
        <v>0</v>
      </c>
    </row>
    <row r="441" spans="1:6" x14ac:dyDescent="0.25">
      <c r="A441" t="str">
        <f t="array" ref="A441">_xlfn.IFNA(INDEX(Colony!$H$26:$H$1000, MATCH(0, COUNTIF(A$4:A440,Colony!$H$26:$H$1000), 0)),"")</f>
        <v/>
      </c>
      <c r="B441" t="str">
        <f t="array" ref="B441">_xlfn.IFNA(INDEX(Colony!$H$26:$H$1000, MATCH(1,COUNTIF(A441, Colony!$H$26:$H$1000)*(--(ISBLANK(Colony!$I$26:$I$1000))), 0)),"")</f>
        <v/>
      </c>
      <c r="C441" t="str">
        <f t="array" ref="C441">IF(A441=0,0,IF(OR(B441&gt;9999999,ISBLANK(B441)),"",SUM(COUNTIF(A441, Colony!$H$26:$H$1000)*(--(ISBLANK(Colony!$I$26:$I$1000))))))</f>
        <v/>
      </c>
      <c r="D441" t="str">
        <f t="array" ref="D441">_xlfn.IFNA(INDEX(Colony!$J$26:$J$1000, MATCH(1,COUNTIF(A441, Colony!$H$26:$H$1000)*(--(ISBLANK(Colony!$I$26:$I$1000))), 0)),"")</f>
        <v/>
      </c>
      <c r="E441" t="str">
        <f t="array" ref="E441">_xlfn.IFNA(INDEX(Colony!$D$26:$D$1000, MATCH(1,COUNTIF(B441, Colony!$H$26:$H$1000)*(--(ISBLANK(Colony!$I$26:$I$1000))), 0)),"")</f>
        <v/>
      </c>
      <c r="F441">
        <f t="shared" si="8"/>
        <v>0</v>
      </c>
    </row>
    <row r="442" spans="1:6" x14ac:dyDescent="0.25">
      <c r="A442" t="str">
        <f t="array" ref="A442">_xlfn.IFNA(INDEX(Colony!$H$26:$H$1000, MATCH(0, COUNTIF(A$4:A441,Colony!$H$26:$H$1000), 0)),"")</f>
        <v/>
      </c>
      <c r="B442" t="str">
        <f t="array" ref="B442">_xlfn.IFNA(INDEX(Colony!$H$26:$H$1000, MATCH(1,COUNTIF(A442, Colony!$H$26:$H$1000)*(--(ISBLANK(Colony!$I$26:$I$1000))), 0)),"")</f>
        <v/>
      </c>
      <c r="C442" t="str">
        <f t="array" ref="C442">IF(A442=0,0,IF(OR(B442&gt;9999999,ISBLANK(B442)),"",SUM(COUNTIF(A442, Colony!$H$26:$H$1000)*(--(ISBLANK(Colony!$I$26:$I$1000))))))</f>
        <v/>
      </c>
      <c r="D442" t="str">
        <f t="array" ref="D442">_xlfn.IFNA(INDEX(Colony!$J$26:$J$1000, MATCH(1,COUNTIF(A442, Colony!$H$26:$H$1000)*(--(ISBLANK(Colony!$I$26:$I$1000))), 0)),"")</f>
        <v/>
      </c>
      <c r="E442" t="str">
        <f t="array" ref="E442">_xlfn.IFNA(INDEX(Colony!$D$26:$D$1000, MATCH(1,COUNTIF(B442, Colony!$H$26:$H$1000)*(--(ISBLANK(Colony!$I$26:$I$1000))), 0)),"")</f>
        <v/>
      </c>
      <c r="F442">
        <f t="shared" si="8"/>
        <v>0</v>
      </c>
    </row>
    <row r="443" spans="1:6" x14ac:dyDescent="0.25">
      <c r="A443" t="str">
        <f t="array" ref="A443">_xlfn.IFNA(INDEX(Colony!$H$26:$H$1000, MATCH(0, COUNTIF(A$4:A442,Colony!$H$26:$H$1000), 0)),"")</f>
        <v/>
      </c>
      <c r="B443" t="str">
        <f t="array" ref="B443">_xlfn.IFNA(INDEX(Colony!$H$26:$H$1000, MATCH(1,COUNTIF(A443, Colony!$H$26:$H$1000)*(--(ISBLANK(Colony!$I$26:$I$1000))), 0)),"")</f>
        <v/>
      </c>
      <c r="C443" t="str">
        <f t="array" ref="C443">IF(A443=0,0,IF(OR(B443&gt;9999999,ISBLANK(B443)),"",SUM(COUNTIF(A443, Colony!$H$26:$H$1000)*(--(ISBLANK(Colony!$I$26:$I$1000))))))</f>
        <v/>
      </c>
      <c r="D443" t="str">
        <f t="array" ref="D443">_xlfn.IFNA(INDEX(Colony!$J$26:$J$1000, MATCH(1,COUNTIF(A443, Colony!$H$26:$H$1000)*(--(ISBLANK(Colony!$I$26:$I$1000))), 0)),"")</f>
        <v/>
      </c>
      <c r="E443" t="str">
        <f t="array" ref="E443">_xlfn.IFNA(INDEX(Colony!$D$26:$D$1000, MATCH(1,COUNTIF(B443, Colony!$H$26:$H$1000)*(--(ISBLANK(Colony!$I$26:$I$1000))), 0)),"")</f>
        <v/>
      </c>
      <c r="F443">
        <f t="shared" si="8"/>
        <v>0</v>
      </c>
    </row>
    <row r="444" spans="1:6" x14ac:dyDescent="0.25">
      <c r="A444" t="str">
        <f t="array" ref="A444">_xlfn.IFNA(INDEX(Colony!$H$26:$H$1000, MATCH(0, COUNTIF(A$4:A443,Colony!$H$26:$H$1000), 0)),"")</f>
        <v/>
      </c>
      <c r="B444" t="str">
        <f t="array" ref="B444">_xlfn.IFNA(INDEX(Colony!$H$26:$H$1000, MATCH(1,COUNTIF(A444, Colony!$H$26:$H$1000)*(--(ISBLANK(Colony!$I$26:$I$1000))), 0)),"")</f>
        <v/>
      </c>
      <c r="C444" t="str">
        <f t="array" ref="C444">IF(A444=0,0,IF(OR(B444&gt;9999999,ISBLANK(B444)),"",SUM(COUNTIF(A444, Colony!$H$26:$H$1000)*(--(ISBLANK(Colony!$I$26:$I$1000))))))</f>
        <v/>
      </c>
      <c r="D444" t="str">
        <f t="array" ref="D444">_xlfn.IFNA(INDEX(Colony!$J$26:$J$1000, MATCH(1,COUNTIF(A444, Colony!$H$26:$H$1000)*(--(ISBLANK(Colony!$I$26:$I$1000))), 0)),"")</f>
        <v/>
      </c>
      <c r="E444" t="str">
        <f t="array" ref="E444">_xlfn.IFNA(INDEX(Colony!$D$26:$D$1000, MATCH(1,COUNTIF(B444, Colony!$H$26:$H$1000)*(--(ISBLANK(Colony!$I$26:$I$1000))), 0)),"")</f>
        <v/>
      </c>
      <c r="F444">
        <f t="shared" si="8"/>
        <v>0</v>
      </c>
    </row>
    <row r="445" spans="1:6" x14ac:dyDescent="0.25">
      <c r="A445" t="str">
        <f t="array" ref="A445">_xlfn.IFNA(INDEX(Colony!$H$26:$H$1000, MATCH(0, COUNTIF(A$4:A444,Colony!$H$26:$H$1000), 0)),"")</f>
        <v/>
      </c>
      <c r="B445" t="str">
        <f t="array" ref="B445">_xlfn.IFNA(INDEX(Colony!$H$26:$H$1000, MATCH(1,COUNTIF(A445, Colony!$H$26:$H$1000)*(--(ISBLANK(Colony!$I$26:$I$1000))), 0)),"")</f>
        <v/>
      </c>
      <c r="C445" t="str">
        <f t="array" ref="C445">IF(A445=0,0,IF(OR(B445&gt;9999999,ISBLANK(B445)),"",SUM(COUNTIF(A445, Colony!$H$26:$H$1000)*(--(ISBLANK(Colony!$I$26:$I$1000))))))</f>
        <v/>
      </c>
      <c r="D445" t="str">
        <f t="array" ref="D445">_xlfn.IFNA(INDEX(Colony!$J$26:$J$1000, MATCH(1,COUNTIF(A445, Colony!$H$26:$H$1000)*(--(ISBLANK(Colony!$I$26:$I$1000))), 0)),"")</f>
        <v/>
      </c>
      <c r="E445" t="str">
        <f t="array" ref="E445">_xlfn.IFNA(INDEX(Colony!$D$26:$D$1000, MATCH(1,COUNTIF(B445, Colony!$H$26:$H$1000)*(--(ISBLANK(Colony!$I$26:$I$1000))), 0)),"")</f>
        <v/>
      </c>
      <c r="F445">
        <f t="shared" si="8"/>
        <v>0</v>
      </c>
    </row>
    <row r="446" spans="1:6" x14ac:dyDescent="0.25">
      <c r="A446" t="str">
        <f t="array" ref="A446">_xlfn.IFNA(INDEX(Colony!$H$26:$H$1000, MATCH(0, COUNTIF(A$4:A445,Colony!$H$26:$H$1000), 0)),"")</f>
        <v/>
      </c>
      <c r="B446" t="str">
        <f t="array" ref="B446">_xlfn.IFNA(INDEX(Colony!$H$26:$H$1000, MATCH(1,COUNTIF(A446, Colony!$H$26:$H$1000)*(--(ISBLANK(Colony!$I$26:$I$1000))), 0)),"")</f>
        <v/>
      </c>
      <c r="C446" t="str">
        <f t="array" ref="C446">IF(A446=0,0,IF(OR(B446&gt;9999999,ISBLANK(B446)),"",SUM(COUNTIF(A446, Colony!$H$26:$H$1000)*(--(ISBLANK(Colony!$I$26:$I$1000))))))</f>
        <v/>
      </c>
      <c r="D446" t="str">
        <f t="array" ref="D446">_xlfn.IFNA(INDEX(Colony!$J$26:$J$1000, MATCH(1,COUNTIF(A446, Colony!$H$26:$H$1000)*(--(ISBLANK(Colony!$I$26:$I$1000))), 0)),"")</f>
        <v/>
      </c>
      <c r="E446" t="str">
        <f t="array" ref="E446">_xlfn.IFNA(INDEX(Colony!$D$26:$D$1000, MATCH(1,COUNTIF(B446, Colony!$H$26:$H$1000)*(--(ISBLANK(Colony!$I$26:$I$1000))), 0)),"")</f>
        <v/>
      </c>
      <c r="F446">
        <f t="shared" si="8"/>
        <v>0</v>
      </c>
    </row>
    <row r="447" spans="1:6" x14ac:dyDescent="0.25">
      <c r="A447" t="str">
        <f t="array" ref="A447">_xlfn.IFNA(INDEX(Colony!$H$26:$H$1000, MATCH(0, COUNTIF(A$4:A446,Colony!$H$26:$H$1000), 0)),"")</f>
        <v/>
      </c>
      <c r="B447" t="str">
        <f t="array" ref="B447">_xlfn.IFNA(INDEX(Colony!$H$26:$H$1000, MATCH(1,COUNTIF(A447, Colony!$H$26:$H$1000)*(--(ISBLANK(Colony!$I$26:$I$1000))), 0)),"")</f>
        <v/>
      </c>
      <c r="C447" t="str">
        <f t="array" ref="C447">IF(A447=0,0,IF(OR(B447&gt;9999999,ISBLANK(B447)),"",SUM(COUNTIF(A447, Colony!$H$26:$H$1000)*(--(ISBLANK(Colony!$I$26:$I$1000))))))</f>
        <v/>
      </c>
      <c r="D447" t="str">
        <f t="array" ref="D447">_xlfn.IFNA(INDEX(Colony!$J$26:$J$1000, MATCH(1,COUNTIF(A447, Colony!$H$26:$H$1000)*(--(ISBLANK(Colony!$I$26:$I$1000))), 0)),"")</f>
        <v/>
      </c>
      <c r="E447" t="str">
        <f t="array" ref="E447">_xlfn.IFNA(INDEX(Colony!$D$26:$D$1000, MATCH(1,COUNTIF(B447, Colony!$H$26:$H$1000)*(--(ISBLANK(Colony!$I$26:$I$1000))), 0)),"")</f>
        <v/>
      </c>
      <c r="F447">
        <f t="shared" si="8"/>
        <v>0</v>
      </c>
    </row>
    <row r="448" spans="1:6" x14ac:dyDescent="0.25">
      <c r="A448" t="str">
        <f t="array" ref="A448">_xlfn.IFNA(INDEX(Colony!$H$26:$H$1000, MATCH(0, COUNTIF(A$4:A447,Colony!$H$26:$H$1000), 0)),"")</f>
        <v/>
      </c>
      <c r="B448" t="str">
        <f t="array" ref="B448">_xlfn.IFNA(INDEX(Colony!$H$26:$H$1000, MATCH(1,COUNTIF(A448, Colony!$H$26:$H$1000)*(--(ISBLANK(Colony!$I$26:$I$1000))), 0)),"")</f>
        <v/>
      </c>
      <c r="C448" t="str">
        <f t="array" ref="C448">IF(A448=0,0,IF(OR(B448&gt;9999999,ISBLANK(B448)),"",SUM(COUNTIF(A448, Colony!$H$26:$H$1000)*(--(ISBLANK(Colony!$I$26:$I$1000))))))</f>
        <v/>
      </c>
      <c r="D448" t="str">
        <f t="array" ref="D448">_xlfn.IFNA(INDEX(Colony!$J$26:$J$1000, MATCH(1,COUNTIF(A448, Colony!$H$26:$H$1000)*(--(ISBLANK(Colony!$I$26:$I$1000))), 0)),"")</f>
        <v/>
      </c>
      <c r="E448" t="str">
        <f t="array" ref="E448">_xlfn.IFNA(INDEX(Colony!$D$26:$D$1000, MATCH(1,COUNTIF(B448, Colony!$H$26:$H$1000)*(--(ISBLANK(Colony!$I$26:$I$1000))), 0)),"")</f>
        <v/>
      </c>
      <c r="F448">
        <f t="shared" si="8"/>
        <v>0</v>
      </c>
    </row>
    <row r="449" spans="1:6" x14ac:dyDescent="0.25">
      <c r="A449" t="str">
        <f t="array" ref="A449">_xlfn.IFNA(INDEX(Colony!$H$26:$H$1000, MATCH(0, COUNTIF(A$4:A448,Colony!$H$26:$H$1000), 0)),"")</f>
        <v/>
      </c>
      <c r="B449" t="str">
        <f t="array" ref="B449">_xlfn.IFNA(INDEX(Colony!$H$26:$H$1000, MATCH(1,COUNTIF(A449, Colony!$H$26:$H$1000)*(--(ISBLANK(Colony!$I$26:$I$1000))), 0)),"")</f>
        <v/>
      </c>
      <c r="C449" t="str">
        <f t="array" ref="C449">IF(A449=0,0,IF(OR(B449&gt;9999999,ISBLANK(B449)),"",SUM(COUNTIF(A449, Colony!$H$26:$H$1000)*(--(ISBLANK(Colony!$I$26:$I$1000))))))</f>
        <v/>
      </c>
      <c r="D449" t="str">
        <f t="array" ref="D449">_xlfn.IFNA(INDEX(Colony!$J$26:$J$1000, MATCH(1,COUNTIF(A449, Colony!$H$26:$H$1000)*(--(ISBLANK(Colony!$I$26:$I$1000))), 0)),"")</f>
        <v/>
      </c>
      <c r="E449" t="str">
        <f t="array" ref="E449">_xlfn.IFNA(INDEX(Colony!$D$26:$D$1000, MATCH(1,COUNTIF(B449, Colony!$H$26:$H$1000)*(--(ISBLANK(Colony!$I$26:$I$1000))), 0)),"")</f>
        <v/>
      </c>
      <c r="F449">
        <f t="shared" si="8"/>
        <v>0</v>
      </c>
    </row>
    <row r="450" spans="1:6" x14ac:dyDescent="0.25">
      <c r="A450" t="str">
        <f t="array" ref="A450">_xlfn.IFNA(INDEX(Colony!$H$26:$H$1000, MATCH(0, COUNTIF(A$4:A449,Colony!$H$26:$H$1000), 0)),"")</f>
        <v/>
      </c>
      <c r="B450" t="str">
        <f t="array" ref="B450">_xlfn.IFNA(INDEX(Colony!$H$26:$H$1000, MATCH(1,COUNTIF(A450, Colony!$H$26:$H$1000)*(--(ISBLANK(Colony!$I$26:$I$1000))), 0)),"")</f>
        <v/>
      </c>
      <c r="C450" t="str">
        <f t="array" ref="C450">IF(A450=0,0,IF(OR(B450&gt;9999999,ISBLANK(B450)),"",SUM(COUNTIF(A450, Colony!$H$26:$H$1000)*(--(ISBLANK(Colony!$I$26:$I$1000))))))</f>
        <v/>
      </c>
      <c r="D450" t="str">
        <f t="array" ref="D450">_xlfn.IFNA(INDEX(Colony!$J$26:$J$1000, MATCH(1,COUNTIF(A450, Colony!$H$26:$H$1000)*(--(ISBLANK(Colony!$I$26:$I$1000))), 0)),"")</f>
        <v/>
      </c>
      <c r="E450" t="str">
        <f t="array" ref="E450">_xlfn.IFNA(INDEX(Colony!$D$26:$D$1000, MATCH(1,COUNTIF(B450, Colony!$H$26:$H$1000)*(--(ISBLANK(Colony!$I$26:$I$1000))), 0)),"")</f>
        <v/>
      </c>
      <c r="F450">
        <f t="shared" si="8"/>
        <v>0</v>
      </c>
    </row>
    <row r="451" spans="1:6" x14ac:dyDescent="0.25">
      <c r="A451" t="str">
        <f t="array" ref="A451">_xlfn.IFNA(INDEX(Colony!$H$26:$H$1000, MATCH(0, COUNTIF(A$4:A450,Colony!$H$26:$H$1000), 0)),"")</f>
        <v/>
      </c>
      <c r="B451" t="str">
        <f t="array" ref="B451">_xlfn.IFNA(INDEX(Colony!$H$26:$H$1000, MATCH(1,COUNTIF(A451, Colony!$H$26:$H$1000)*(--(ISBLANK(Colony!$I$26:$I$1000))), 0)),"")</f>
        <v/>
      </c>
      <c r="C451" t="str">
        <f t="array" ref="C451">IF(A451=0,0,IF(OR(B451&gt;9999999,ISBLANK(B451)),"",SUM(COUNTIF(A451, Colony!$H$26:$H$1000)*(--(ISBLANK(Colony!$I$26:$I$1000))))))</f>
        <v/>
      </c>
      <c r="D451" t="str">
        <f t="array" ref="D451">_xlfn.IFNA(INDEX(Colony!$J$26:$J$1000, MATCH(1,COUNTIF(A451, Colony!$H$26:$H$1000)*(--(ISBLANK(Colony!$I$26:$I$1000))), 0)),"")</f>
        <v/>
      </c>
      <c r="E451" t="str">
        <f t="array" ref="E451">_xlfn.IFNA(INDEX(Colony!$D$26:$D$1000, MATCH(1,COUNTIF(B451, Colony!$H$26:$H$1000)*(--(ISBLANK(Colony!$I$26:$I$1000))), 0)),"")</f>
        <v/>
      </c>
      <c r="F451">
        <f t="shared" si="8"/>
        <v>0</v>
      </c>
    </row>
    <row r="452" spans="1:6" x14ac:dyDescent="0.25">
      <c r="A452" t="str">
        <f t="array" ref="A452">_xlfn.IFNA(INDEX(Colony!$H$26:$H$1000, MATCH(0, COUNTIF(A$4:A451,Colony!$H$26:$H$1000), 0)),"")</f>
        <v/>
      </c>
      <c r="B452" t="str">
        <f t="array" ref="B452">_xlfn.IFNA(INDEX(Colony!$H$26:$H$1000, MATCH(1,COUNTIF(A452, Colony!$H$26:$H$1000)*(--(ISBLANK(Colony!$I$26:$I$1000))), 0)),"")</f>
        <v/>
      </c>
      <c r="C452" t="str">
        <f t="array" ref="C452">IF(A452=0,0,IF(OR(B452&gt;9999999,ISBLANK(B452)),"",SUM(COUNTIF(A452, Colony!$H$26:$H$1000)*(--(ISBLANK(Colony!$I$26:$I$1000))))))</f>
        <v/>
      </c>
      <c r="D452" t="str">
        <f t="array" ref="D452">_xlfn.IFNA(INDEX(Colony!$J$26:$J$1000, MATCH(1,COUNTIF(A452, Colony!$H$26:$H$1000)*(--(ISBLANK(Colony!$I$26:$I$1000))), 0)),"")</f>
        <v/>
      </c>
      <c r="E452" t="str">
        <f t="array" ref="E452">_xlfn.IFNA(INDEX(Colony!$D$26:$D$1000, MATCH(1,COUNTIF(B452, Colony!$H$26:$H$1000)*(--(ISBLANK(Colony!$I$26:$I$1000))), 0)),"")</f>
        <v/>
      </c>
      <c r="F452">
        <f t="shared" si="8"/>
        <v>0</v>
      </c>
    </row>
    <row r="453" spans="1:6" x14ac:dyDescent="0.25">
      <c r="A453" t="str">
        <f t="array" ref="A453">_xlfn.IFNA(INDEX(Colony!$H$26:$H$1000, MATCH(0, COUNTIF(A$4:A452,Colony!$H$26:$H$1000), 0)),"")</f>
        <v/>
      </c>
      <c r="B453" t="str">
        <f t="array" ref="B453">_xlfn.IFNA(INDEX(Colony!$H$26:$H$1000, MATCH(1,COUNTIF(A453, Colony!$H$26:$H$1000)*(--(ISBLANK(Colony!$I$26:$I$1000))), 0)),"")</f>
        <v/>
      </c>
      <c r="C453" t="str">
        <f t="array" ref="C453">IF(A453=0,0,IF(OR(B453&gt;9999999,ISBLANK(B453)),"",SUM(COUNTIF(A453, Colony!$H$26:$H$1000)*(--(ISBLANK(Colony!$I$26:$I$1000))))))</f>
        <v/>
      </c>
      <c r="D453" t="str">
        <f t="array" ref="D453">_xlfn.IFNA(INDEX(Colony!$J$26:$J$1000, MATCH(1,COUNTIF(A453, Colony!$H$26:$H$1000)*(--(ISBLANK(Colony!$I$26:$I$1000))), 0)),"")</f>
        <v/>
      </c>
      <c r="E453" t="str">
        <f t="array" ref="E453">_xlfn.IFNA(INDEX(Colony!$D$26:$D$1000, MATCH(1,COUNTIF(B453, Colony!$H$26:$H$1000)*(--(ISBLANK(Colony!$I$26:$I$1000))), 0)),"")</f>
        <v/>
      </c>
      <c r="F453">
        <f t="shared" ref="F453:F516" si="9">IF(OR(B453&gt;$B$5,B453&lt;9999),1,0)</f>
        <v>0</v>
      </c>
    </row>
    <row r="454" spans="1:6" x14ac:dyDescent="0.25">
      <c r="A454" t="str">
        <f t="array" ref="A454">_xlfn.IFNA(INDEX(Colony!$H$26:$H$1000, MATCH(0, COUNTIF(A$4:A453,Colony!$H$26:$H$1000), 0)),"")</f>
        <v/>
      </c>
      <c r="B454" t="str">
        <f t="array" ref="B454">_xlfn.IFNA(INDEX(Colony!$H$26:$H$1000, MATCH(1,COUNTIF(A454, Colony!$H$26:$H$1000)*(--(ISBLANK(Colony!$I$26:$I$1000))), 0)),"")</f>
        <v/>
      </c>
      <c r="C454" t="str">
        <f t="array" ref="C454">IF(A454=0,0,IF(OR(B454&gt;9999999,ISBLANK(B454)),"",SUM(COUNTIF(A454, Colony!$H$26:$H$1000)*(--(ISBLANK(Colony!$I$26:$I$1000))))))</f>
        <v/>
      </c>
      <c r="D454" t="str">
        <f t="array" ref="D454">_xlfn.IFNA(INDEX(Colony!$J$26:$J$1000, MATCH(1,COUNTIF(A454, Colony!$H$26:$H$1000)*(--(ISBLANK(Colony!$I$26:$I$1000))), 0)),"")</f>
        <v/>
      </c>
      <c r="E454" t="str">
        <f t="array" ref="E454">_xlfn.IFNA(INDEX(Colony!$D$26:$D$1000, MATCH(1,COUNTIF(B454, Colony!$H$26:$H$1000)*(--(ISBLANK(Colony!$I$26:$I$1000))), 0)),"")</f>
        <v/>
      </c>
      <c r="F454">
        <f t="shared" si="9"/>
        <v>0</v>
      </c>
    </row>
    <row r="455" spans="1:6" x14ac:dyDescent="0.25">
      <c r="A455" t="str">
        <f t="array" ref="A455">_xlfn.IFNA(INDEX(Colony!$H$26:$H$1000, MATCH(0, COUNTIF(A$4:A454,Colony!$H$26:$H$1000), 0)),"")</f>
        <v/>
      </c>
      <c r="B455" t="str">
        <f t="array" ref="B455">_xlfn.IFNA(INDEX(Colony!$H$26:$H$1000, MATCH(1,COUNTIF(A455, Colony!$H$26:$H$1000)*(--(ISBLANK(Colony!$I$26:$I$1000))), 0)),"")</f>
        <v/>
      </c>
      <c r="C455" t="str">
        <f t="array" ref="C455">IF(A455=0,0,IF(OR(B455&gt;9999999,ISBLANK(B455)),"",SUM(COUNTIF(A455, Colony!$H$26:$H$1000)*(--(ISBLANK(Colony!$I$26:$I$1000))))))</f>
        <v/>
      </c>
      <c r="D455" t="str">
        <f t="array" ref="D455">_xlfn.IFNA(INDEX(Colony!$J$26:$J$1000, MATCH(1,COUNTIF(A455, Colony!$H$26:$H$1000)*(--(ISBLANK(Colony!$I$26:$I$1000))), 0)),"")</f>
        <v/>
      </c>
      <c r="E455" t="str">
        <f t="array" ref="E455">_xlfn.IFNA(INDEX(Colony!$D$26:$D$1000, MATCH(1,COUNTIF(B455, Colony!$H$26:$H$1000)*(--(ISBLANK(Colony!$I$26:$I$1000))), 0)),"")</f>
        <v/>
      </c>
      <c r="F455">
        <f t="shared" si="9"/>
        <v>0</v>
      </c>
    </row>
    <row r="456" spans="1:6" x14ac:dyDescent="0.25">
      <c r="A456" t="str">
        <f t="array" ref="A456">_xlfn.IFNA(INDEX(Colony!$H$26:$H$1000, MATCH(0, COUNTIF(A$4:A455,Colony!$H$26:$H$1000), 0)),"")</f>
        <v/>
      </c>
      <c r="B456" t="str">
        <f t="array" ref="B456">_xlfn.IFNA(INDEX(Colony!$H$26:$H$1000, MATCH(1,COUNTIF(A456, Colony!$H$26:$H$1000)*(--(ISBLANK(Colony!$I$26:$I$1000))), 0)),"")</f>
        <v/>
      </c>
      <c r="C456" t="str">
        <f t="array" ref="C456">IF(A456=0,0,IF(OR(B456&gt;9999999,ISBLANK(B456)),"",SUM(COUNTIF(A456, Colony!$H$26:$H$1000)*(--(ISBLANK(Colony!$I$26:$I$1000))))))</f>
        <v/>
      </c>
      <c r="D456" t="str">
        <f t="array" ref="D456">_xlfn.IFNA(INDEX(Colony!$J$26:$J$1000, MATCH(1,COUNTIF(A456, Colony!$H$26:$H$1000)*(--(ISBLANK(Colony!$I$26:$I$1000))), 0)),"")</f>
        <v/>
      </c>
      <c r="E456" t="str">
        <f t="array" ref="E456">_xlfn.IFNA(INDEX(Colony!$D$26:$D$1000, MATCH(1,COUNTIF(B456, Colony!$H$26:$H$1000)*(--(ISBLANK(Colony!$I$26:$I$1000))), 0)),"")</f>
        <v/>
      </c>
      <c r="F456">
        <f t="shared" si="9"/>
        <v>0</v>
      </c>
    </row>
    <row r="457" spans="1:6" x14ac:dyDescent="0.25">
      <c r="A457" t="str">
        <f t="array" ref="A457">_xlfn.IFNA(INDEX(Colony!$H$26:$H$1000, MATCH(0, COUNTIF(A$4:A456,Colony!$H$26:$H$1000), 0)),"")</f>
        <v/>
      </c>
      <c r="B457" t="str">
        <f t="array" ref="B457">_xlfn.IFNA(INDEX(Colony!$H$26:$H$1000, MATCH(1,COUNTIF(A457, Colony!$H$26:$H$1000)*(--(ISBLANK(Colony!$I$26:$I$1000))), 0)),"")</f>
        <v/>
      </c>
      <c r="C457" t="str">
        <f t="array" ref="C457">IF(A457=0,0,IF(OR(B457&gt;9999999,ISBLANK(B457)),"",SUM(COUNTIF(A457, Colony!$H$26:$H$1000)*(--(ISBLANK(Colony!$I$26:$I$1000))))))</f>
        <v/>
      </c>
      <c r="D457" t="str">
        <f t="array" ref="D457">_xlfn.IFNA(INDEX(Colony!$J$26:$J$1000, MATCH(1,COUNTIF(A457, Colony!$H$26:$H$1000)*(--(ISBLANK(Colony!$I$26:$I$1000))), 0)),"")</f>
        <v/>
      </c>
      <c r="E457" t="str">
        <f t="array" ref="E457">_xlfn.IFNA(INDEX(Colony!$D$26:$D$1000, MATCH(1,COUNTIF(B457, Colony!$H$26:$H$1000)*(--(ISBLANK(Colony!$I$26:$I$1000))), 0)),"")</f>
        <v/>
      </c>
      <c r="F457">
        <f t="shared" si="9"/>
        <v>0</v>
      </c>
    </row>
    <row r="458" spans="1:6" x14ac:dyDescent="0.25">
      <c r="A458" t="str">
        <f t="array" ref="A458">_xlfn.IFNA(INDEX(Colony!$H$26:$H$1000, MATCH(0, COUNTIF(A$4:A457,Colony!$H$26:$H$1000), 0)),"")</f>
        <v/>
      </c>
      <c r="B458" t="str">
        <f t="array" ref="B458">_xlfn.IFNA(INDEX(Colony!$H$26:$H$1000, MATCH(1,COUNTIF(A458, Colony!$H$26:$H$1000)*(--(ISBLANK(Colony!$I$26:$I$1000))), 0)),"")</f>
        <v/>
      </c>
      <c r="C458" t="str">
        <f t="array" ref="C458">IF(A458=0,0,IF(OR(B458&gt;9999999,ISBLANK(B458)),"",SUM(COUNTIF(A458, Colony!$H$26:$H$1000)*(--(ISBLANK(Colony!$I$26:$I$1000))))))</f>
        <v/>
      </c>
      <c r="D458" t="str">
        <f t="array" ref="D458">_xlfn.IFNA(INDEX(Colony!$J$26:$J$1000, MATCH(1,COUNTIF(A458, Colony!$H$26:$H$1000)*(--(ISBLANK(Colony!$I$26:$I$1000))), 0)),"")</f>
        <v/>
      </c>
      <c r="E458" t="str">
        <f t="array" ref="E458">_xlfn.IFNA(INDEX(Colony!$D$26:$D$1000, MATCH(1,COUNTIF(B458, Colony!$H$26:$H$1000)*(--(ISBLANK(Colony!$I$26:$I$1000))), 0)),"")</f>
        <v/>
      </c>
      <c r="F458">
        <f t="shared" si="9"/>
        <v>0</v>
      </c>
    </row>
    <row r="459" spans="1:6" x14ac:dyDescent="0.25">
      <c r="A459" t="str">
        <f t="array" ref="A459">_xlfn.IFNA(INDEX(Colony!$H$26:$H$1000, MATCH(0, COUNTIF(A$4:A458,Colony!$H$26:$H$1000), 0)),"")</f>
        <v/>
      </c>
      <c r="B459" t="str">
        <f t="array" ref="B459">_xlfn.IFNA(INDEX(Colony!$H$26:$H$1000, MATCH(1,COUNTIF(A459, Colony!$H$26:$H$1000)*(--(ISBLANK(Colony!$I$26:$I$1000))), 0)),"")</f>
        <v/>
      </c>
      <c r="C459" t="str">
        <f t="array" ref="C459">IF(A459=0,0,IF(OR(B459&gt;9999999,ISBLANK(B459)),"",SUM(COUNTIF(A459, Colony!$H$26:$H$1000)*(--(ISBLANK(Colony!$I$26:$I$1000))))))</f>
        <v/>
      </c>
      <c r="D459" t="str">
        <f t="array" ref="D459">_xlfn.IFNA(INDEX(Colony!$J$26:$J$1000, MATCH(1,COUNTIF(A459, Colony!$H$26:$H$1000)*(--(ISBLANK(Colony!$I$26:$I$1000))), 0)),"")</f>
        <v/>
      </c>
      <c r="E459" t="str">
        <f t="array" ref="E459">_xlfn.IFNA(INDEX(Colony!$D$26:$D$1000, MATCH(1,COUNTIF(B459, Colony!$H$26:$H$1000)*(--(ISBLANK(Colony!$I$26:$I$1000))), 0)),"")</f>
        <v/>
      </c>
      <c r="F459">
        <f t="shared" si="9"/>
        <v>0</v>
      </c>
    </row>
    <row r="460" spans="1:6" x14ac:dyDescent="0.25">
      <c r="A460" t="str">
        <f t="array" ref="A460">_xlfn.IFNA(INDEX(Colony!$H$26:$H$1000, MATCH(0, COUNTIF(A$4:A459,Colony!$H$26:$H$1000), 0)),"")</f>
        <v/>
      </c>
      <c r="B460" t="str">
        <f t="array" ref="B460">_xlfn.IFNA(INDEX(Colony!$H$26:$H$1000, MATCH(1,COUNTIF(A460, Colony!$H$26:$H$1000)*(--(ISBLANK(Colony!$I$26:$I$1000))), 0)),"")</f>
        <v/>
      </c>
      <c r="C460" t="str">
        <f t="array" ref="C460">IF(A460=0,0,IF(OR(B460&gt;9999999,ISBLANK(B460)),"",SUM(COUNTIF(A460, Colony!$H$26:$H$1000)*(--(ISBLANK(Colony!$I$26:$I$1000))))))</f>
        <v/>
      </c>
      <c r="D460" t="str">
        <f t="array" ref="D460">_xlfn.IFNA(INDEX(Colony!$J$26:$J$1000, MATCH(1,COUNTIF(A460, Colony!$H$26:$H$1000)*(--(ISBLANK(Colony!$I$26:$I$1000))), 0)),"")</f>
        <v/>
      </c>
      <c r="E460" t="str">
        <f t="array" ref="E460">_xlfn.IFNA(INDEX(Colony!$D$26:$D$1000, MATCH(1,COUNTIF(B460, Colony!$H$26:$H$1000)*(--(ISBLANK(Colony!$I$26:$I$1000))), 0)),"")</f>
        <v/>
      </c>
      <c r="F460">
        <f t="shared" si="9"/>
        <v>0</v>
      </c>
    </row>
    <row r="461" spans="1:6" x14ac:dyDescent="0.25">
      <c r="A461" t="str">
        <f t="array" ref="A461">_xlfn.IFNA(INDEX(Colony!$H$26:$H$1000, MATCH(0, COUNTIF(A$4:A460,Colony!$H$26:$H$1000), 0)),"")</f>
        <v/>
      </c>
      <c r="B461" t="str">
        <f t="array" ref="B461">_xlfn.IFNA(INDEX(Colony!$H$26:$H$1000, MATCH(1,COUNTIF(A461, Colony!$H$26:$H$1000)*(--(ISBLANK(Colony!$I$26:$I$1000))), 0)),"")</f>
        <v/>
      </c>
      <c r="C461" t="str">
        <f t="array" ref="C461">IF(A461=0,0,IF(OR(B461&gt;9999999,ISBLANK(B461)),"",SUM(COUNTIF(A461, Colony!$H$26:$H$1000)*(--(ISBLANK(Colony!$I$26:$I$1000))))))</f>
        <v/>
      </c>
      <c r="D461" t="str">
        <f t="array" ref="D461">_xlfn.IFNA(INDEX(Colony!$J$26:$J$1000, MATCH(1,COUNTIF(A461, Colony!$H$26:$H$1000)*(--(ISBLANK(Colony!$I$26:$I$1000))), 0)),"")</f>
        <v/>
      </c>
      <c r="E461" t="str">
        <f t="array" ref="E461">_xlfn.IFNA(INDEX(Colony!$D$26:$D$1000, MATCH(1,COUNTIF(B461, Colony!$H$26:$H$1000)*(--(ISBLANK(Colony!$I$26:$I$1000))), 0)),"")</f>
        <v/>
      </c>
      <c r="F461">
        <f t="shared" si="9"/>
        <v>0</v>
      </c>
    </row>
    <row r="462" spans="1:6" x14ac:dyDescent="0.25">
      <c r="A462" t="str">
        <f t="array" ref="A462">_xlfn.IFNA(INDEX(Colony!$H$26:$H$1000, MATCH(0, COUNTIF(A$4:A461,Colony!$H$26:$H$1000), 0)),"")</f>
        <v/>
      </c>
      <c r="B462" t="str">
        <f t="array" ref="B462">_xlfn.IFNA(INDEX(Colony!$H$26:$H$1000, MATCH(1,COUNTIF(A462, Colony!$H$26:$H$1000)*(--(ISBLANK(Colony!$I$26:$I$1000))), 0)),"")</f>
        <v/>
      </c>
      <c r="C462" t="str">
        <f t="array" ref="C462">IF(A462=0,0,IF(OR(B462&gt;9999999,ISBLANK(B462)),"",SUM(COUNTIF(A462, Colony!$H$26:$H$1000)*(--(ISBLANK(Colony!$I$26:$I$1000))))))</f>
        <v/>
      </c>
      <c r="D462" t="str">
        <f t="array" ref="D462">_xlfn.IFNA(INDEX(Colony!$J$26:$J$1000, MATCH(1,COUNTIF(A462, Colony!$H$26:$H$1000)*(--(ISBLANK(Colony!$I$26:$I$1000))), 0)),"")</f>
        <v/>
      </c>
      <c r="E462" t="str">
        <f t="array" ref="E462">_xlfn.IFNA(INDEX(Colony!$D$26:$D$1000, MATCH(1,COUNTIF(B462, Colony!$H$26:$H$1000)*(--(ISBLANK(Colony!$I$26:$I$1000))), 0)),"")</f>
        <v/>
      </c>
      <c r="F462">
        <f t="shared" si="9"/>
        <v>0</v>
      </c>
    </row>
    <row r="463" spans="1:6" x14ac:dyDescent="0.25">
      <c r="A463" t="str">
        <f t="array" ref="A463">_xlfn.IFNA(INDEX(Colony!$H$26:$H$1000, MATCH(0, COUNTIF(A$4:A462,Colony!$H$26:$H$1000), 0)),"")</f>
        <v/>
      </c>
      <c r="B463" t="str">
        <f t="array" ref="B463">_xlfn.IFNA(INDEX(Colony!$H$26:$H$1000, MATCH(1,COUNTIF(A463, Colony!$H$26:$H$1000)*(--(ISBLANK(Colony!$I$26:$I$1000))), 0)),"")</f>
        <v/>
      </c>
      <c r="C463" t="str">
        <f t="array" ref="C463">IF(A463=0,0,IF(OR(B463&gt;9999999,ISBLANK(B463)),"",SUM(COUNTIF(A463, Colony!$H$26:$H$1000)*(--(ISBLANK(Colony!$I$26:$I$1000))))))</f>
        <v/>
      </c>
      <c r="D463" t="str">
        <f t="array" ref="D463">_xlfn.IFNA(INDEX(Colony!$J$26:$J$1000, MATCH(1,COUNTIF(A463, Colony!$H$26:$H$1000)*(--(ISBLANK(Colony!$I$26:$I$1000))), 0)),"")</f>
        <v/>
      </c>
      <c r="E463" t="str">
        <f t="array" ref="E463">_xlfn.IFNA(INDEX(Colony!$D$26:$D$1000, MATCH(1,COUNTIF(B463, Colony!$H$26:$H$1000)*(--(ISBLANK(Colony!$I$26:$I$1000))), 0)),"")</f>
        <v/>
      </c>
      <c r="F463">
        <f t="shared" si="9"/>
        <v>0</v>
      </c>
    </row>
    <row r="464" spans="1:6" x14ac:dyDescent="0.25">
      <c r="A464" t="str">
        <f t="array" ref="A464">_xlfn.IFNA(INDEX(Colony!$H$26:$H$1000, MATCH(0, COUNTIF(A$4:A463,Colony!$H$26:$H$1000), 0)),"")</f>
        <v/>
      </c>
      <c r="B464" t="str">
        <f t="array" ref="B464">_xlfn.IFNA(INDEX(Colony!$H$26:$H$1000, MATCH(1,COUNTIF(A464, Colony!$H$26:$H$1000)*(--(ISBLANK(Colony!$I$26:$I$1000))), 0)),"")</f>
        <v/>
      </c>
      <c r="C464" t="str">
        <f t="array" ref="C464">IF(A464=0,0,IF(OR(B464&gt;9999999,ISBLANK(B464)),"",SUM(COUNTIF(A464, Colony!$H$26:$H$1000)*(--(ISBLANK(Colony!$I$26:$I$1000))))))</f>
        <v/>
      </c>
      <c r="D464" t="str">
        <f t="array" ref="D464">_xlfn.IFNA(INDEX(Colony!$J$26:$J$1000, MATCH(1,COUNTIF(A464, Colony!$H$26:$H$1000)*(--(ISBLANK(Colony!$I$26:$I$1000))), 0)),"")</f>
        <v/>
      </c>
      <c r="E464" t="str">
        <f t="array" ref="E464">_xlfn.IFNA(INDEX(Colony!$D$26:$D$1000, MATCH(1,COUNTIF(B464, Colony!$H$26:$H$1000)*(--(ISBLANK(Colony!$I$26:$I$1000))), 0)),"")</f>
        <v/>
      </c>
      <c r="F464">
        <f t="shared" si="9"/>
        <v>0</v>
      </c>
    </row>
    <row r="465" spans="1:6" x14ac:dyDescent="0.25">
      <c r="A465" t="str">
        <f t="array" ref="A465">_xlfn.IFNA(INDEX(Colony!$H$26:$H$1000, MATCH(0, COUNTIF(A$4:A464,Colony!$H$26:$H$1000), 0)),"")</f>
        <v/>
      </c>
      <c r="B465" t="str">
        <f t="array" ref="B465">_xlfn.IFNA(INDEX(Colony!$H$26:$H$1000, MATCH(1,COUNTIF(A465, Colony!$H$26:$H$1000)*(--(ISBLANK(Colony!$I$26:$I$1000))), 0)),"")</f>
        <v/>
      </c>
      <c r="C465" t="str">
        <f t="array" ref="C465">IF(A465=0,0,IF(OR(B465&gt;9999999,ISBLANK(B465)),"",SUM(COUNTIF(A465, Colony!$H$26:$H$1000)*(--(ISBLANK(Colony!$I$26:$I$1000))))))</f>
        <v/>
      </c>
      <c r="D465" t="str">
        <f t="array" ref="D465">_xlfn.IFNA(INDEX(Colony!$J$26:$J$1000, MATCH(1,COUNTIF(A465, Colony!$H$26:$H$1000)*(--(ISBLANK(Colony!$I$26:$I$1000))), 0)),"")</f>
        <v/>
      </c>
      <c r="E465" t="str">
        <f t="array" ref="E465">_xlfn.IFNA(INDEX(Colony!$D$26:$D$1000, MATCH(1,COUNTIF(B465, Colony!$H$26:$H$1000)*(--(ISBLANK(Colony!$I$26:$I$1000))), 0)),"")</f>
        <v/>
      </c>
      <c r="F465">
        <f t="shared" si="9"/>
        <v>0</v>
      </c>
    </row>
    <row r="466" spans="1:6" x14ac:dyDescent="0.25">
      <c r="A466" t="str">
        <f t="array" ref="A466">_xlfn.IFNA(INDEX(Colony!$H$26:$H$1000, MATCH(0, COUNTIF(A$4:A465,Colony!$H$26:$H$1000), 0)),"")</f>
        <v/>
      </c>
      <c r="B466" t="str">
        <f t="array" ref="B466">_xlfn.IFNA(INDEX(Colony!$H$26:$H$1000, MATCH(1,COUNTIF(A466, Colony!$H$26:$H$1000)*(--(ISBLANK(Colony!$I$26:$I$1000))), 0)),"")</f>
        <v/>
      </c>
      <c r="C466" t="str">
        <f t="array" ref="C466">IF(A466=0,0,IF(OR(B466&gt;9999999,ISBLANK(B466)),"",SUM(COUNTIF(A466, Colony!$H$26:$H$1000)*(--(ISBLANK(Colony!$I$26:$I$1000))))))</f>
        <v/>
      </c>
      <c r="D466" t="str">
        <f t="array" ref="D466">_xlfn.IFNA(INDEX(Colony!$J$26:$J$1000, MATCH(1,COUNTIF(A466, Colony!$H$26:$H$1000)*(--(ISBLANK(Colony!$I$26:$I$1000))), 0)),"")</f>
        <v/>
      </c>
      <c r="E466" t="str">
        <f t="array" ref="E466">_xlfn.IFNA(INDEX(Colony!$D$26:$D$1000, MATCH(1,COUNTIF(B466, Colony!$H$26:$H$1000)*(--(ISBLANK(Colony!$I$26:$I$1000))), 0)),"")</f>
        <v/>
      </c>
      <c r="F466">
        <f t="shared" si="9"/>
        <v>0</v>
      </c>
    </row>
    <row r="467" spans="1:6" x14ac:dyDescent="0.25">
      <c r="A467" t="str">
        <f t="array" ref="A467">_xlfn.IFNA(INDEX(Colony!$H$26:$H$1000, MATCH(0, COUNTIF(A$4:A466,Colony!$H$26:$H$1000), 0)),"")</f>
        <v/>
      </c>
      <c r="B467" t="str">
        <f t="array" ref="B467">_xlfn.IFNA(INDEX(Colony!$H$26:$H$1000, MATCH(1,COUNTIF(A467, Colony!$H$26:$H$1000)*(--(ISBLANK(Colony!$I$26:$I$1000))), 0)),"")</f>
        <v/>
      </c>
      <c r="C467" t="str">
        <f t="array" ref="C467">IF(A467=0,0,IF(OR(B467&gt;9999999,ISBLANK(B467)),"",SUM(COUNTIF(A467, Colony!$H$26:$H$1000)*(--(ISBLANK(Colony!$I$26:$I$1000))))))</f>
        <v/>
      </c>
      <c r="D467" t="str">
        <f t="array" ref="D467">_xlfn.IFNA(INDEX(Colony!$J$26:$J$1000, MATCH(1,COUNTIF(A467, Colony!$H$26:$H$1000)*(--(ISBLANK(Colony!$I$26:$I$1000))), 0)),"")</f>
        <v/>
      </c>
      <c r="E467" t="str">
        <f t="array" ref="E467">_xlfn.IFNA(INDEX(Colony!$D$26:$D$1000, MATCH(1,COUNTIF(B467, Colony!$H$26:$H$1000)*(--(ISBLANK(Colony!$I$26:$I$1000))), 0)),"")</f>
        <v/>
      </c>
      <c r="F467">
        <f t="shared" si="9"/>
        <v>0</v>
      </c>
    </row>
    <row r="468" spans="1:6" x14ac:dyDescent="0.25">
      <c r="A468" t="str">
        <f t="array" ref="A468">_xlfn.IFNA(INDEX(Colony!$H$26:$H$1000, MATCH(0, COUNTIF(A$4:A467,Colony!$H$26:$H$1000), 0)),"")</f>
        <v/>
      </c>
      <c r="B468" t="str">
        <f t="array" ref="B468">_xlfn.IFNA(INDEX(Colony!$H$26:$H$1000, MATCH(1,COUNTIF(A468, Colony!$H$26:$H$1000)*(--(ISBLANK(Colony!$I$26:$I$1000))), 0)),"")</f>
        <v/>
      </c>
      <c r="C468" t="str">
        <f t="array" ref="C468">IF(A468=0,0,IF(OR(B468&gt;9999999,ISBLANK(B468)),"",SUM(COUNTIF(A468, Colony!$H$26:$H$1000)*(--(ISBLANK(Colony!$I$26:$I$1000))))))</f>
        <v/>
      </c>
      <c r="D468" t="str">
        <f t="array" ref="D468">_xlfn.IFNA(INDEX(Colony!$J$26:$J$1000, MATCH(1,COUNTIF(A468, Colony!$H$26:$H$1000)*(--(ISBLANK(Colony!$I$26:$I$1000))), 0)),"")</f>
        <v/>
      </c>
      <c r="E468" t="str">
        <f t="array" ref="E468">_xlfn.IFNA(INDEX(Colony!$D$26:$D$1000, MATCH(1,COUNTIF(B468, Colony!$H$26:$H$1000)*(--(ISBLANK(Colony!$I$26:$I$1000))), 0)),"")</f>
        <v/>
      </c>
      <c r="F468">
        <f t="shared" si="9"/>
        <v>0</v>
      </c>
    </row>
    <row r="469" spans="1:6" x14ac:dyDescent="0.25">
      <c r="A469" t="str">
        <f t="array" ref="A469">_xlfn.IFNA(INDEX(Colony!$H$26:$H$1000, MATCH(0, COUNTIF(A$4:A468,Colony!$H$26:$H$1000), 0)),"")</f>
        <v/>
      </c>
      <c r="B469" t="str">
        <f t="array" ref="B469">_xlfn.IFNA(INDEX(Colony!$H$26:$H$1000, MATCH(1,COUNTIF(A469, Colony!$H$26:$H$1000)*(--(ISBLANK(Colony!$I$26:$I$1000))), 0)),"")</f>
        <v/>
      </c>
      <c r="C469" t="str">
        <f t="array" ref="C469">IF(A469=0,0,IF(OR(B469&gt;9999999,ISBLANK(B469)),"",SUM(COUNTIF(A469, Colony!$H$26:$H$1000)*(--(ISBLANK(Colony!$I$26:$I$1000))))))</f>
        <v/>
      </c>
      <c r="D469" t="str">
        <f t="array" ref="D469">_xlfn.IFNA(INDEX(Colony!$J$26:$J$1000, MATCH(1,COUNTIF(A469, Colony!$H$26:$H$1000)*(--(ISBLANK(Colony!$I$26:$I$1000))), 0)),"")</f>
        <v/>
      </c>
      <c r="E469" t="str">
        <f t="array" ref="E469">_xlfn.IFNA(INDEX(Colony!$D$26:$D$1000, MATCH(1,COUNTIF(B469, Colony!$H$26:$H$1000)*(--(ISBLANK(Colony!$I$26:$I$1000))), 0)),"")</f>
        <v/>
      </c>
      <c r="F469">
        <f t="shared" si="9"/>
        <v>0</v>
      </c>
    </row>
    <row r="470" spans="1:6" x14ac:dyDescent="0.25">
      <c r="A470" t="str">
        <f t="array" ref="A470">_xlfn.IFNA(INDEX(Colony!$H$26:$H$1000, MATCH(0, COUNTIF(A$4:A469,Colony!$H$26:$H$1000), 0)),"")</f>
        <v/>
      </c>
      <c r="B470" t="str">
        <f t="array" ref="B470">_xlfn.IFNA(INDEX(Colony!$H$26:$H$1000, MATCH(1,COUNTIF(A470, Colony!$H$26:$H$1000)*(--(ISBLANK(Colony!$I$26:$I$1000))), 0)),"")</f>
        <v/>
      </c>
      <c r="C470" t="str">
        <f t="array" ref="C470">IF(A470=0,0,IF(OR(B470&gt;9999999,ISBLANK(B470)),"",SUM(COUNTIF(A470, Colony!$H$26:$H$1000)*(--(ISBLANK(Colony!$I$26:$I$1000))))))</f>
        <v/>
      </c>
      <c r="D470" t="str">
        <f t="array" ref="D470">_xlfn.IFNA(INDEX(Colony!$J$26:$J$1000, MATCH(1,COUNTIF(A470, Colony!$H$26:$H$1000)*(--(ISBLANK(Colony!$I$26:$I$1000))), 0)),"")</f>
        <v/>
      </c>
      <c r="E470" t="str">
        <f t="array" ref="E470">_xlfn.IFNA(INDEX(Colony!$D$26:$D$1000, MATCH(1,COUNTIF(B470, Colony!$H$26:$H$1000)*(--(ISBLANK(Colony!$I$26:$I$1000))), 0)),"")</f>
        <v/>
      </c>
      <c r="F470">
        <f t="shared" si="9"/>
        <v>0</v>
      </c>
    </row>
    <row r="471" spans="1:6" x14ac:dyDescent="0.25">
      <c r="A471" t="str">
        <f t="array" ref="A471">_xlfn.IFNA(INDEX(Colony!$H$26:$H$1000, MATCH(0, COUNTIF(A$4:A470,Colony!$H$26:$H$1000), 0)),"")</f>
        <v/>
      </c>
      <c r="B471" t="str">
        <f t="array" ref="B471">_xlfn.IFNA(INDEX(Colony!$H$26:$H$1000, MATCH(1,COUNTIF(A471, Colony!$H$26:$H$1000)*(--(ISBLANK(Colony!$I$26:$I$1000))), 0)),"")</f>
        <v/>
      </c>
      <c r="C471" t="str">
        <f t="array" ref="C471">IF(A471=0,0,IF(OR(B471&gt;9999999,ISBLANK(B471)),"",SUM(COUNTIF(A471, Colony!$H$26:$H$1000)*(--(ISBLANK(Colony!$I$26:$I$1000))))))</f>
        <v/>
      </c>
      <c r="D471" t="str">
        <f t="array" ref="D471">_xlfn.IFNA(INDEX(Colony!$J$26:$J$1000, MATCH(1,COUNTIF(A471, Colony!$H$26:$H$1000)*(--(ISBLANK(Colony!$I$26:$I$1000))), 0)),"")</f>
        <v/>
      </c>
      <c r="E471" t="str">
        <f t="array" ref="E471">_xlfn.IFNA(INDEX(Colony!$D$26:$D$1000, MATCH(1,COUNTIF(B471, Colony!$H$26:$H$1000)*(--(ISBLANK(Colony!$I$26:$I$1000))), 0)),"")</f>
        <v/>
      </c>
      <c r="F471">
        <f t="shared" si="9"/>
        <v>0</v>
      </c>
    </row>
    <row r="472" spans="1:6" x14ac:dyDescent="0.25">
      <c r="A472" t="str">
        <f t="array" ref="A472">_xlfn.IFNA(INDEX(Colony!$H$26:$H$1000, MATCH(0, COUNTIF(A$4:A471,Colony!$H$26:$H$1000), 0)),"")</f>
        <v/>
      </c>
      <c r="B472" t="str">
        <f t="array" ref="B472">_xlfn.IFNA(INDEX(Colony!$H$26:$H$1000, MATCH(1,COUNTIF(A472, Colony!$H$26:$H$1000)*(--(ISBLANK(Colony!$I$26:$I$1000))), 0)),"")</f>
        <v/>
      </c>
      <c r="C472" t="str">
        <f t="array" ref="C472">IF(A472=0,0,IF(OR(B472&gt;9999999,ISBLANK(B472)),"",SUM(COUNTIF(A472, Colony!$H$26:$H$1000)*(--(ISBLANK(Colony!$I$26:$I$1000))))))</f>
        <v/>
      </c>
      <c r="D472" t="str">
        <f t="array" ref="D472">_xlfn.IFNA(INDEX(Colony!$J$26:$J$1000, MATCH(1,COUNTIF(A472, Colony!$H$26:$H$1000)*(--(ISBLANK(Colony!$I$26:$I$1000))), 0)),"")</f>
        <v/>
      </c>
      <c r="E472" t="str">
        <f t="array" ref="E472">_xlfn.IFNA(INDEX(Colony!$D$26:$D$1000, MATCH(1,COUNTIF(B472, Colony!$H$26:$H$1000)*(--(ISBLANK(Colony!$I$26:$I$1000))), 0)),"")</f>
        <v/>
      </c>
      <c r="F472">
        <f t="shared" si="9"/>
        <v>0</v>
      </c>
    </row>
    <row r="473" spans="1:6" x14ac:dyDescent="0.25">
      <c r="A473" t="str">
        <f t="array" ref="A473">_xlfn.IFNA(INDEX(Colony!$H$26:$H$1000, MATCH(0, COUNTIF(A$4:A472,Colony!$H$26:$H$1000), 0)),"")</f>
        <v/>
      </c>
      <c r="B473" t="str">
        <f t="array" ref="B473">_xlfn.IFNA(INDEX(Colony!$H$26:$H$1000, MATCH(1,COUNTIF(A473, Colony!$H$26:$H$1000)*(--(ISBLANK(Colony!$I$26:$I$1000))), 0)),"")</f>
        <v/>
      </c>
      <c r="C473" t="str">
        <f t="array" ref="C473">IF(A473=0,0,IF(OR(B473&gt;9999999,ISBLANK(B473)),"",SUM(COUNTIF(A473, Colony!$H$26:$H$1000)*(--(ISBLANK(Colony!$I$26:$I$1000))))))</f>
        <v/>
      </c>
      <c r="D473" t="str">
        <f t="array" ref="D473">_xlfn.IFNA(INDEX(Colony!$J$26:$J$1000, MATCH(1,COUNTIF(A473, Colony!$H$26:$H$1000)*(--(ISBLANK(Colony!$I$26:$I$1000))), 0)),"")</f>
        <v/>
      </c>
      <c r="E473" t="str">
        <f t="array" ref="E473">_xlfn.IFNA(INDEX(Colony!$D$26:$D$1000, MATCH(1,COUNTIF(B473, Colony!$H$26:$H$1000)*(--(ISBLANK(Colony!$I$26:$I$1000))), 0)),"")</f>
        <v/>
      </c>
      <c r="F473">
        <f t="shared" si="9"/>
        <v>0</v>
      </c>
    </row>
    <row r="474" spans="1:6" x14ac:dyDescent="0.25">
      <c r="A474" t="str">
        <f t="array" ref="A474">_xlfn.IFNA(INDEX(Colony!$H$26:$H$1000, MATCH(0, COUNTIF(A$4:A473,Colony!$H$26:$H$1000), 0)),"")</f>
        <v/>
      </c>
      <c r="B474" t="str">
        <f t="array" ref="B474">_xlfn.IFNA(INDEX(Colony!$H$26:$H$1000, MATCH(1,COUNTIF(A474, Colony!$H$26:$H$1000)*(--(ISBLANK(Colony!$I$26:$I$1000))), 0)),"")</f>
        <v/>
      </c>
      <c r="C474" t="str">
        <f t="array" ref="C474">IF(A474=0,0,IF(OR(B474&gt;9999999,ISBLANK(B474)),"",SUM(COUNTIF(A474, Colony!$H$26:$H$1000)*(--(ISBLANK(Colony!$I$26:$I$1000))))))</f>
        <v/>
      </c>
      <c r="D474" t="str">
        <f t="array" ref="D474">_xlfn.IFNA(INDEX(Colony!$J$26:$J$1000, MATCH(1,COUNTIF(A474, Colony!$H$26:$H$1000)*(--(ISBLANK(Colony!$I$26:$I$1000))), 0)),"")</f>
        <v/>
      </c>
      <c r="E474" t="str">
        <f t="array" ref="E474">_xlfn.IFNA(INDEX(Colony!$D$26:$D$1000, MATCH(1,COUNTIF(B474, Colony!$H$26:$H$1000)*(--(ISBLANK(Colony!$I$26:$I$1000))), 0)),"")</f>
        <v/>
      </c>
      <c r="F474">
        <f t="shared" si="9"/>
        <v>0</v>
      </c>
    </row>
    <row r="475" spans="1:6" x14ac:dyDescent="0.25">
      <c r="A475" t="str">
        <f t="array" ref="A475">_xlfn.IFNA(INDEX(Colony!$H$26:$H$1000, MATCH(0, COUNTIF(A$4:A474,Colony!$H$26:$H$1000), 0)),"")</f>
        <v/>
      </c>
      <c r="B475" t="str">
        <f t="array" ref="B475">_xlfn.IFNA(INDEX(Colony!$H$26:$H$1000, MATCH(1,COUNTIF(A475, Colony!$H$26:$H$1000)*(--(ISBLANK(Colony!$I$26:$I$1000))), 0)),"")</f>
        <v/>
      </c>
      <c r="C475" t="str">
        <f t="array" ref="C475">IF(A475=0,0,IF(OR(B475&gt;9999999,ISBLANK(B475)),"",SUM(COUNTIF(A475, Colony!$H$26:$H$1000)*(--(ISBLANK(Colony!$I$26:$I$1000))))))</f>
        <v/>
      </c>
      <c r="D475" t="str">
        <f t="array" ref="D475">_xlfn.IFNA(INDEX(Colony!$J$26:$J$1000, MATCH(1,COUNTIF(A475, Colony!$H$26:$H$1000)*(--(ISBLANK(Colony!$I$26:$I$1000))), 0)),"")</f>
        <v/>
      </c>
      <c r="E475" t="str">
        <f t="array" ref="E475">_xlfn.IFNA(INDEX(Colony!$D$26:$D$1000, MATCH(1,COUNTIF(B475, Colony!$H$26:$H$1000)*(--(ISBLANK(Colony!$I$26:$I$1000))), 0)),"")</f>
        <v/>
      </c>
      <c r="F475">
        <f t="shared" si="9"/>
        <v>0</v>
      </c>
    </row>
    <row r="476" spans="1:6" x14ac:dyDescent="0.25">
      <c r="A476" t="str">
        <f t="array" ref="A476">_xlfn.IFNA(INDEX(Colony!$H$26:$H$1000, MATCH(0, COUNTIF(A$4:A475,Colony!$H$26:$H$1000), 0)),"")</f>
        <v/>
      </c>
      <c r="B476" t="str">
        <f t="array" ref="B476">_xlfn.IFNA(INDEX(Colony!$H$26:$H$1000, MATCH(1,COUNTIF(A476, Colony!$H$26:$H$1000)*(--(ISBLANK(Colony!$I$26:$I$1000))), 0)),"")</f>
        <v/>
      </c>
      <c r="C476" t="str">
        <f t="array" ref="C476">IF(A476=0,0,IF(OR(B476&gt;9999999,ISBLANK(B476)),"",SUM(COUNTIF(A476, Colony!$H$26:$H$1000)*(--(ISBLANK(Colony!$I$26:$I$1000))))))</f>
        <v/>
      </c>
      <c r="D476" t="str">
        <f t="array" ref="D476">_xlfn.IFNA(INDEX(Colony!$J$26:$J$1000, MATCH(1,COUNTIF(A476, Colony!$H$26:$H$1000)*(--(ISBLANK(Colony!$I$26:$I$1000))), 0)),"")</f>
        <v/>
      </c>
      <c r="E476" t="str">
        <f t="array" ref="E476">_xlfn.IFNA(INDEX(Colony!$D$26:$D$1000, MATCH(1,COUNTIF(B476, Colony!$H$26:$H$1000)*(--(ISBLANK(Colony!$I$26:$I$1000))), 0)),"")</f>
        <v/>
      </c>
      <c r="F476">
        <f t="shared" si="9"/>
        <v>0</v>
      </c>
    </row>
    <row r="477" spans="1:6" x14ac:dyDescent="0.25">
      <c r="A477" t="str">
        <f t="array" ref="A477">_xlfn.IFNA(INDEX(Colony!$H$26:$H$1000, MATCH(0, COUNTIF(A$4:A476,Colony!$H$26:$H$1000), 0)),"")</f>
        <v/>
      </c>
      <c r="B477" t="str">
        <f t="array" ref="B477">_xlfn.IFNA(INDEX(Colony!$H$26:$H$1000, MATCH(1,COUNTIF(A477, Colony!$H$26:$H$1000)*(--(ISBLANK(Colony!$I$26:$I$1000))), 0)),"")</f>
        <v/>
      </c>
      <c r="C477" t="str">
        <f t="array" ref="C477">IF(A477=0,0,IF(OR(B477&gt;9999999,ISBLANK(B477)),"",SUM(COUNTIF(A477, Colony!$H$26:$H$1000)*(--(ISBLANK(Colony!$I$26:$I$1000))))))</f>
        <v/>
      </c>
      <c r="D477" t="str">
        <f t="array" ref="D477">_xlfn.IFNA(INDEX(Colony!$J$26:$J$1000, MATCH(1,COUNTIF(A477, Colony!$H$26:$H$1000)*(--(ISBLANK(Colony!$I$26:$I$1000))), 0)),"")</f>
        <v/>
      </c>
      <c r="E477" t="str">
        <f t="array" ref="E477">_xlfn.IFNA(INDEX(Colony!$D$26:$D$1000, MATCH(1,COUNTIF(B477, Colony!$H$26:$H$1000)*(--(ISBLANK(Colony!$I$26:$I$1000))), 0)),"")</f>
        <v/>
      </c>
      <c r="F477">
        <f t="shared" si="9"/>
        <v>0</v>
      </c>
    </row>
    <row r="478" spans="1:6" x14ac:dyDescent="0.25">
      <c r="A478" t="str">
        <f t="array" ref="A478">_xlfn.IFNA(INDEX(Colony!$H$26:$H$1000, MATCH(0, COUNTIF(A$4:A477,Colony!$H$26:$H$1000), 0)),"")</f>
        <v/>
      </c>
      <c r="B478" t="str">
        <f t="array" ref="B478">_xlfn.IFNA(INDEX(Colony!$H$26:$H$1000, MATCH(1,COUNTIF(A478, Colony!$H$26:$H$1000)*(--(ISBLANK(Colony!$I$26:$I$1000))), 0)),"")</f>
        <v/>
      </c>
      <c r="C478" t="str">
        <f t="array" ref="C478">IF(A478=0,0,IF(OR(B478&gt;9999999,ISBLANK(B478)),"",SUM(COUNTIF(A478, Colony!$H$26:$H$1000)*(--(ISBLANK(Colony!$I$26:$I$1000))))))</f>
        <v/>
      </c>
      <c r="D478" t="str">
        <f t="array" ref="D478">_xlfn.IFNA(INDEX(Colony!$J$26:$J$1000, MATCH(1,COUNTIF(A478, Colony!$H$26:$H$1000)*(--(ISBLANK(Colony!$I$26:$I$1000))), 0)),"")</f>
        <v/>
      </c>
      <c r="E478" t="str">
        <f t="array" ref="E478">_xlfn.IFNA(INDEX(Colony!$D$26:$D$1000, MATCH(1,COUNTIF(B478, Colony!$H$26:$H$1000)*(--(ISBLANK(Colony!$I$26:$I$1000))), 0)),"")</f>
        <v/>
      </c>
      <c r="F478">
        <f t="shared" si="9"/>
        <v>0</v>
      </c>
    </row>
    <row r="479" spans="1:6" x14ac:dyDescent="0.25">
      <c r="A479" t="str">
        <f t="array" ref="A479">_xlfn.IFNA(INDEX(Colony!$H$26:$H$1000, MATCH(0, COUNTIF(A$4:A478,Colony!$H$26:$H$1000), 0)),"")</f>
        <v/>
      </c>
      <c r="B479" t="str">
        <f t="array" ref="B479">_xlfn.IFNA(INDEX(Colony!$H$26:$H$1000, MATCH(1,COUNTIF(A479, Colony!$H$26:$H$1000)*(--(ISBLANK(Colony!$I$26:$I$1000))), 0)),"")</f>
        <v/>
      </c>
      <c r="C479" t="str">
        <f t="array" ref="C479">IF(A479=0,0,IF(OR(B479&gt;9999999,ISBLANK(B479)),"",SUM(COUNTIF(A479, Colony!$H$26:$H$1000)*(--(ISBLANK(Colony!$I$26:$I$1000))))))</f>
        <v/>
      </c>
      <c r="D479" t="str">
        <f t="array" ref="D479">_xlfn.IFNA(INDEX(Colony!$J$26:$J$1000, MATCH(1,COUNTIF(A479, Colony!$H$26:$H$1000)*(--(ISBLANK(Colony!$I$26:$I$1000))), 0)),"")</f>
        <v/>
      </c>
      <c r="E479" t="str">
        <f t="array" ref="E479">_xlfn.IFNA(INDEX(Colony!$D$26:$D$1000, MATCH(1,COUNTIF(B479, Colony!$H$26:$H$1000)*(--(ISBLANK(Colony!$I$26:$I$1000))), 0)),"")</f>
        <v/>
      </c>
      <c r="F479">
        <f t="shared" si="9"/>
        <v>0</v>
      </c>
    </row>
    <row r="480" spans="1:6" x14ac:dyDescent="0.25">
      <c r="A480" t="str">
        <f t="array" ref="A480">_xlfn.IFNA(INDEX(Colony!$H$26:$H$1000, MATCH(0, COUNTIF(A$4:A479,Colony!$H$26:$H$1000), 0)),"")</f>
        <v/>
      </c>
      <c r="B480" t="str">
        <f t="array" ref="B480">_xlfn.IFNA(INDEX(Colony!$H$26:$H$1000, MATCH(1,COUNTIF(A480, Colony!$H$26:$H$1000)*(--(ISBLANK(Colony!$I$26:$I$1000))), 0)),"")</f>
        <v/>
      </c>
      <c r="C480" t="str">
        <f t="array" ref="C480">IF(A480=0,0,IF(OR(B480&gt;9999999,ISBLANK(B480)),"",SUM(COUNTIF(A480, Colony!$H$26:$H$1000)*(--(ISBLANK(Colony!$I$26:$I$1000))))))</f>
        <v/>
      </c>
      <c r="D480" t="str">
        <f t="array" ref="D480">_xlfn.IFNA(INDEX(Colony!$J$26:$J$1000, MATCH(1,COUNTIF(A480, Colony!$H$26:$H$1000)*(--(ISBLANK(Colony!$I$26:$I$1000))), 0)),"")</f>
        <v/>
      </c>
      <c r="E480" t="str">
        <f t="array" ref="E480">_xlfn.IFNA(INDEX(Colony!$D$26:$D$1000, MATCH(1,COUNTIF(B480, Colony!$H$26:$H$1000)*(--(ISBLANK(Colony!$I$26:$I$1000))), 0)),"")</f>
        <v/>
      </c>
      <c r="F480">
        <f t="shared" si="9"/>
        <v>0</v>
      </c>
    </row>
    <row r="481" spans="1:6" x14ac:dyDescent="0.25">
      <c r="A481" t="str">
        <f t="array" ref="A481">_xlfn.IFNA(INDEX(Colony!$H$26:$H$1000, MATCH(0, COUNTIF(A$4:A480,Colony!$H$26:$H$1000), 0)),"")</f>
        <v/>
      </c>
      <c r="B481" t="str">
        <f t="array" ref="B481">_xlfn.IFNA(INDEX(Colony!$H$26:$H$1000, MATCH(1,COUNTIF(A481, Colony!$H$26:$H$1000)*(--(ISBLANK(Colony!$I$26:$I$1000))), 0)),"")</f>
        <v/>
      </c>
      <c r="C481" t="str">
        <f t="array" ref="C481">IF(A481=0,0,IF(OR(B481&gt;9999999,ISBLANK(B481)),"",SUM(COUNTIF(A481, Colony!$H$26:$H$1000)*(--(ISBLANK(Colony!$I$26:$I$1000))))))</f>
        <v/>
      </c>
      <c r="D481" t="str">
        <f t="array" ref="D481">_xlfn.IFNA(INDEX(Colony!$J$26:$J$1000, MATCH(1,COUNTIF(A481, Colony!$H$26:$H$1000)*(--(ISBLANK(Colony!$I$26:$I$1000))), 0)),"")</f>
        <v/>
      </c>
      <c r="E481" t="str">
        <f t="array" ref="E481">_xlfn.IFNA(INDEX(Colony!$D$26:$D$1000, MATCH(1,COUNTIF(B481, Colony!$H$26:$H$1000)*(--(ISBLANK(Colony!$I$26:$I$1000))), 0)),"")</f>
        <v/>
      </c>
      <c r="F481">
        <f t="shared" si="9"/>
        <v>0</v>
      </c>
    </row>
    <row r="482" spans="1:6" x14ac:dyDescent="0.25">
      <c r="A482" t="str">
        <f t="array" ref="A482">_xlfn.IFNA(INDEX(Colony!$H$26:$H$1000, MATCH(0, COUNTIF(A$4:A481,Colony!$H$26:$H$1000), 0)),"")</f>
        <v/>
      </c>
      <c r="B482" t="str">
        <f t="array" ref="B482">_xlfn.IFNA(INDEX(Colony!$H$26:$H$1000, MATCH(1,COUNTIF(A482, Colony!$H$26:$H$1000)*(--(ISBLANK(Colony!$I$26:$I$1000))), 0)),"")</f>
        <v/>
      </c>
      <c r="C482" t="str">
        <f t="array" ref="C482">IF(A482=0,0,IF(OR(B482&gt;9999999,ISBLANK(B482)),"",SUM(COUNTIF(A482, Colony!$H$26:$H$1000)*(--(ISBLANK(Colony!$I$26:$I$1000))))))</f>
        <v/>
      </c>
      <c r="D482" t="str">
        <f t="array" ref="D482">_xlfn.IFNA(INDEX(Colony!$J$26:$J$1000, MATCH(1,COUNTIF(A482, Colony!$H$26:$H$1000)*(--(ISBLANK(Colony!$I$26:$I$1000))), 0)),"")</f>
        <v/>
      </c>
      <c r="E482" t="str">
        <f t="array" ref="E482">_xlfn.IFNA(INDEX(Colony!$D$26:$D$1000, MATCH(1,COUNTIF(B482, Colony!$H$26:$H$1000)*(--(ISBLANK(Colony!$I$26:$I$1000))), 0)),"")</f>
        <v/>
      </c>
      <c r="F482">
        <f t="shared" si="9"/>
        <v>0</v>
      </c>
    </row>
    <row r="483" spans="1:6" x14ac:dyDescent="0.25">
      <c r="A483" t="str">
        <f t="array" ref="A483">_xlfn.IFNA(INDEX(Colony!$H$26:$H$1000, MATCH(0, COUNTIF(A$4:A482,Colony!$H$26:$H$1000), 0)),"")</f>
        <v/>
      </c>
      <c r="B483" t="str">
        <f t="array" ref="B483">_xlfn.IFNA(INDEX(Colony!$H$26:$H$1000, MATCH(1,COUNTIF(A483, Colony!$H$26:$H$1000)*(--(ISBLANK(Colony!$I$26:$I$1000))), 0)),"")</f>
        <v/>
      </c>
      <c r="C483" t="str">
        <f t="array" ref="C483">IF(A483=0,0,IF(OR(B483&gt;9999999,ISBLANK(B483)),"",SUM(COUNTIF(A483, Colony!$H$26:$H$1000)*(--(ISBLANK(Colony!$I$26:$I$1000))))))</f>
        <v/>
      </c>
      <c r="D483" t="str">
        <f t="array" ref="D483">_xlfn.IFNA(INDEX(Colony!$J$26:$J$1000, MATCH(1,COUNTIF(A483, Colony!$H$26:$H$1000)*(--(ISBLANK(Colony!$I$26:$I$1000))), 0)),"")</f>
        <v/>
      </c>
      <c r="E483" t="str">
        <f t="array" ref="E483">_xlfn.IFNA(INDEX(Colony!$D$26:$D$1000, MATCH(1,COUNTIF(B483, Colony!$H$26:$H$1000)*(--(ISBLANK(Colony!$I$26:$I$1000))), 0)),"")</f>
        <v/>
      </c>
      <c r="F483">
        <f t="shared" si="9"/>
        <v>0</v>
      </c>
    </row>
    <row r="484" spans="1:6" x14ac:dyDescent="0.25">
      <c r="A484" t="str">
        <f t="array" ref="A484">_xlfn.IFNA(INDEX(Colony!$H$26:$H$1000, MATCH(0, COUNTIF(A$4:A483,Colony!$H$26:$H$1000), 0)),"")</f>
        <v/>
      </c>
      <c r="B484" t="str">
        <f t="array" ref="B484">_xlfn.IFNA(INDEX(Colony!$H$26:$H$1000, MATCH(1,COUNTIF(A484, Colony!$H$26:$H$1000)*(--(ISBLANK(Colony!$I$26:$I$1000))), 0)),"")</f>
        <v/>
      </c>
      <c r="C484" t="str">
        <f t="array" ref="C484">IF(A484=0,0,IF(OR(B484&gt;9999999,ISBLANK(B484)),"",SUM(COUNTIF(A484, Colony!$H$26:$H$1000)*(--(ISBLANK(Colony!$I$26:$I$1000))))))</f>
        <v/>
      </c>
      <c r="D484" t="str">
        <f t="array" ref="D484">_xlfn.IFNA(INDEX(Colony!$J$26:$J$1000, MATCH(1,COUNTIF(A484, Colony!$H$26:$H$1000)*(--(ISBLANK(Colony!$I$26:$I$1000))), 0)),"")</f>
        <v/>
      </c>
      <c r="E484" t="str">
        <f t="array" ref="E484">_xlfn.IFNA(INDEX(Colony!$D$26:$D$1000, MATCH(1,COUNTIF(B484, Colony!$H$26:$H$1000)*(--(ISBLANK(Colony!$I$26:$I$1000))), 0)),"")</f>
        <v/>
      </c>
      <c r="F484">
        <f t="shared" si="9"/>
        <v>0</v>
      </c>
    </row>
    <row r="485" spans="1:6" x14ac:dyDescent="0.25">
      <c r="A485" t="str">
        <f t="array" ref="A485">_xlfn.IFNA(INDEX(Colony!$H$26:$H$1000, MATCH(0, COUNTIF(A$4:A484,Colony!$H$26:$H$1000), 0)),"")</f>
        <v/>
      </c>
      <c r="B485" t="str">
        <f t="array" ref="B485">_xlfn.IFNA(INDEX(Colony!$H$26:$H$1000, MATCH(1,COUNTIF(A485, Colony!$H$26:$H$1000)*(--(ISBLANK(Colony!$I$26:$I$1000))), 0)),"")</f>
        <v/>
      </c>
      <c r="C485" t="str">
        <f t="array" ref="C485">IF(A485=0,0,IF(OR(B485&gt;9999999,ISBLANK(B485)),"",SUM(COUNTIF(A485, Colony!$H$26:$H$1000)*(--(ISBLANK(Colony!$I$26:$I$1000))))))</f>
        <v/>
      </c>
      <c r="D485" t="str">
        <f t="array" ref="D485">_xlfn.IFNA(INDEX(Colony!$J$26:$J$1000, MATCH(1,COUNTIF(A485, Colony!$H$26:$H$1000)*(--(ISBLANK(Colony!$I$26:$I$1000))), 0)),"")</f>
        <v/>
      </c>
      <c r="E485" t="str">
        <f t="array" ref="E485">_xlfn.IFNA(INDEX(Colony!$D$26:$D$1000, MATCH(1,COUNTIF(B485, Colony!$H$26:$H$1000)*(--(ISBLANK(Colony!$I$26:$I$1000))), 0)),"")</f>
        <v/>
      </c>
      <c r="F485">
        <f t="shared" si="9"/>
        <v>0</v>
      </c>
    </row>
    <row r="486" spans="1:6" x14ac:dyDescent="0.25">
      <c r="A486" t="str">
        <f t="array" ref="A486">_xlfn.IFNA(INDEX(Colony!$H$26:$H$1000, MATCH(0, COUNTIF(A$4:A485,Colony!$H$26:$H$1000), 0)),"")</f>
        <v/>
      </c>
      <c r="B486" t="str">
        <f t="array" ref="B486">_xlfn.IFNA(INDEX(Colony!$H$26:$H$1000, MATCH(1,COUNTIF(A486, Colony!$H$26:$H$1000)*(--(ISBLANK(Colony!$I$26:$I$1000))), 0)),"")</f>
        <v/>
      </c>
      <c r="C486" t="str">
        <f t="array" ref="C486">IF(A486=0,0,IF(OR(B486&gt;9999999,ISBLANK(B486)),"",SUM(COUNTIF(A486, Colony!$H$26:$H$1000)*(--(ISBLANK(Colony!$I$26:$I$1000))))))</f>
        <v/>
      </c>
      <c r="D486" t="str">
        <f t="array" ref="D486">_xlfn.IFNA(INDEX(Colony!$J$26:$J$1000, MATCH(1,COUNTIF(A486, Colony!$H$26:$H$1000)*(--(ISBLANK(Colony!$I$26:$I$1000))), 0)),"")</f>
        <v/>
      </c>
      <c r="E486" t="str">
        <f t="array" ref="E486">_xlfn.IFNA(INDEX(Colony!$D$26:$D$1000, MATCH(1,COUNTIF(B486, Colony!$H$26:$H$1000)*(--(ISBLANK(Colony!$I$26:$I$1000))), 0)),"")</f>
        <v/>
      </c>
      <c r="F486">
        <f t="shared" si="9"/>
        <v>0</v>
      </c>
    </row>
    <row r="487" spans="1:6" x14ac:dyDescent="0.25">
      <c r="A487" t="str">
        <f t="array" ref="A487">_xlfn.IFNA(INDEX(Colony!$H$26:$H$1000, MATCH(0, COUNTIF(A$4:A486,Colony!$H$26:$H$1000), 0)),"")</f>
        <v/>
      </c>
      <c r="B487" t="str">
        <f t="array" ref="B487">_xlfn.IFNA(INDEX(Colony!$H$26:$H$1000, MATCH(1,COUNTIF(A487, Colony!$H$26:$H$1000)*(--(ISBLANK(Colony!$I$26:$I$1000))), 0)),"")</f>
        <v/>
      </c>
      <c r="C487" t="str">
        <f t="array" ref="C487">IF(A487=0,0,IF(OR(B487&gt;9999999,ISBLANK(B487)),"",SUM(COUNTIF(A487, Colony!$H$26:$H$1000)*(--(ISBLANK(Colony!$I$26:$I$1000))))))</f>
        <v/>
      </c>
      <c r="D487" t="str">
        <f t="array" ref="D487">_xlfn.IFNA(INDEX(Colony!$J$26:$J$1000, MATCH(1,COUNTIF(A487, Colony!$H$26:$H$1000)*(--(ISBLANK(Colony!$I$26:$I$1000))), 0)),"")</f>
        <v/>
      </c>
      <c r="E487" t="str">
        <f t="array" ref="E487">_xlfn.IFNA(INDEX(Colony!$D$26:$D$1000, MATCH(1,COUNTIF(B487, Colony!$H$26:$H$1000)*(--(ISBLANK(Colony!$I$26:$I$1000))), 0)),"")</f>
        <v/>
      </c>
      <c r="F487">
        <f t="shared" si="9"/>
        <v>0</v>
      </c>
    </row>
    <row r="488" spans="1:6" x14ac:dyDescent="0.25">
      <c r="A488" t="str">
        <f t="array" ref="A488">_xlfn.IFNA(INDEX(Colony!$H$26:$H$1000, MATCH(0, COUNTIF(A$4:A487,Colony!$H$26:$H$1000), 0)),"")</f>
        <v/>
      </c>
      <c r="B488" t="str">
        <f t="array" ref="B488">_xlfn.IFNA(INDEX(Colony!$H$26:$H$1000, MATCH(1,COUNTIF(A488, Colony!$H$26:$H$1000)*(--(ISBLANK(Colony!$I$26:$I$1000))), 0)),"")</f>
        <v/>
      </c>
      <c r="C488" t="str">
        <f t="array" ref="C488">IF(A488=0,0,IF(OR(B488&gt;9999999,ISBLANK(B488)),"",SUM(COUNTIF(A488, Colony!$H$26:$H$1000)*(--(ISBLANK(Colony!$I$26:$I$1000))))))</f>
        <v/>
      </c>
      <c r="D488" t="str">
        <f t="array" ref="D488">_xlfn.IFNA(INDEX(Colony!$J$26:$J$1000, MATCH(1,COUNTIF(A488, Colony!$H$26:$H$1000)*(--(ISBLANK(Colony!$I$26:$I$1000))), 0)),"")</f>
        <v/>
      </c>
      <c r="E488" t="str">
        <f t="array" ref="E488">_xlfn.IFNA(INDEX(Colony!$D$26:$D$1000, MATCH(1,COUNTIF(B488, Colony!$H$26:$H$1000)*(--(ISBLANK(Colony!$I$26:$I$1000))), 0)),"")</f>
        <v/>
      </c>
      <c r="F488">
        <f t="shared" si="9"/>
        <v>0</v>
      </c>
    </row>
    <row r="489" spans="1:6" x14ac:dyDescent="0.25">
      <c r="A489" t="str">
        <f t="array" ref="A489">_xlfn.IFNA(INDEX(Colony!$H$26:$H$1000, MATCH(0, COUNTIF(A$4:A488,Colony!$H$26:$H$1000), 0)),"")</f>
        <v/>
      </c>
      <c r="B489" t="str">
        <f t="array" ref="B489">_xlfn.IFNA(INDEX(Colony!$H$26:$H$1000, MATCH(1,COUNTIF(A489, Colony!$H$26:$H$1000)*(--(ISBLANK(Colony!$I$26:$I$1000))), 0)),"")</f>
        <v/>
      </c>
      <c r="C489" t="str">
        <f t="array" ref="C489">IF(A489=0,0,IF(OR(B489&gt;9999999,ISBLANK(B489)),"",SUM(COUNTIF(A489, Colony!$H$26:$H$1000)*(--(ISBLANK(Colony!$I$26:$I$1000))))))</f>
        <v/>
      </c>
      <c r="D489" t="str">
        <f t="array" ref="D489">_xlfn.IFNA(INDEX(Colony!$J$26:$J$1000, MATCH(1,COUNTIF(A489, Colony!$H$26:$H$1000)*(--(ISBLANK(Colony!$I$26:$I$1000))), 0)),"")</f>
        <v/>
      </c>
      <c r="E489" t="str">
        <f t="array" ref="E489">_xlfn.IFNA(INDEX(Colony!$D$26:$D$1000, MATCH(1,COUNTIF(B489, Colony!$H$26:$H$1000)*(--(ISBLANK(Colony!$I$26:$I$1000))), 0)),"")</f>
        <v/>
      </c>
      <c r="F489">
        <f t="shared" si="9"/>
        <v>0</v>
      </c>
    </row>
    <row r="490" spans="1:6" x14ac:dyDescent="0.25">
      <c r="A490" t="str">
        <f t="array" ref="A490">_xlfn.IFNA(INDEX(Colony!$H$26:$H$1000, MATCH(0, COUNTIF(A$4:A489,Colony!$H$26:$H$1000), 0)),"")</f>
        <v/>
      </c>
      <c r="B490" t="str">
        <f t="array" ref="B490">_xlfn.IFNA(INDEX(Colony!$H$26:$H$1000, MATCH(1,COUNTIF(A490, Colony!$H$26:$H$1000)*(--(ISBLANK(Colony!$I$26:$I$1000))), 0)),"")</f>
        <v/>
      </c>
      <c r="C490" t="str">
        <f t="array" ref="C490">IF(A490=0,0,IF(OR(B490&gt;9999999,ISBLANK(B490)),"",SUM(COUNTIF(A490, Colony!$H$26:$H$1000)*(--(ISBLANK(Colony!$I$26:$I$1000))))))</f>
        <v/>
      </c>
      <c r="D490" t="str">
        <f t="array" ref="D490">_xlfn.IFNA(INDEX(Colony!$J$26:$J$1000, MATCH(1,COUNTIF(A490, Colony!$H$26:$H$1000)*(--(ISBLANK(Colony!$I$26:$I$1000))), 0)),"")</f>
        <v/>
      </c>
      <c r="E490" t="str">
        <f t="array" ref="E490">_xlfn.IFNA(INDEX(Colony!$D$26:$D$1000, MATCH(1,COUNTIF(B490, Colony!$H$26:$H$1000)*(--(ISBLANK(Colony!$I$26:$I$1000))), 0)),"")</f>
        <v/>
      </c>
      <c r="F490">
        <f t="shared" si="9"/>
        <v>0</v>
      </c>
    </row>
    <row r="491" spans="1:6" x14ac:dyDescent="0.25">
      <c r="A491" t="str">
        <f t="array" ref="A491">_xlfn.IFNA(INDEX(Colony!$H$26:$H$1000, MATCH(0, COUNTIF(A$4:A490,Colony!$H$26:$H$1000), 0)),"")</f>
        <v/>
      </c>
      <c r="B491" t="str">
        <f t="array" ref="B491">_xlfn.IFNA(INDEX(Colony!$H$26:$H$1000, MATCH(1,COUNTIF(A491, Colony!$H$26:$H$1000)*(--(ISBLANK(Colony!$I$26:$I$1000))), 0)),"")</f>
        <v/>
      </c>
      <c r="C491" t="str">
        <f t="array" ref="C491">IF(A491=0,0,IF(OR(B491&gt;9999999,ISBLANK(B491)),"",SUM(COUNTIF(A491, Colony!$H$26:$H$1000)*(--(ISBLANK(Colony!$I$26:$I$1000))))))</f>
        <v/>
      </c>
      <c r="D491" t="str">
        <f t="array" ref="D491">_xlfn.IFNA(INDEX(Colony!$J$26:$J$1000, MATCH(1,COUNTIF(A491, Colony!$H$26:$H$1000)*(--(ISBLANK(Colony!$I$26:$I$1000))), 0)),"")</f>
        <v/>
      </c>
      <c r="E491" t="str">
        <f t="array" ref="E491">_xlfn.IFNA(INDEX(Colony!$D$26:$D$1000, MATCH(1,COUNTIF(B491, Colony!$H$26:$H$1000)*(--(ISBLANK(Colony!$I$26:$I$1000))), 0)),"")</f>
        <v/>
      </c>
      <c r="F491">
        <f t="shared" si="9"/>
        <v>0</v>
      </c>
    </row>
    <row r="492" spans="1:6" x14ac:dyDescent="0.25">
      <c r="A492" t="str">
        <f t="array" ref="A492">_xlfn.IFNA(INDEX(Colony!$H$26:$H$1000, MATCH(0, COUNTIF(A$4:A491,Colony!$H$26:$H$1000), 0)),"")</f>
        <v/>
      </c>
      <c r="B492" t="str">
        <f t="array" ref="B492">_xlfn.IFNA(INDEX(Colony!$H$26:$H$1000, MATCH(1,COUNTIF(A492, Colony!$H$26:$H$1000)*(--(ISBLANK(Colony!$I$26:$I$1000))), 0)),"")</f>
        <v/>
      </c>
      <c r="C492" t="str">
        <f t="array" ref="C492">IF(A492=0,0,IF(OR(B492&gt;9999999,ISBLANK(B492)),"",SUM(COUNTIF(A492, Colony!$H$26:$H$1000)*(--(ISBLANK(Colony!$I$26:$I$1000))))))</f>
        <v/>
      </c>
      <c r="D492" t="str">
        <f t="array" ref="D492">_xlfn.IFNA(INDEX(Colony!$J$26:$J$1000, MATCH(1,COUNTIF(A492, Colony!$H$26:$H$1000)*(--(ISBLANK(Colony!$I$26:$I$1000))), 0)),"")</f>
        <v/>
      </c>
      <c r="E492" t="str">
        <f t="array" ref="E492">_xlfn.IFNA(INDEX(Colony!$D$26:$D$1000, MATCH(1,COUNTIF(B492, Colony!$H$26:$H$1000)*(--(ISBLANK(Colony!$I$26:$I$1000))), 0)),"")</f>
        <v/>
      </c>
      <c r="F492">
        <f t="shared" si="9"/>
        <v>0</v>
      </c>
    </row>
    <row r="493" spans="1:6" x14ac:dyDescent="0.25">
      <c r="A493" t="str">
        <f t="array" ref="A493">_xlfn.IFNA(INDEX(Colony!$H$26:$H$1000, MATCH(0, COUNTIF(A$4:A492,Colony!$H$26:$H$1000), 0)),"")</f>
        <v/>
      </c>
      <c r="B493" t="str">
        <f t="array" ref="B493">_xlfn.IFNA(INDEX(Colony!$H$26:$H$1000, MATCH(1,COUNTIF(A493, Colony!$H$26:$H$1000)*(--(ISBLANK(Colony!$I$26:$I$1000))), 0)),"")</f>
        <v/>
      </c>
      <c r="C493" t="str">
        <f t="array" ref="C493">IF(A493=0,0,IF(OR(B493&gt;9999999,ISBLANK(B493)),"",SUM(COUNTIF(A493, Colony!$H$26:$H$1000)*(--(ISBLANK(Colony!$I$26:$I$1000))))))</f>
        <v/>
      </c>
      <c r="D493" t="str">
        <f t="array" ref="D493">_xlfn.IFNA(INDEX(Colony!$J$26:$J$1000, MATCH(1,COUNTIF(A493, Colony!$H$26:$H$1000)*(--(ISBLANK(Colony!$I$26:$I$1000))), 0)),"")</f>
        <v/>
      </c>
      <c r="E493" t="str">
        <f t="array" ref="E493">_xlfn.IFNA(INDEX(Colony!$D$26:$D$1000, MATCH(1,COUNTIF(B493, Colony!$H$26:$H$1000)*(--(ISBLANK(Colony!$I$26:$I$1000))), 0)),"")</f>
        <v/>
      </c>
      <c r="F493">
        <f t="shared" si="9"/>
        <v>0</v>
      </c>
    </row>
    <row r="494" spans="1:6" x14ac:dyDescent="0.25">
      <c r="A494" t="str">
        <f t="array" ref="A494">_xlfn.IFNA(INDEX(Colony!$H$26:$H$1000, MATCH(0, COUNTIF(A$4:A493,Colony!$H$26:$H$1000), 0)),"")</f>
        <v/>
      </c>
      <c r="B494" t="str">
        <f t="array" ref="B494">_xlfn.IFNA(INDEX(Colony!$H$26:$H$1000, MATCH(1,COUNTIF(A494, Colony!$H$26:$H$1000)*(--(ISBLANK(Colony!$I$26:$I$1000))), 0)),"")</f>
        <v/>
      </c>
      <c r="C494" t="str">
        <f t="array" ref="C494">IF(A494=0,0,IF(OR(B494&gt;9999999,ISBLANK(B494)),"",SUM(COUNTIF(A494, Colony!$H$26:$H$1000)*(--(ISBLANK(Colony!$I$26:$I$1000))))))</f>
        <v/>
      </c>
      <c r="D494" t="str">
        <f t="array" ref="D494">_xlfn.IFNA(INDEX(Colony!$J$26:$J$1000, MATCH(1,COUNTIF(A494, Colony!$H$26:$H$1000)*(--(ISBLANK(Colony!$I$26:$I$1000))), 0)),"")</f>
        <v/>
      </c>
      <c r="E494" t="str">
        <f t="array" ref="E494">_xlfn.IFNA(INDEX(Colony!$D$26:$D$1000, MATCH(1,COUNTIF(B494, Colony!$H$26:$H$1000)*(--(ISBLANK(Colony!$I$26:$I$1000))), 0)),"")</f>
        <v/>
      </c>
      <c r="F494">
        <f t="shared" si="9"/>
        <v>0</v>
      </c>
    </row>
    <row r="495" spans="1:6" x14ac:dyDescent="0.25">
      <c r="A495" t="str">
        <f t="array" ref="A495">_xlfn.IFNA(INDEX(Colony!$H$26:$H$1000, MATCH(0, COUNTIF(A$4:A494,Colony!$H$26:$H$1000), 0)),"")</f>
        <v/>
      </c>
      <c r="B495" t="str">
        <f t="array" ref="B495">_xlfn.IFNA(INDEX(Colony!$H$26:$H$1000, MATCH(1,COUNTIF(A495, Colony!$H$26:$H$1000)*(--(ISBLANK(Colony!$I$26:$I$1000))), 0)),"")</f>
        <v/>
      </c>
      <c r="C495" t="str">
        <f t="array" ref="C495">IF(A495=0,0,IF(OR(B495&gt;9999999,ISBLANK(B495)),"",SUM(COUNTIF(A495, Colony!$H$26:$H$1000)*(--(ISBLANK(Colony!$I$26:$I$1000))))))</f>
        <v/>
      </c>
      <c r="D495" t="str">
        <f t="array" ref="D495">_xlfn.IFNA(INDEX(Colony!$J$26:$J$1000, MATCH(1,COUNTIF(A495, Colony!$H$26:$H$1000)*(--(ISBLANK(Colony!$I$26:$I$1000))), 0)),"")</f>
        <v/>
      </c>
      <c r="E495" t="str">
        <f t="array" ref="E495">_xlfn.IFNA(INDEX(Colony!$D$26:$D$1000, MATCH(1,COUNTIF(B495, Colony!$H$26:$H$1000)*(--(ISBLANK(Colony!$I$26:$I$1000))), 0)),"")</f>
        <v/>
      </c>
      <c r="F495">
        <f t="shared" si="9"/>
        <v>0</v>
      </c>
    </row>
    <row r="496" spans="1:6" x14ac:dyDescent="0.25">
      <c r="A496" t="str">
        <f t="array" ref="A496">_xlfn.IFNA(INDEX(Colony!$H$26:$H$1000, MATCH(0, COUNTIF(A$4:A495,Colony!$H$26:$H$1000), 0)),"")</f>
        <v/>
      </c>
      <c r="B496" t="str">
        <f t="array" ref="B496">_xlfn.IFNA(INDEX(Colony!$H$26:$H$1000, MATCH(1,COUNTIF(A496, Colony!$H$26:$H$1000)*(--(ISBLANK(Colony!$I$26:$I$1000))), 0)),"")</f>
        <v/>
      </c>
      <c r="C496" t="str">
        <f t="array" ref="C496">IF(A496=0,0,IF(OR(B496&gt;9999999,ISBLANK(B496)),"",SUM(COUNTIF(A496, Colony!$H$26:$H$1000)*(--(ISBLANK(Colony!$I$26:$I$1000))))))</f>
        <v/>
      </c>
      <c r="D496" t="str">
        <f t="array" ref="D496">_xlfn.IFNA(INDEX(Colony!$J$26:$J$1000, MATCH(1,COUNTIF(A496, Colony!$H$26:$H$1000)*(--(ISBLANK(Colony!$I$26:$I$1000))), 0)),"")</f>
        <v/>
      </c>
      <c r="E496" t="str">
        <f t="array" ref="E496">_xlfn.IFNA(INDEX(Colony!$D$26:$D$1000, MATCH(1,COUNTIF(B496, Colony!$H$26:$H$1000)*(--(ISBLANK(Colony!$I$26:$I$1000))), 0)),"")</f>
        <v/>
      </c>
      <c r="F496">
        <f t="shared" si="9"/>
        <v>0</v>
      </c>
    </row>
    <row r="497" spans="1:6" x14ac:dyDescent="0.25">
      <c r="A497" t="str">
        <f t="array" ref="A497">_xlfn.IFNA(INDEX(Colony!$H$26:$H$1000, MATCH(0, COUNTIF(A$4:A496,Colony!$H$26:$H$1000), 0)),"")</f>
        <v/>
      </c>
      <c r="B497" t="str">
        <f t="array" ref="B497">_xlfn.IFNA(INDEX(Colony!$H$26:$H$1000, MATCH(1,COUNTIF(A497, Colony!$H$26:$H$1000)*(--(ISBLANK(Colony!$I$26:$I$1000))), 0)),"")</f>
        <v/>
      </c>
      <c r="C497" t="str">
        <f t="array" ref="C497">IF(A497=0,0,IF(OR(B497&gt;9999999,ISBLANK(B497)),"",SUM(COUNTIF(A497, Colony!$H$26:$H$1000)*(--(ISBLANK(Colony!$I$26:$I$1000))))))</f>
        <v/>
      </c>
      <c r="D497" t="str">
        <f t="array" ref="D497">_xlfn.IFNA(INDEX(Colony!$J$26:$J$1000, MATCH(1,COUNTIF(A497, Colony!$H$26:$H$1000)*(--(ISBLANK(Colony!$I$26:$I$1000))), 0)),"")</f>
        <v/>
      </c>
      <c r="E497" t="str">
        <f t="array" ref="E497">_xlfn.IFNA(INDEX(Colony!$D$26:$D$1000, MATCH(1,COUNTIF(B497, Colony!$H$26:$H$1000)*(--(ISBLANK(Colony!$I$26:$I$1000))), 0)),"")</f>
        <v/>
      </c>
      <c r="F497">
        <f t="shared" si="9"/>
        <v>0</v>
      </c>
    </row>
    <row r="498" spans="1:6" x14ac:dyDescent="0.25">
      <c r="A498" t="str">
        <f t="array" ref="A498">_xlfn.IFNA(INDEX(Colony!$H$26:$H$1000, MATCH(0, COUNTIF(A$4:A497,Colony!$H$26:$H$1000), 0)),"")</f>
        <v/>
      </c>
      <c r="B498" t="str">
        <f t="array" ref="B498">_xlfn.IFNA(INDEX(Colony!$H$26:$H$1000, MATCH(1,COUNTIF(A498, Colony!$H$26:$H$1000)*(--(ISBLANK(Colony!$I$26:$I$1000))), 0)),"")</f>
        <v/>
      </c>
      <c r="C498" t="str">
        <f t="array" ref="C498">IF(A498=0,0,IF(OR(B498&gt;9999999,ISBLANK(B498)),"",SUM(COUNTIF(A498, Colony!$H$26:$H$1000)*(--(ISBLANK(Colony!$I$26:$I$1000))))))</f>
        <v/>
      </c>
      <c r="D498" t="str">
        <f t="array" ref="D498">_xlfn.IFNA(INDEX(Colony!$J$26:$J$1000, MATCH(1,COUNTIF(A498, Colony!$H$26:$H$1000)*(--(ISBLANK(Colony!$I$26:$I$1000))), 0)),"")</f>
        <v/>
      </c>
      <c r="E498" t="str">
        <f t="array" ref="E498">_xlfn.IFNA(INDEX(Colony!$D$26:$D$1000, MATCH(1,COUNTIF(B498, Colony!$H$26:$H$1000)*(--(ISBLANK(Colony!$I$26:$I$1000))), 0)),"")</f>
        <v/>
      </c>
      <c r="F498">
        <f t="shared" si="9"/>
        <v>0</v>
      </c>
    </row>
    <row r="499" spans="1:6" x14ac:dyDescent="0.25">
      <c r="A499" t="str">
        <f t="array" ref="A499">_xlfn.IFNA(INDEX(Colony!$H$26:$H$1000, MATCH(0, COUNTIF(A$4:A498,Colony!$H$26:$H$1000), 0)),"")</f>
        <v/>
      </c>
      <c r="B499" t="str">
        <f t="array" ref="B499">_xlfn.IFNA(INDEX(Colony!$H$26:$H$1000, MATCH(1,COUNTIF(A499, Colony!$H$26:$H$1000)*(--(ISBLANK(Colony!$I$26:$I$1000))), 0)),"")</f>
        <v/>
      </c>
      <c r="C499" t="str">
        <f t="array" ref="C499">IF(A499=0,0,IF(OR(B499&gt;9999999,ISBLANK(B499)),"",SUM(COUNTIF(A499, Colony!$H$26:$H$1000)*(--(ISBLANK(Colony!$I$26:$I$1000))))))</f>
        <v/>
      </c>
      <c r="D499" t="str">
        <f t="array" ref="D499">_xlfn.IFNA(INDEX(Colony!$J$26:$J$1000, MATCH(1,COUNTIF(A499, Colony!$H$26:$H$1000)*(--(ISBLANK(Colony!$I$26:$I$1000))), 0)),"")</f>
        <v/>
      </c>
      <c r="E499" t="str">
        <f t="array" ref="E499">_xlfn.IFNA(INDEX(Colony!$D$26:$D$1000, MATCH(1,COUNTIF(B499, Colony!$H$26:$H$1000)*(--(ISBLANK(Colony!$I$26:$I$1000))), 0)),"")</f>
        <v/>
      </c>
      <c r="F499">
        <f t="shared" si="9"/>
        <v>0</v>
      </c>
    </row>
    <row r="500" spans="1:6" x14ac:dyDescent="0.25">
      <c r="A500" t="str">
        <f t="array" ref="A500">_xlfn.IFNA(INDEX(Colony!$H$26:$H$1000, MATCH(0, COUNTIF(A$4:A499,Colony!$H$26:$H$1000), 0)),"")</f>
        <v/>
      </c>
      <c r="B500" t="str">
        <f t="array" ref="B500">_xlfn.IFNA(INDEX(Colony!$H$26:$H$1000, MATCH(1,COUNTIF(A500, Colony!$H$26:$H$1000)*(--(ISBLANK(Colony!$I$26:$I$1000))), 0)),"")</f>
        <v/>
      </c>
      <c r="C500" t="str">
        <f t="array" ref="C500">IF(A500=0,0,IF(OR(B500&gt;9999999,ISBLANK(B500)),"",SUM(COUNTIF(A500, Colony!$H$26:$H$1000)*(--(ISBLANK(Colony!$I$26:$I$1000))))))</f>
        <v/>
      </c>
      <c r="D500" t="str">
        <f t="array" ref="D500">_xlfn.IFNA(INDEX(Colony!$J$26:$J$1000, MATCH(1,COUNTIF(A500, Colony!$H$26:$H$1000)*(--(ISBLANK(Colony!$I$26:$I$1000))), 0)),"")</f>
        <v/>
      </c>
      <c r="E500" t="str">
        <f t="array" ref="E500">_xlfn.IFNA(INDEX(Colony!$D$26:$D$1000, MATCH(1,COUNTIF(B500, Colony!$H$26:$H$1000)*(--(ISBLANK(Colony!$I$26:$I$1000))), 0)),"")</f>
        <v/>
      </c>
      <c r="F500">
        <f t="shared" si="9"/>
        <v>0</v>
      </c>
    </row>
    <row r="501" spans="1:6" x14ac:dyDescent="0.25">
      <c r="A501" t="str">
        <f t="array" ref="A501">_xlfn.IFNA(INDEX(Colony!$H$26:$H$1000, MATCH(0, COUNTIF(A$4:A500,Colony!$H$26:$H$1000), 0)),"")</f>
        <v/>
      </c>
      <c r="B501" t="str">
        <f t="array" ref="B501">_xlfn.IFNA(INDEX(Colony!$H$26:$H$1000, MATCH(1,COUNTIF(A501, Colony!$H$26:$H$1000)*(--(ISBLANK(Colony!$I$26:$I$1000))), 0)),"")</f>
        <v/>
      </c>
      <c r="C501" t="str">
        <f t="array" ref="C501">IF(A501=0,0,IF(OR(B501&gt;9999999,ISBLANK(B501)),"",SUM(COUNTIF(A501, Colony!$H$26:$H$1000)*(--(ISBLANK(Colony!$I$26:$I$1000))))))</f>
        <v/>
      </c>
      <c r="D501" t="str">
        <f t="array" ref="D501">_xlfn.IFNA(INDEX(Colony!$J$26:$J$1000, MATCH(1,COUNTIF(A501, Colony!$H$26:$H$1000)*(--(ISBLANK(Colony!$I$26:$I$1000))), 0)),"")</f>
        <v/>
      </c>
      <c r="E501" t="str">
        <f t="array" ref="E501">_xlfn.IFNA(INDEX(Colony!$D$26:$D$1000, MATCH(1,COUNTIF(B501, Colony!$H$26:$H$1000)*(--(ISBLANK(Colony!$I$26:$I$1000))), 0)),"")</f>
        <v/>
      </c>
      <c r="F501">
        <f t="shared" si="9"/>
        <v>0</v>
      </c>
    </row>
    <row r="502" spans="1:6" x14ac:dyDescent="0.25">
      <c r="A502" t="str">
        <f t="array" ref="A502">_xlfn.IFNA(INDEX(Colony!$H$26:$H$1000, MATCH(0, COUNTIF(A$4:A501,Colony!$H$26:$H$1000), 0)),"")</f>
        <v/>
      </c>
      <c r="B502" t="str">
        <f t="array" ref="B502">_xlfn.IFNA(INDEX(Colony!$H$26:$H$1000, MATCH(1,COUNTIF(A502, Colony!$H$26:$H$1000)*(--(ISBLANK(Colony!$I$26:$I$1000))), 0)),"")</f>
        <v/>
      </c>
      <c r="C502" t="str">
        <f t="array" ref="C502">IF(A502=0,0,IF(OR(B502&gt;9999999,ISBLANK(B502)),"",SUM(COUNTIF(A502, Colony!$H$26:$H$1000)*(--(ISBLANK(Colony!$I$26:$I$1000))))))</f>
        <v/>
      </c>
      <c r="D502" t="str">
        <f t="array" ref="D502">_xlfn.IFNA(INDEX(Colony!$J$26:$J$1000, MATCH(1,COUNTIF(A502, Colony!$H$26:$H$1000)*(--(ISBLANK(Colony!$I$26:$I$1000))), 0)),"")</f>
        <v/>
      </c>
      <c r="E502" t="str">
        <f t="array" ref="E502">_xlfn.IFNA(INDEX(Colony!$D$26:$D$1000, MATCH(1,COUNTIF(B502, Colony!$H$26:$H$1000)*(--(ISBLANK(Colony!$I$26:$I$1000))), 0)),"")</f>
        <v/>
      </c>
      <c r="F502">
        <f t="shared" si="9"/>
        <v>0</v>
      </c>
    </row>
    <row r="503" spans="1:6" x14ac:dyDescent="0.25">
      <c r="A503" t="str">
        <f t="array" ref="A503">_xlfn.IFNA(INDEX(Colony!$H$26:$H$1000, MATCH(0, COUNTIF(A$4:A502,Colony!$H$26:$H$1000), 0)),"")</f>
        <v/>
      </c>
      <c r="B503" t="str">
        <f t="array" ref="B503">_xlfn.IFNA(INDEX(Colony!$H$26:$H$1000, MATCH(1,COUNTIF(A503, Colony!$H$26:$H$1000)*(--(ISBLANK(Colony!$I$26:$I$1000))), 0)),"")</f>
        <v/>
      </c>
      <c r="C503" t="str">
        <f t="array" ref="C503">IF(A503=0,0,IF(OR(B503&gt;9999999,ISBLANK(B503)),"",SUM(COUNTIF(A503, Colony!$H$26:$H$1000)*(--(ISBLANK(Colony!$I$26:$I$1000))))))</f>
        <v/>
      </c>
      <c r="D503" t="str">
        <f t="array" ref="D503">_xlfn.IFNA(INDEX(Colony!$J$26:$J$1000, MATCH(1,COUNTIF(A503, Colony!$H$26:$H$1000)*(--(ISBLANK(Colony!$I$26:$I$1000))), 0)),"")</f>
        <v/>
      </c>
      <c r="E503" t="str">
        <f t="array" ref="E503">_xlfn.IFNA(INDEX(Colony!$D$26:$D$1000, MATCH(1,COUNTIF(B503, Colony!$H$26:$H$1000)*(--(ISBLANK(Colony!$I$26:$I$1000))), 0)),"")</f>
        <v/>
      </c>
      <c r="F503">
        <f t="shared" si="9"/>
        <v>0</v>
      </c>
    </row>
    <row r="504" spans="1:6" x14ac:dyDescent="0.25">
      <c r="A504" t="str">
        <f t="array" ref="A504">_xlfn.IFNA(INDEX(Colony!$H$26:$H$1000, MATCH(0, COUNTIF(A$4:A503,Colony!$H$26:$H$1000), 0)),"")</f>
        <v/>
      </c>
      <c r="B504" t="str">
        <f t="array" ref="B504">_xlfn.IFNA(INDEX(Colony!$H$26:$H$1000, MATCH(1,COUNTIF(A504, Colony!$H$26:$H$1000)*(--(ISBLANK(Colony!$I$26:$I$1000))), 0)),"")</f>
        <v/>
      </c>
      <c r="C504" t="str">
        <f t="array" ref="C504">IF(A504=0,0,IF(OR(B504&gt;9999999,ISBLANK(B504)),"",SUM(COUNTIF(A504, Colony!$H$26:$H$1000)*(--(ISBLANK(Colony!$I$26:$I$1000))))))</f>
        <v/>
      </c>
      <c r="D504" t="str">
        <f t="array" ref="D504">_xlfn.IFNA(INDEX(Colony!$J$26:$J$1000, MATCH(1,COUNTIF(A504, Colony!$H$26:$H$1000)*(--(ISBLANK(Colony!$I$26:$I$1000))), 0)),"")</f>
        <v/>
      </c>
      <c r="E504" t="str">
        <f t="array" ref="E504">_xlfn.IFNA(INDEX(Colony!$D$26:$D$1000, MATCH(1,COUNTIF(B504, Colony!$H$26:$H$1000)*(--(ISBLANK(Colony!$I$26:$I$1000))), 0)),"")</f>
        <v/>
      </c>
      <c r="F504">
        <f t="shared" si="9"/>
        <v>0</v>
      </c>
    </row>
    <row r="505" spans="1:6" x14ac:dyDescent="0.25">
      <c r="A505" t="str">
        <f t="array" ref="A505">_xlfn.IFNA(INDEX(Colony!$H$26:$H$1000, MATCH(0, COUNTIF(A$4:A504,Colony!$H$26:$H$1000), 0)),"")</f>
        <v/>
      </c>
      <c r="B505" t="str">
        <f t="array" ref="B505">_xlfn.IFNA(INDEX(Colony!$H$26:$H$1000, MATCH(1,COUNTIF(A505, Colony!$H$26:$H$1000)*(--(ISBLANK(Colony!$I$26:$I$1000))), 0)),"")</f>
        <v/>
      </c>
      <c r="C505" t="str">
        <f t="array" ref="C505">IF(A505=0,0,IF(OR(B505&gt;9999999,ISBLANK(B505)),"",SUM(COUNTIF(A505, Colony!$H$26:$H$1000)*(--(ISBLANK(Colony!$I$26:$I$1000))))))</f>
        <v/>
      </c>
      <c r="D505" t="str">
        <f t="array" ref="D505">_xlfn.IFNA(INDEX(Colony!$J$26:$J$1000, MATCH(1,COUNTIF(A505, Colony!$H$26:$H$1000)*(--(ISBLANK(Colony!$I$26:$I$1000))), 0)),"")</f>
        <v/>
      </c>
      <c r="E505" t="str">
        <f t="array" ref="E505">_xlfn.IFNA(INDEX(Colony!$D$26:$D$1000, MATCH(1,COUNTIF(B505, Colony!$H$26:$H$1000)*(--(ISBLANK(Colony!$I$26:$I$1000))), 0)),"")</f>
        <v/>
      </c>
      <c r="F505">
        <f t="shared" si="9"/>
        <v>0</v>
      </c>
    </row>
    <row r="506" spans="1:6" x14ac:dyDescent="0.25">
      <c r="A506" t="str">
        <f t="array" ref="A506">_xlfn.IFNA(INDEX(Colony!$H$26:$H$1000, MATCH(0, COUNTIF(A$4:A505,Colony!$H$26:$H$1000), 0)),"")</f>
        <v/>
      </c>
      <c r="B506" t="str">
        <f t="array" ref="B506">_xlfn.IFNA(INDEX(Colony!$H$26:$H$1000, MATCH(1,COUNTIF(A506, Colony!$H$26:$H$1000)*(--(ISBLANK(Colony!$I$26:$I$1000))), 0)),"")</f>
        <v/>
      </c>
      <c r="C506" t="str">
        <f t="array" ref="C506">IF(A506=0,0,IF(OR(B506&gt;9999999,ISBLANK(B506)),"",SUM(COUNTIF(A506, Colony!$H$26:$H$1000)*(--(ISBLANK(Colony!$I$26:$I$1000))))))</f>
        <v/>
      </c>
      <c r="D506" t="str">
        <f t="array" ref="D506">_xlfn.IFNA(INDEX(Colony!$J$26:$J$1000, MATCH(1,COUNTIF(A506, Colony!$H$26:$H$1000)*(--(ISBLANK(Colony!$I$26:$I$1000))), 0)),"")</f>
        <v/>
      </c>
      <c r="E506" t="str">
        <f t="array" ref="E506">_xlfn.IFNA(INDEX(Colony!$D$26:$D$1000, MATCH(1,COUNTIF(B506, Colony!$H$26:$H$1000)*(--(ISBLANK(Colony!$I$26:$I$1000))), 0)),"")</f>
        <v/>
      </c>
      <c r="F506">
        <f t="shared" si="9"/>
        <v>0</v>
      </c>
    </row>
    <row r="507" spans="1:6" x14ac:dyDescent="0.25">
      <c r="A507" t="str">
        <f t="array" ref="A507">_xlfn.IFNA(INDEX(Colony!$H$26:$H$1000, MATCH(0, COUNTIF(A$4:A506,Colony!$H$26:$H$1000), 0)),"")</f>
        <v/>
      </c>
      <c r="B507" t="str">
        <f t="array" ref="B507">_xlfn.IFNA(INDEX(Colony!$H$26:$H$1000, MATCH(1,COUNTIF(A507, Colony!$H$26:$H$1000)*(--(ISBLANK(Colony!$I$26:$I$1000))), 0)),"")</f>
        <v/>
      </c>
      <c r="C507" t="str">
        <f t="array" ref="C507">IF(A507=0,0,IF(OR(B507&gt;9999999,ISBLANK(B507)),"",SUM(COUNTIF(A507, Colony!$H$26:$H$1000)*(--(ISBLANK(Colony!$I$26:$I$1000))))))</f>
        <v/>
      </c>
      <c r="D507" t="str">
        <f t="array" ref="D507">_xlfn.IFNA(INDEX(Colony!$J$26:$J$1000, MATCH(1,COUNTIF(A507, Colony!$H$26:$H$1000)*(--(ISBLANK(Colony!$I$26:$I$1000))), 0)),"")</f>
        <v/>
      </c>
      <c r="E507" t="str">
        <f t="array" ref="E507">_xlfn.IFNA(INDEX(Colony!$D$26:$D$1000, MATCH(1,COUNTIF(B507, Colony!$H$26:$H$1000)*(--(ISBLANK(Colony!$I$26:$I$1000))), 0)),"")</f>
        <v/>
      </c>
      <c r="F507">
        <f t="shared" si="9"/>
        <v>0</v>
      </c>
    </row>
    <row r="508" spans="1:6" x14ac:dyDescent="0.25">
      <c r="A508" t="str">
        <f t="array" ref="A508">_xlfn.IFNA(INDEX(Colony!$H$26:$H$1000, MATCH(0, COUNTIF(A$4:A507,Colony!$H$26:$H$1000), 0)),"")</f>
        <v/>
      </c>
      <c r="B508" t="str">
        <f t="array" ref="B508">_xlfn.IFNA(INDEX(Colony!$H$26:$H$1000, MATCH(1,COUNTIF(A508, Colony!$H$26:$H$1000)*(--(ISBLANK(Colony!$I$26:$I$1000))), 0)),"")</f>
        <v/>
      </c>
      <c r="C508" t="str">
        <f t="array" ref="C508">IF(A508=0,0,IF(OR(B508&gt;9999999,ISBLANK(B508)),"",SUM(COUNTIF(A508, Colony!$H$26:$H$1000)*(--(ISBLANK(Colony!$I$26:$I$1000))))))</f>
        <v/>
      </c>
      <c r="D508" t="str">
        <f t="array" ref="D508">_xlfn.IFNA(INDEX(Colony!$J$26:$J$1000, MATCH(1,COUNTIF(A508, Colony!$H$26:$H$1000)*(--(ISBLANK(Colony!$I$26:$I$1000))), 0)),"")</f>
        <v/>
      </c>
      <c r="E508" t="str">
        <f t="array" ref="E508">_xlfn.IFNA(INDEX(Colony!$D$26:$D$1000, MATCH(1,COUNTIF(B508, Colony!$H$26:$H$1000)*(--(ISBLANK(Colony!$I$26:$I$1000))), 0)),"")</f>
        <v/>
      </c>
      <c r="F508">
        <f t="shared" si="9"/>
        <v>0</v>
      </c>
    </row>
    <row r="509" spans="1:6" x14ac:dyDescent="0.25">
      <c r="A509" t="str">
        <f t="array" ref="A509">_xlfn.IFNA(INDEX(Colony!$H$26:$H$1000, MATCH(0, COUNTIF(A$4:A508,Colony!$H$26:$H$1000), 0)),"")</f>
        <v/>
      </c>
      <c r="B509" t="str">
        <f t="array" ref="B509">_xlfn.IFNA(INDEX(Colony!$H$26:$H$1000, MATCH(1,COUNTIF(A509, Colony!$H$26:$H$1000)*(--(ISBLANK(Colony!$I$26:$I$1000))), 0)),"")</f>
        <v/>
      </c>
      <c r="C509" t="str">
        <f t="array" ref="C509">IF(A509=0,0,IF(OR(B509&gt;9999999,ISBLANK(B509)),"",SUM(COUNTIF(A509, Colony!$H$26:$H$1000)*(--(ISBLANK(Colony!$I$26:$I$1000))))))</f>
        <v/>
      </c>
      <c r="D509" t="str">
        <f t="array" ref="D509">_xlfn.IFNA(INDEX(Colony!$J$26:$J$1000, MATCH(1,COUNTIF(A509, Colony!$H$26:$H$1000)*(--(ISBLANK(Colony!$I$26:$I$1000))), 0)),"")</f>
        <v/>
      </c>
      <c r="E509" t="str">
        <f t="array" ref="E509">_xlfn.IFNA(INDEX(Colony!$D$26:$D$1000, MATCH(1,COUNTIF(B509, Colony!$H$26:$H$1000)*(--(ISBLANK(Colony!$I$26:$I$1000))), 0)),"")</f>
        <v/>
      </c>
      <c r="F509">
        <f t="shared" si="9"/>
        <v>0</v>
      </c>
    </row>
    <row r="510" spans="1:6" x14ac:dyDescent="0.25">
      <c r="A510" t="str">
        <f t="array" ref="A510">_xlfn.IFNA(INDEX(Colony!$H$26:$H$1000, MATCH(0, COUNTIF(A$4:A509,Colony!$H$26:$H$1000), 0)),"")</f>
        <v/>
      </c>
      <c r="B510" t="str">
        <f t="array" ref="B510">_xlfn.IFNA(INDEX(Colony!$H$26:$H$1000, MATCH(1,COUNTIF(A510, Colony!$H$26:$H$1000)*(--(ISBLANK(Colony!$I$26:$I$1000))), 0)),"")</f>
        <v/>
      </c>
      <c r="C510" t="str">
        <f t="array" ref="C510">IF(A510=0,0,IF(OR(B510&gt;9999999,ISBLANK(B510)),"",SUM(COUNTIF(A510, Colony!$H$26:$H$1000)*(--(ISBLANK(Colony!$I$26:$I$1000))))))</f>
        <v/>
      </c>
      <c r="D510" t="str">
        <f t="array" ref="D510">_xlfn.IFNA(INDEX(Colony!$J$26:$J$1000, MATCH(1,COUNTIF(A510, Colony!$H$26:$H$1000)*(--(ISBLANK(Colony!$I$26:$I$1000))), 0)),"")</f>
        <v/>
      </c>
      <c r="E510" t="str">
        <f t="array" ref="E510">_xlfn.IFNA(INDEX(Colony!$D$26:$D$1000, MATCH(1,COUNTIF(B510, Colony!$H$26:$H$1000)*(--(ISBLANK(Colony!$I$26:$I$1000))), 0)),"")</f>
        <v/>
      </c>
      <c r="F510">
        <f t="shared" si="9"/>
        <v>0</v>
      </c>
    </row>
    <row r="511" spans="1:6" x14ac:dyDescent="0.25">
      <c r="A511" t="str">
        <f t="array" ref="A511">_xlfn.IFNA(INDEX(Colony!$H$26:$H$1000, MATCH(0, COUNTIF(A$4:A510,Colony!$H$26:$H$1000), 0)),"")</f>
        <v/>
      </c>
      <c r="B511" t="str">
        <f t="array" ref="B511">_xlfn.IFNA(INDEX(Colony!$H$26:$H$1000, MATCH(1,COUNTIF(A511, Colony!$H$26:$H$1000)*(--(ISBLANK(Colony!$I$26:$I$1000))), 0)),"")</f>
        <v/>
      </c>
      <c r="C511" t="str">
        <f t="array" ref="C511">IF(A511=0,0,IF(OR(B511&gt;9999999,ISBLANK(B511)),"",SUM(COUNTIF(A511, Colony!$H$26:$H$1000)*(--(ISBLANK(Colony!$I$26:$I$1000))))))</f>
        <v/>
      </c>
      <c r="D511" t="str">
        <f t="array" ref="D511">_xlfn.IFNA(INDEX(Colony!$J$26:$J$1000, MATCH(1,COUNTIF(A511, Colony!$H$26:$H$1000)*(--(ISBLANK(Colony!$I$26:$I$1000))), 0)),"")</f>
        <v/>
      </c>
      <c r="E511" t="str">
        <f t="array" ref="E511">_xlfn.IFNA(INDEX(Colony!$D$26:$D$1000, MATCH(1,COUNTIF(B511, Colony!$H$26:$H$1000)*(--(ISBLANK(Colony!$I$26:$I$1000))), 0)),"")</f>
        <v/>
      </c>
      <c r="F511">
        <f t="shared" si="9"/>
        <v>0</v>
      </c>
    </row>
    <row r="512" spans="1:6" x14ac:dyDescent="0.25">
      <c r="A512" t="str">
        <f t="array" ref="A512">_xlfn.IFNA(INDEX(Colony!$H$26:$H$1000, MATCH(0, COUNTIF(A$4:A511,Colony!$H$26:$H$1000), 0)),"")</f>
        <v/>
      </c>
      <c r="B512" t="str">
        <f t="array" ref="B512">_xlfn.IFNA(INDEX(Colony!$H$26:$H$1000, MATCH(1,COUNTIF(A512, Colony!$H$26:$H$1000)*(--(ISBLANK(Colony!$I$26:$I$1000))), 0)),"")</f>
        <v/>
      </c>
      <c r="C512" t="str">
        <f t="array" ref="C512">IF(A512=0,0,IF(OR(B512&gt;9999999,ISBLANK(B512)),"",SUM(COUNTIF(A512, Colony!$H$26:$H$1000)*(--(ISBLANK(Colony!$I$26:$I$1000))))))</f>
        <v/>
      </c>
      <c r="D512" t="str">
        <f t="array" ref="D512">_xlfn.IFNA(INDEX(Colony!$J$26:$J$1000, MATCH(1,COUNTIF(A512, Colony!$H$26:$H$1000)*(--(ISBLANK(Colony!$I$26:$I$1000))), 0)),"")</f>
        <v/>
      </c>
      <c r="E512" t="str">
        <f t="array" ref="E512">_xlfn.IFNA(INDEX(Colony!$D$26:$D$1000, MATCH(1,COUNTIF(B512, Colony!$H$26:$H$1000)*(--(ISBLANK(Colony!$I$26:$I$1000))), 0)),"")</f>
        <v/>
      </c>
      <c r="F512">
        <f t="shared" si="9"/>
        <v>0</v>
      </c>
    </row>
    <row r="513" spans="1:6" x14ac:dyDescent="0.25">
      <c r="A513" t="str">
        <f t="array" ref="A513">_xlfn.IFNA(INDEX(Colony!$H$26:$H$1000, MATCH(0, COUNTIF(A$4:A512,Colony!$H$26:$H$1000), 0)),"")</f>
        <v/>
      </c>
      <c r="B513" t="str">
        <f t="array" ref="B513">_xlfn.IFNA(INDEX(Colony!$H$26:$H$1000, MATCH(1,COUNTIF(A513, Colony!$H$26:$H$1000)*(--(ISBLANK(Colony!$I$26:$I$1000))), 0)),"")</f>
        <v/>
      </c>
      <c r="C513" t="str">
        <f t="array" ref="C513">IF(A513=0,0,IF(OR(B513&gt;9999999,ISBLANK(B513)),"",SUM(COUNTIF(A513, Colony!$H$26:$H$1000)*(--(ISBLANK(Colony!$I$26:$I$1000))))))</f>
        <v/>
      </c>
      <c r="D513" t="str">
        <f t="array" ref="D513">_xlfn.IFNA(INDEX(Colony!$J$26:$J$1000, MATCH(1,COUNTIF(A513, Colony!$H$26:$H$1000)*(--(ISBLANK(Colony!$I$26:$I$1000))), 0)),"")</f>
        <v/>
      </c>
      <c r="E513" t="str">
        <f t="array" ref="E513">_xlfn.IFNA(INDEX(Colony!$D$26:$D$1000, MATCH(1,COUNTIF(B513, Colony!$H$26:$H$1000)*(--(ISBLANK(Colony!$I$26:$I$1000))), 0)),"")</f>
        <v/>
      </c>
      <c r="F513">
        <f t="shared" si="9"/>
        <v>0</v>
      </c>
    </row>
    <row r="514" spans="1:6" x14ac:dyDescent="0.25">
      <c r="A514" t="str">
        <f t="array" ref="A514">_xlfn.IFNA(INDEX(Colony!$H$26:$H$1000, MATCH(0, COUNTIF(A$4:A513,Colony!$H$26:$H$1000), 0)),"")</f>
        <v/>
      </c>
      <c r="B514" t="str">
        <f t="array" ref="B514">_xlfn.IFNA(INDEX(Colony!$H$26:$H$1000, MATCH(1,COUNTIF(A514, Colony!$H$26:$H$1000)*(--(ISBLANK(Colony!$I$26:$I$1000))), 0)),"")</f>
        <v/>
      </c>
      <c r="C514" t="str">
        <f t="array" ref="C514">IF(A514=0,0,IF(OR(B514&gt;9999999,ISBLANK(B514)),"",SUM(COUNTIF(A514, Colony!$H$26:$H$1000)*(--(ISBLANK(Colony!$I$26:$I$1000))))))</f>
        <v/>
      </c>
      <c r="D514" t="str">
        <f t="array" ref="D514">_xlfn.IFNA(INDEX(Colony!$J$26:$J$1000, MATCH(1,COUNTIF(A514, Colony!$H$26:$H$1000)*(--(ISBLANK(Colony!$I$26:$I$1000))), 0)),"")</f>
        <v/>
      </c>
      <c r="E514" t="str">
        <f t="array" ref="E514">_xlfn.IFNA(INDEX(Colony!$D$26:$D$1000, MATCH(1,COUNTIF(B514, Colony!$H$26:$H$1000)*(--(ISBLANK(Colony!$I$26:$I$1000))), 0)),"")</f>
        <v/>
      </c>
      <c r="F514">
        <f t="shared" si="9"/>
        <v>0</v>
      </c>
    </row>
    <row r="515" spans="1:6" x14ac:dyDescent="0.25">
      <c r="A515" t="str">
        <f t="array" ref="A515">_xlfn.IFNA(INDEX(Colony!$H$26:$H$1000, MATCH(0, COUNTIF(A$4:A514,Colony!$H$26:$H$1000), 0)),"")</f>
        <v/>
      </c>
      <c r="B515" t="str">
        <f t="array" ref="B515">_xlfn.IFNA(INDEX(Colony!$H$26:$H$1000, MATCH(1,COUNTIF(A515, Colony!$H$26:$H$1000)*(--(ISBLANK(Colony!$I$26:$I$1000))), 0)),"")</f>
        <v/>
      </c>
      <c r="C515" t="str">
        <f t="array" ref="C515">IF(A515=0,0,IF(OR(B515&gt;9999999,ISBLANK(B515)),"",SUM(COUNTIF(A515, Colony!$H$26:$H$1000)*(--(ISBLANK(Colony!$I$26:$I$1000))))))</f>
        <v/>
      </c>
      <c r="D515" t="str">
        <f t="array" ref="D515">_xlfn.IFNA(INDEX(Colony!$J$26:$J$1000, MATCH(1,COUNTIF(A515, Colony!$H$26:$H$1000)*(--(ISBLANK(Colony!$I$26:$I$1000))), 0)),"")</f>
        <v/>
      </c>
      <c r="E515" t="str">
        <f t="array" ref="E515">_xlfn.IFNA(INDEX(Colony!$D$26:$D$1000, MATCH(1,COUNTIF(B515, Colony!$H$26:$H$1000)*(--(ISBLANK(Colony!$I$26:$I$1000))), 0)),"")</f>
        <v/>
      </c>
      <c r="F515">
        <f t="shared" si="9"/>
        <v>0</v>
      </c>
    </row>
    <row r="516" spans="1:6" x14ac:dyDescent="0.25">
      <c r="A516" t="str">
        <f t="array" ref="A516">_xlfn.IFNA(INDEX(Colony!$H$26:$H$1000, MATCH(0, COUNTIF(A$4:A515,Colony!$H$26:$H$1000), 0)),"")</f>
        <v/>
      </c>
      <c r="B516" t="str">
        <f t="array" ref="B516">_xlfn.IFNA(INDEX(Colony!$H$26:$H$1000, MATCH(1,COUNTIF(A516, Colony!$H$26:$H$1000)*(--(ISBLANK(Colony!$I$26:$I$1000))), 0)),"")</f>
        <v/>
      </c>
      <c r="C516" t="str">
        <f t="array" ref="C516">IF(A516=0,0,IF(OR(B516&gt;9999999,ISBLANK(B516)),"",SUM(COUNTIF(A516, Colony!$H$26:$H$1000)*(--(ISBLANK(Colony!$I$26:$I$1000))))))</f>
        <v/>
      </c>
      <c r="D516" t="str">
        <f t="array" ref="D516">_xlfn.IFNA(INDEX(Colony!$J$26:$J$1000, MATCH(1,COUNTIF(A516, Colony!$H$26:$H$1000)*(--(ISBLANK(Colony!$I$26:$I$1000))), 0)),"")</f>
        <v/>
      </c>
      <c r="E516" t="str">
        <f t="array" ref="E516">_xlfn.IFNA(INDEX(Colony!$D$26:$D$1000, MATCH(1,COUNTIF(B516, Colony!$H$26:$H$1000)*(--(ISBLANK(Colony!$I$26:$I$1000))), 0)),"")</f>
        <v/>
      </c>
      <c r="F516">
        <f t="shared" si="9"/>
        <v>0</v>
      </c>
    </row>
    <row r="517" spans="1:6" x14ac:dyDescent="0.25">
      <c r="A517" t="str">
        <f t="array" ref="A517">_xlfn.IFNA(INDEX(Colony!$H$26:$H$1000, MATCH(0, COUNTIF(A$4:A516,Colony!$H$26:$H$1000), 0)),"")</f>
        <v/>
      </c>
      <c r="B517" t="str">
        <f t="array" ref="B517">_xlfn.IFNA(INDEX(Colony!$H$26:$H$1000, MATCH(1,COUNTIF(A517, Colony!$H$26:$H$1000)*(--(ISBLANK(Colony!$I$26:$I$1000))), 0)),"")</f>
        <v/>
      </c>
      <c r="C517" t="str">
        <f t="array" ref="C517">IF(A517=0,0,IF(OR(B517&gt;9999999,ISBLANK(B517)),"",SUM(COUNTIF(A517, Colony!$H$26:$H$1000)*(--(ISBLANK(Colony!$I$26:$I$1000))))))</f>
        <v/>
      </c>
      <c r="D517" t="str">
        <f t="array" ref="D517">_xlfn.IFNA(INDEX(Colony!$J$26:$J$1000, MATCH(1,COUNTIF(A517, Colony!$H$26:$H$1000)*(--(ISBLANK(Colony!$I$26:$I$1000))), 0)),"")</f>
        <v/>
      </c>
      <c r="E517" t="str">
        <f t="array" ref="E517">_xlfn.IFNA(INDEX(Colony!$D$26:$D$1000, MATCH(1,COUNTIF(B517, Colony!$H$26:$H$1000)*(--(ISBLANK(Colony!$I$26:$I$1000))), 0)),"")</f>
        <v/>
      </c>
      <c r="F517">
        <f t="shared" ref="F517:F580" si="10">IF(OR(B517&gt;$B$5,B517&lt;9999),1,0)</f>
        <v>0</v>
      </c>
    </row>
    <row r="518" spans="1:6" x14ac:dyDescent="0.25">
      <c r="A518" t="str">
        <f t="array" ref="A518">_xlfn.IFNA(INDEX(Colony!$H$26:$H$1000, MATCH(0, COUNTIF(A$4:A517,Colony!$H$26:$H$1000), 0)),"")</f>
        <v/>
      </c>
      <c r="B518" t="str">
        <f t="array" ref="B518">_xlfn.IFNA(INDEX(Colony!$H$26:$H$1000, MATCH(1,COUNTIF(A518, Colony!$H$26:$H$1000)*(--(ISBLANK(Colony!$I$26:$I$1000))), 0)),"")</f>
        <v/>
      </c>
      <c r="C518" t="str">
        <f t="array" ref="C518">IF(A518=0,0,IF(OR(B518&gt;9999999,ISBLANK(B518)),"",SUM(COUNTIF(A518, Colony!$H$26:$H$1000)*(--(ISBLANK(Colony!$I$26:$I$1000))))))</f>
        <v/>
      </c>
      <c r="D518" t="str">
        <f t="array" ref="D518">_xlfn.IFNA(INDEX(Colony!$J$26:$J$1000, MATCH(1,COUNTIF(A518, Colony!$H$26:$H$1000)*(--(ISBLANK(Colony!$I$26:$I$1000))), 0)),"")</f>
        <v/>
      </c>
      <c r="E518" t="str">
        <f t="array" ref="E518">_xlfn.IFNA(INDEX(Colony!$D$26:$D$1000, MATCH(1,COUNTIF(B518, Colony!$H$26:$H$1000)*(--(ISBLANK(Colony!$I$26:$I$1000))), 0)),"")</f>
        <v/>
      </c>
      <c r="F518">
        <f t="shared" si="10"/>
        <v>0</v>
      </c>
    </row>
    <row r="519" spans="1:6" x14ac:dyDescent="0.25">
      <c r="A519" t="str">
        <f t="array" ref="A519">_xlfn.IFNA(INDEX(Colony!$H$26:$H$1000, MATCH(0, COUNTIF(A$4:A518,Colony!$H$26:$H$1000), 0)),"")</f>
        <v/>
      </c>
      <c r="B519" t="str">
        <f t="array" ref="B519">_xlfn.IFNA(INDEX(Colony!$H$26:$H$1000, MATCH(1,COUNTIF(A519, Colony!$H$26:$H$1000)*(--(ISBLANK(Colony!$I$26:$I$1000))), 0)),"")</f>
        <v/>
      </c>
      <c r="C519" t="str">
        <f t="array" ref="C519">IF(A519=0,0,IF(OR(B519&gt;9999999,ISBLANK(B519)),"",SUM(COUNTIF(A519, Colony!$H$26:$H$1000)*(--(ISBLANK(Colony!$I$26:$I$1000))))))</f>
        <v/>
      </c>
      <c r="D519" t="str">
        <f t="array" ref="D519">_xlfn.IFNA(INDEX(Colony!$J$26:$J$1000, MATCH(1,COUNTIF(A519, Colony!$H$26:$H$1000)*(--(ISBLANK(Colony!$I$26:$I$1000))), 0)),"")</f>
        <v/>
      </c>
      <c r="E519" t="str">
        <f t="array" ref="E519">_xlfn.IFNA(INDEX(Colony!$D$26:$D$1000, MATCH(1,COUNTIF(B519, Colony!$H$26:$H$1000)*(--(ISBLANK(Colony!$I$26:$I$1000))), 0)),"")</f>
        <v/>
      </c>
      <c r="F519">
        <f t="shared" si="10"/>
        <v>0</v>
      </c>
    </row>
    <row r="520" spans="1:6" x14ac:dyDescent="0.25">
      <c r="A520" t="str">
        <f t="array" ref="A520">_xlfn.IFNA(INDEX(Colony!$H$26:$H$1000, MATCH(0, COUNTIF(A$4:A519,Colony!$H$26:$H$1000), 0)),"")</f>
        <v/>
      </c>
      <c r="B520" t="str">
        <f t="array" ref="B520">_xlfn.IFNA(INDEX(Colony!$H$26:$H$1000, MATCH(1,COUNTIF(A520, Colony!$H$26:$H$1000)*(--(ISBLANK(Colony!$I$26:$I$1000))), 0)),"")</f>
        <v/>
      </c>
      <c r="C520" t="str">
        <f t="array" ref="C520">IF(A520=0,0,IF(OR(B520&gt;9999999,ISBLANK(B520)),"",SUM(COUNTIF(A520, Colony!$H$26:$H$1000)*(--(ISBLANK(Colony!$I$26:$I$1000))))))</f>
        <v/>
      </c>
      <c r="D520" t="str">
        <f t="array" ref="D520">_xlfn.IFNA(INDEX(Colony!$J$26:$J$1000, MATCH(1,COUNTIF(A520, Colony!$H$26:$H$1000)*(--(ISBLANK(Colony!$I$26:$I$1000))), 0)),"")</f>
        <v/>
      </c>
      <c r="E520" t="str">
        <f t="array" ref="E520">_xlfn.IFNA(INDEX(Colony!$D$26:$D$1000, MATCH(1,COUNTIF(B520, Colony!$H$26:$H$1000)*(--(ISBLANK(Colony!$I$26:$I$1000))), 0)),"")</f>
        <v/>
      </c>
      <c r="F520">
        <f t="shared" si="10"/>
        <v>0</v>
      </c>
    </row>
    <row r="521" spans="1:6" x14ac:dyDescent="0.25">
      <c r="A521" t="str">
        <f t="array" ref="A521">_xlfn.IFNA(INDEX(Colony!$H$26:$H$1000, MATCH(0, COUNTIF(A$4:A520,Colony!$H$26:$H$1000), 0)),"")</f>
        <v/>
      </c>
      <c r="B521" t="str">
        <f t="array" ref="B521">_xlfn.IFNA(INDEX(Colony!$H$26:$H$1000, MATCH(1,COUNTIF(A521, Colony!$H$26:$H$1000)*(--(ISBLANK(Colony!$I$26:$I$1000))), 0)),"")</f>
        <v/>
      </c>
      <c r="C521" t="str">
        <f t="array" ref="C521">IF(A521=0,0,IF(OR(B521&gt;9999999,ISBLANK(B521)),"",SUM(COUNTIF(A521, Colony!$H$26:$H$1000)*(--(ISBLANK(Colony!$I$26:$I$1000))))))</f>
        <v/>
      </c>
      <c r="D521" t="str">
        <f t="array" ref="D521">_xlfn.IFNA(INDEX(Colony!$J$26:$J$1000, MATCH(1,COUNTIF(A521, Colony!$H$26:$H$1000)*(--(ISBLANK(Colony!$I$26:$I$1000))), 0)),"")</f>
        <v/>
      </c>
      <c r="E521" t="str">
        <f t="array" ref="E521">_xlfn.IFNA(INDEX(Colony!$D$26:$D$1000, MATCH(1,COUNTIF(B521, Colony!$H$26:$H$1000)*(--(ISBLANK(Colony!$I$26:$I$1000))), 0)),"")</f>
        <v/>
      </c>
      <c r="F521">
        <f t="shared" si="10"/>
        <v>0</v>
      </c>
    </row>
    <row r="522" spans="1:6" x14ac:dyDescent="0.25">
      <c r="A522" t="str">
        <f t="array" ref="A522">_xlfn.IFNA(INDEX(Colony!$H$26:$H$1000, MATCH(0, COUNTIF(A$4:A521,Colony!$H$26:$H$1000), 0)),"")</f>
        <v/>
      </c>
      <c r="B522" t="str">
        <f t="array" ref="B522">_xlfn.IFNA(INDEX(Colony!$H$26:$H$1000, MATCH(1,COUNTIF(A522, Colony!$H$26:$H$1000)*(--(ISBLANK(Colony!$I$26:$I$1000))), 0)),"")</f>
        <v/>
      </c>
      <c r="C522" t="str">
        <f t="array" ref="C522">IF(A522=0,0,IF(OR(B522&gt;9999999,ISBLANK(B522)),"",SUM(COUNTIF(A522, Colony!$H$26:$H$1000)*(--(ISBLANK(Colony!$I$26:$I$1000))))))</f>
        <v/>
      </c>
      <c r="D522" t="str">
        <f t="array" ref="D522">_xlfn.IFNA(INDEX(Colony!$J$26:$J$1000, MATCH(1,COUNTIF(A522, Colony!$H$26:$H$1000)*(--(ISBLANK(Colony!$I$26:$I$1000))), 0)),"")</f>
        <v/>
      </c>
      <c r="E522" t="str">
        <f t="array" ref="E522">_xlfn.IFNA(INDEX(Colony!$D$26:$D$1000, MATCH(1,COUNTIF(B522, Colony!$H$26:$H$1000)*(--(ISBLANK(Colony!$I$26:$I$1000))), 0)),"")</f>
        <v/>
      </c>
      <c r="F522">
        <f t="shared" si="10"/>
        <v>0</v>
      </c>
    </row>
    <row r="523" spans="1:6" x14ac:dyDescent="0.25">
      <c r="A523" t="str">
        <f t="array" ref="A523">_xlfn.IFNA(INDEX(Colony!$H$26:$H$1000, MATCH(0, COUNTIF(A$4:A522,Colony!$H$26:$H$1000), 0)),"")</f>
        <v/>
      </c>
      <c r="B523" t="str">
        <f t="array" ref="B523">_xlfn.IFNA(INDEX(Colony!$H$26:$H$1000, MATCH(1,COUNTIF(A523, Colony!$H$26:$H$1000)*(--(ISBLANK(Colony!$I$26:$I$1000))), 0)),"")</f>
        <v/>
      </c>
      <c r="C523" t="str">
        <f t="array" ref="C523">IF(A523=0,0,IF(OR(B523&gt;9999999,ISBLANK(B523)),"",SUM(COUNTIF(A523, Colony!$H$26:$H$1000)*(--(ISBLANK(Colony!$I$26:$I$1000))))))</f>
        <v/>
      </c>
      <c r="D523" t="str">
        <f t="array" ref="D523">_xlfn.IFNA(INDEX(Colony!$J$26:$J$1000, MATCH(1,COUNTIF(A523, Colony!$H$26:$H$1000)*(--(ISBLANK(Colony!$I$26:$I$1000))), 0)),"")</f>
        <v/>
      </c>
      <c r="E523" t="str">
        <f t="array" ref="E523">_xlfn.IFNA(INDEX(Colony!$D$26:$D$1000, MATCH(1,COUNTIF(B523, Colony!$H$26:$H$1000)*(--(ISBLANK(Colony!$I$26:$I$1000))), 0)),"")</f>
        <v/>
      </c>
      <c r="F523">
        <f t="shared" si="10"/>
        <v>0</v>
      </c>
    </row>
    <row r="524" spans="1:6" x14ac:dyDescent="0.25">
      <c r="A524" t="str">
        <f t="array" ref="A524">_xlfn.IFNA(INDEX(Colony!$H$26:$H$1000, MATCH(0, COUNTIF(A$4:A523,Colony!$H$26:$H$1000), 0)),"")</f>
        <v/>
      </c>
      <c r="B524" t="str">
        <f t="array" ref="B524">_xlfn.IFNA(INDEX(Colony!$H$26:$H$1000, MATCH(1,COUNTIF(A524, Colony!$H$26:$H$1000)*(--(ISBLANK(Colony!$I$26:$I$1000))), 0)),"")</f>
        <v/>
      </c>
      <c r="C524" t="str">
        <f t="array" ref="C524">IF(A524=0,0,IF(OR(B524&gt;9999999,ISBLANK(B524)),"",SUM(COUNTIF(A524, Colony!$H$26:$H$1000)*(--(ISBLANK(Colony!$I$26:$I$1000))))))</f>
        <v/>
      </c>
      <c r="D524" t="str">
        <f t="array" ref="D524">_xlfn.IFNA(INDEX(Colony!$J$26:$J$1000, MATCH(1,COUNTIF(A524, Colony!$H$26:$H$1000)*(--(ISBLANK(Colony!$I$26:$I$1000))), 0)),"")</f>
        <v/>
      </c>
      <c r="E524" t="str">
        <f t="array" ref="E524">_xlfn.IFNA(INDEX(Colony!$D$26:$D$1000, MATCH(1,COUNTIF(B524, Colony!$H$26:$H$1000)*(--(ISBLANK(Colony!$I$26:$I$1000))), 0)),"")</f>
        <v/>
      </c>
      <c r="F524">
        <f t="shared" si="10"/>
        <v>0</v>
      </c>
    </row>
    <row r="525" spans="1:6" x14ac:dyDescent="0.25">
      <c r="A525" t="str">
        <f t="array" ref="A525">_xlfn.IFNA(INDEX(Colony!$H$26:$H$1000, MATCH(0, COUNTIF(A$4:A524,Colony!$H$26:$H$1000), 0)),"")</f>
        <v/>
      </c>
      <c r="B525" t="str">
        <f t="array" ref="B525">_xlfn.IFNA(INDEX(Colony!$H$26:$H$1000, MATCH(1,COUNTIF(A525, Colony!$H$26:$H$1000)*(--(ISBLANK(Colony!$I$26:$I$1000))), 0)),"")</f>
        <v/>
      </c>
      <c r="C525" t="str">
        <f t="array" ref="C525">IF(A525=0,0,IF(OR(B525&gt;9999999,ISBLANK(B525)),"",SUM(COUNTIF(A525, Colony!$H$26:$H$1000)*(--(ISBLANK(Colony!$I$26:$I$1000))))))</f>
        <v/>
      </c>
      <c r="D525" t="str">
        <f t="array" ref="D525">_xlfn.IFNA(INDEX(Colony!$J$26:$J$1000, MATCH(1,COUNTIF(A525, Colony!$H$26:$H$1000)*(--(ISBLANK(Colony!$I$26:$I$1000))), 0)),"")</f>
        <v/>
      </c>
      <c r="E525" t="str">
        <f t="array" ref="E525">_xlfn.IFNA(INDEX(Colony!$D$26:$D$1000, MATCH(1,COUNTIF(B525, Colony!$H$26:$H$1000)*(--(ISBLANK(Colony!$I$26:$I$1000))), 0)),"")</f>
        <v/>
      </c>
      <c r="F525">
        <f t="shared" si="10"/>
        <v>0</v>
      </c>
    </row>
    <row r="526" spans="1:6" x14ac:dyDescent="0.25">
      <c r="A526" t="str">
        <f t="array" ref="A526">_xlfn.IFNA(INDEX(Colony!$H$26:$H$1000, MATCH(0, COUNTIF(A$4:A525,Colony!$H$26:$H$1000), 0)),"")</f>
        <v/>
      </c>
      <c r="B526" t="str">
        <f t="array" ref="B526">_xlfn.IFNA(INDEX(Colony!$H$26:$H$1000, MATCH(1,COUNTIF(A526, Colony!$H$26:$H$1000)*(--(ISBLANK(Colony!$I$26:$I$1000))), 0)),"")</f>
        <v/>
      </c>
      <c r="C526" t="str">
        <f t="array" ref="C526">IF(A526=0,0,IF(OR(B526&gt;9999999,ISBLANK(B526)),"",SUM(COUNTIF(A526, Colony!$H$26:$H$1000)*(--(ISBLANK(Colony!$I$26:$I$1000))))))</f>
        <v/>
      </c>
      <c r="D526" t="str">
        <f t="array" ref="D526">_xlfn.IFNA(INDEX(Colony!$J$26:$J$1000, MATCH(1,COUNTIF(A526, Colony!$H$26:$H$1000)*(--(ISBLANK(Colony!$I$26:$I$1000))), 0)),"")</f>
        <v/>
      </c>
      <c r="E526" t="str">
        <f t="array" ref="E526">_xlfn.IFNA(INDEX(Colony!$D$26:$D$1000, MATCH(1,COUNTIF(B526, Colony!$H$26:$H$1000)*(--(ISBLANK(Colony!$I$26:$I$1000))), 0)),"")</f>
        <v/>
      </c>
      <c r="F526">
        <f t="shared" si="10"/>
        <v>0</v>
      </c>
    </row>
    <row r="527" spans="1:6" x14ac:dyDescent="0.25">
      <c r="A527" t="str">
        <f t="array" ref="A527">_xlfn.IFNA(INDEX(Colony!$H$26:$H$1000, MATCH(0, COUNTIF(A$4:A526,Colony!$H$26:$H$1000), 0)),"")</f>
        <v/>
      </c>
      <c r="B527" t="str">
        <f t="array" ref="B527">_xlfn.IFNA(INDEX(Colony!$H$26:$H$1000, MATCH(1,COUNTIF(A527, Colony!$H$26:$H$1000)*(--(ISBLANK(Colony!$I$26:$I$1000))), 0)),"")</f>
        <v/>
      </c>
      <c r="C527" t="str">
        <f t="array" ref="C527">IF(A527=0,0,IF(OR(B527&gt;9999999,ISBLANK(B527)),"",SUM(COUNTIF(A527, Colony!$H$26:$H$1000)*(--(ISBLANK(Colony!$I$26:$I$1000))))))</f>
        <v/>
      </c>
      <c r="D527" t="str">
        <f t="array" ref="D527">_xlfn.IFNA(INDEX(Colony!$J$26:$J$1000, MATCH(1,COUNTIF(A527, Colony!$H$26:$H$1000)*(--(ISBLANK(Colony!$I$26:$I$1000))), 0)),"")</f>
        <v/>
      </c>
      <c r="E527" t="str">
        <f t="array" ref="E527">_xlfn.IFNA(INDEX(Colony!$D$26:$D$1000, MATCH(1,COUNTIF(B527, Colony!$H$26:$H$1000)*(--(ISBLANK(Colony!$I$26:$I$1000))), 0)),"")</f>
        <v/>
      </c>
      <c r="F527">
        <f t="shared" si="10"/>
        <v>0</v>
      </c>
    </row>
    <row r="528" spans="1:6" x14ac:dyDescent="0.25">
      <c r="A528" t="str">
        <f t="array" ref="A528">_xlfn.IFNA(INDEX(Colony!$H$26:$H$1000, MATCH(0, COUNTIF(A$4:A527,Colony!$H$26:$H$1000), 0)),"")</f>
        <v/>
      </c>
      <c r="B528" t="str">
        <f t="array" ref="B528">_xlfn.IFNA(INDEX(Colony!$H$26:$H$1000, MATCH(1,COUNTIF(A528, Colony!$H$26:$H$1000)*(--(ISBLANK(Colony!$I$26:$I$1000))), 0)),"")</f>
        <v/>
      </c>
      <c r="C528" t="str">
        <f t="array" ref="C528">IF(A528=0,0,IF(OR(B528&gt;9999999,ISBLANK(B528)),"",SUM(COUNTIF(A528, Colony!$H$26:$H$1000)*(--(ISBLANK(Colony!$I$26:$I$1000))))))</f>
        <v/>
      </c>
      <c r="D528" t="str">
        <f t="array" ref="D528">_xlfn.IFNA(INDEX(Colony!$J$26:$J$1000, MATCH(1,COUNTIF(A528, Colony!$H$26:$H$1000)*(--(ISBLANK(Colony!$I$26:$I$1000))), 0)),"")</f>
        <v/>
      </c>
      <c r="E528" t="str">
        <f t="array" ref="E528">_xlfn.IFNA(INDEX(Colony!$D$26:$D$1000, MATCH(1,COUNTIF(B528, Colony!$H$26:$H$1000)*(--(ISBLANK(Colony!$I$26:$I$1000))), 0)),"")</f>
        <v/>
      </c>
      <c r="F528">
        <f t="shared" si="10"/>
        <v>0</v>
      </c>
    </row>
    <row r="529" spans="1:6" x14ac:dyDescent="0.25">
      <c r="A529" t="str">
        <f t="array" ref="A529">_xlfn.IFNA(INDEX(Colony!$H$26:$H$1000, MATCH(0, COUNTIF(A$4:A528,Colony!$H$26:$H$1000), 0)),"")</f>
        <v/>
      </c>
      <c r="B529" t="str">
        <f t="array" ref="B529">_xlfn.IFNA(INDEX(Colony!$H$26:$H$1000, MATCH(1,COUNTIF(A529, Colony!$H$26:$H$1000)*(--(ISBLANK(Colony!$I$26:$I$1000))), 0)),"")</f>
        <v/>
      </c>
      <c r="C529" t="str">
        <f t="array" ref="C529">IF(A529=0,0,IF(OR(B529&gt;9999999,ISBLANK(B529)),"",SUM(COUNTIF(A529, Colony!$H$26:$H$1000)*(--(ISBLANK(Colony!$I$26:$I$1000))))))</f>
        <v/>
      </c>
      <c r="D529" t="str">
        <f t="array" ref="D529">_xlfn.IFNA(INDEX(Colony!$J$26:$J$1000, MATCH(1,COUNTIF(A529, Colony!$H$26:$H$1000)*(--(ISBLANK(Colony!$I$26:$I$1000))), 0)),"")</f>
        <v/>
      </c>
      <c r="E529" t="str">
        <f t="array" ref="E529">_xlfn.IFNA(INDEX(Colony!$D$26:$D$1000, MATCH(1,COUNTIF(B529, Colony!$H$26:$H$1000)*(--(ISBLANK(Colony!$I$26:$I$1000))), 0)),"")</f>
        <v/>
      </c>
      <c r="F529">
        <f t="shared" si="10"/>
        <v>0</v>
      </c>
    </row>
    <row r="530" spans="1:6" x14ac:dyDescent="0.25">
      <c r="A530" t="str">
        <f t="array" ref="A530">_xlfn.IFNA(INDEX(Colony!$H$26:$H$1000, MATCH(0, COUNTIF(A$4:A529,Colony!$H$26:$H$1000), 0)),"")</f>
        <v/>
      </c>
      <c r="B530" t="str">
        <f t="array" ref="B530">_xlfn.IFNA(INDEX(Colony!$H$26:$H$1000, MATCH(1,COUNTIF(A530, Colony!$H$26:$H$1000)*(--(ISBLANK(Colony!$I$26:$I$1000))), 0)),"")</f>
        <v/>
      </c>
      <c r="C530" t="str">
        <f t="array" ref="C530">IF(A530=0,0,IF(OR(B530&gt;9999999,ISBLANK(B530)),"",SUM(COUNTIF(A530, Colony!$H$26:$H$1000)*(--(ISBLANK(Colony!$I$26:$I$1000))))))</f>
        <v/>
      </c>
      <c r="D530" t="str">
        <f t="array" ref="D530">_xlfn.IFNA(INDEX(Colony!$J$26:$J$1000, MATCH(1,COUNTIF(A530, Colony!$H$26:$H$1000)*(--(ISBLANK(Colony!$I$26:$I$1000))), 0)),"")</f>
        <v/>
      </c>
      <c r="E530" t="str">
        <f t="array" ref="E530">_xlfn.IFNA(INDEX(Colony!$D$26:$D$1000, MATCH(1,COUNTIF(B530, Colony!$H$26:$H$1000)*(--(ISBLANK(Colony!$I$26:$I$1000))), 0)),"")</f>
        <v/>
      </c>
      <c r="F530">
        <f t="shared" si="10"/>
        <v>0</v>
      </c>
    </row>
    <row r="531" spans="1:6" x14ac:dyDescent="0.25">
      <c r="A531" t="str">
        <f t="array" ref="A531">_xlfn.IFNA(INDEX(Colony!$H$26:$H$1000, MATCH(0, COUNTIF(A$4:A530,Colony!$H$26:$H$1000), 0)),"")</f>
        <v/>
      </c>
      <c r="B531" t="str">
        <f t="array" ref="B531">_xlfn.IFNA(INDEX(Colony!$H$26:$H$1000, MATCH(1,COUNTIF(A531, Colony!$H$26:$H$1000)*(--(ISBLANK(Colony!$I$26:$I$1000))), 0)),"")</f>
        <v/>
      </c>
      <c r="C531" t="str">
        <f t="array" ref="C531">IF(A531=0,0,IF(OR(B531&gt;9999999,ISBLANK(B531)),"",SUM(COUNTIF(A531, Colony!$H$26:$H$1000)*(--(ISBLANK(Colony!$I$26:$I$1000))))))</f>
        <v/>
      </c>
      <c r="D531" t="str">
        <f t="array" ref="D531">_xlfn.IFNA(INDEX(Colony!$J$26:$J$1000, MATCH(1,COUNTIF(A531, Colony!$H$26:$H$1000)*(--(ISBLANK(Colony!$I$26:$I$1000))), 0)),"")</f>
        <v/>
      </c>
      <c r="E531" t="str">
        <f t="array" ref="E531">_xlfn.IFNA(INDEX(Colony!$D$26:$D$1000, MATCH(1,COUNTIF(B531, Colony!$H$26:$H$1000)*(--(ISBLANK(Colony!$I$26:$I$1000))), 0)),"")</f>
        <v/>
      </c>
      <c r="F531">
        <f t="shared" si="10"/>
        <v>0</v>
      </c>
    </row>
    <row r="532" spans="1:6" x14ac:dyDescent="0.25">
      <c r="A532" t="str">
        <f t="array" ref="A532">_xlfn.IFNA(INDEX(Colony!$H$26:$H$1000, MATCH(0, COUNTIF(A$4:A531,Colony!$H$26:$H$1000), 0)),"")</f>
        <v/>
      </c>
      <c r="B532" t="str">
        <f t="array" ref="B532">_xlfn.IFNA(INDEX(Colony!$H$26:$H$1000, MATCH(1,COUNTIF(A532, Colony!$H$26:$H$1000)*(--(ISBLANK(Colony!$I$26:$I$1000))), 0)),"")</f>
        <v/>
      </c>
      <c r="C532" t="str">
        <f t="array" ref="C532">IF(A532=0,0,IF(OR(B532&gt;9999999,ISBLANK(B532)),"",SUM(COUNTIF(A532, Colony!$H$26:$H$1000)*(--(ISBLANK(Colony!$I$26:$I$1000))))))</f>
        <v/>
      </c>
      <c r="D532" t="str">
        <f t="array" ref="D532">_xlfn.IFNA(INDEX(Colony!$J$26:$J$1000, MATCH(1,COUNTIF(A532, Colony!$H$26:$H$1000)*(--(ISBLANK(Colony!$I$26:$I$1000))), 0)),"")</f>
        <v/>
      </c>
      <c r="E532" t="str">
        <f t="array" ref="E532">_xlfn.IFNA(INDEX(Colony!$D$26:$D$1000, MATCH(1,COUNTIF(B532, Colony!$H$26:$H$1000)*(--(ISBLANK(Colony!$I$26:$I$1000))), 0)),"")</f>
        <v/>
      </c>
      <c r="F532">
        <f t="shared" si="10"/>
        <v>0</v>
      </c>
    </row>
    <row r="533" spans="1:6" x14ac:dyDescent="0.25">
      <c r="A533" t="str">
        <f t="array" ref="A533">_xlfn.IFNA(INDEX(Colony!$H$26:$H$1000, MATCH(0, COUNTIF(A$4:A532,Colony!$H$26:$H$1000), 0)),"")</f>
        <v/>
      </c>
      <c r="B533" t="str">
        <f t="array" ref="B533">_xlfn.IFNA(INDEX(Colony!$H$26:$H$1000, MATCH(1,COUNTIF(A533, Colony!$H$26:$H$1000)*(--(ISBLANK(Colony!$I$26:$I$1000))), 0)),"")</f>
        <v/>
      </c>
      <c r="C533" t="str">
        <f t="array" ref="C533">IF(A533=0,0,IF(OR(B533&gt;9999999,ISBLANK(B533)),"",SUM(COUNTIF(A533, Colony!$H$26:$H$1000)*(--(ISBLANK(Colony!$I$26:$I$1000))))))</f>
        <v/>
      </c>
      <c r="D533" t="str">
        <f t="array" ref="D533">_xlfn.IFNA(INDEX(Colony!$J$26:$J$1000, MATCH(1,COUNTIF(A533, Colony!$H$26:$H$1000)*(--(ISBLANK(Colony!$I$26:$I$1000))), 0)),"")</f>
        <v/>
      </c>
      <c r="E533" t="str">
        <f t="array" ref="E533">_xlfn.IFNA(INDEX(Colony!$D$26:$D$1000, MATCH(1,COUNTIF(B533, Colony!$H$26:$H$1000)*(--(ISBLANK(Colony!$I$26:$I$1000))), 0)),"")</f>
        <v/>
      </c>
      <c r="F533">
        <f t="shared" si="10"/>
        <v>0</v>
      </c>
    </row>
    <row r="534" spans="1:6" x14ac:dyDescent="0.25">
      <c r="A534" t="str">
        <f t="array" ref="A534">_xlfn.IFNA(INDEX(Colony!$H$26:$H$1000, MATCH(0, COUNTIF(A$4:A533,Colony!$H$26:$H$1000), 0)),"")</f>
        <v/>
      </c>
      <c r="B534" t="str">
        <f t="array" ref="B534">_xlfn.IFNA(INDEX(Colony!$H$26:$H$1000, MATCH(1,COUNTIF(A534, Colony!$H$26:$H$1000)*(--(ISBLANK(Colony!$I$26:$I$1000))), 0)),"")</f>
        <v/>
      </c>
      <c r="C534" t="str">
        <f t="array" ref="C534">IF(A534=0,0,IF(OR(B534&gt;9999999,ISBLANK(B534)),"",SUM(COUNTIF(A534, Colony!$H$26:$H$1000)*(--(ISBLANK(Colony!$I$26:$I$1000))))))</f>
        <v/>
      </c>
      <c r="D534" t="str">
        <f t="array" ref="D534">_xlfn.IFNA(INDEX(Colony!$J$26:$J$1000, MATCH(1,COUNTIF(A534, Colony!$H$26:$H$1000)*(--(ISBLANK(Colony!$I$26:$I$1000))), 0)),"")</f>
        <v/>
      </c>
      <c r="E534" t="str">
        <f t="array" ref="E534">_xlfn.IFNA(INDEX(Colony!$D$26:$D$1000, MATCH(1,COUNTIF(B534, Colony!$H$26:$H$1000)*(--(ISBLANK(Colony!$I$26:$I$1000))), 0)),"")</f>
        <v/>
      </c>
      <c r="F534">
        <f t="shared" si="10"/>
        <v>0</v>
      </c>
    </row>
    <row r="535" spans="1:6" x14ac:dyDescent="0.25">
      <c r="A535" t="str">
        <f t="array" ref="A535">_xlfn.IFNA(INDEX(Colony!$H$26:$H$1000, MATCH(0, COUNTIF(A$4:A534,Colony!$H$26:$H$1000), 0)),"")</f>
        <v/>
      </c>
      <c r="B535" t="str">
        <f t="array" ref="B535">_xlfn.IFNA(INDEX(Colony!$H$26:$H$1000, MATCH(1,COUNTIF(A535, Colony!$H$26:$H$1000)*(--(ISBLANK(Colony!$I$26:$I$1000))), 0)),"")</f>
        <v/>
      </c>
      <c r="C535" t="str">
        <f t="array" ref="C535">IF(A535=0,0,IF(OR(B535&gt;9999999,ISBLANK(B535)),"",SUM(COUNTIF(A535, Colony!$H$26:$H$1000)*(--(ISBLANK(Colony!$I$26:$I$1000))))))</f>
        <v/>
      </c>
      <c r="D535" t="str">
        <f t="array" ref="D535">_xlfn.IFNA(INDEX(Colony!$J$26:$J$1000, MATCH(1,COUNTIF(A535, Colony!$H$26:$H$1000)*(--(ISBLANK(Colony!$I$26:$I$1000))), 0)),"")</f>
        <v/>
      </c>
      <c r="E535" t="str">
        <f t="array" ref="E535">_xlfn.IFNA(INDEX(Colony!$D$26:$D$1000, MATCH(1,COUNTIF(B535, Colony!$H$26:$H$1000)*(--(ISBLANK(Colony!$I$26:$I$1000))), 0)),"")</f>
        <v/>
      </c>
      <c r="F535">
        <f t="shared" si="10"/>
        <v>0</v>
      </c>
    </row>
    <row r="536" spans="1:6" x14ac:dyDescent="0.25">
      <c r="A536" t="str">
        <f t="array" ref="A536">_xlfn.IFNA(INDEX(Colony!$H$26:$H$1000, MATCH(0, COUNTIF(A$4:A535,Colony!$H$26:$H$1000), 0)),"")</f>
        <v/>
      </c>
      <c r="B536" t="str">
        <f t="array" ref="B536">_xlfn.IFNA(INDEX(Colony!$H$26:$H$1000, MATCH(1,COUNTIF(A536, Colony!$H$26:$H$1000)*(--(ISBLANK(Colony!$I$26:$I$1000))), 0)),"")</f>
        <v/>
      </c>
      <c r="C536" t="str">
        <f t="array" ref="C536">IF(A536=0,0,IF(OR(B536&gt;9999999,ISBLANK(B536)),"",SUM(COUNTIF(A536, Colony!$H$26:$H$1000)*(--(ISBLANK(Colony!$I$26:$I$1000))))))</f>
        <v/>
      </c>
      <c r="D536" t="str">
        <f t="array" ref="D536">_xlfn.IFNA(INDEX(Colony!$J$26:$J$1000, MATCH(1,COUNTIF(A536, Colony!$H$26:$H$1000)*(--(ISBLANK(Colony!$I$26:$I$1000))), 0)),"")</f>
        <v/>
      </c>
      <c r="E536" t="str">
        <f t="array" ref="E536">_xlfn.IFNA(INDEX(Colony!$D$26:$D$1000, MATCH(1,COUNTIF(B536, Colony!$H$26:$H$1000)*(--(ISBLANK(Colony!$I$26:$I$1000))), 0)),"")</f>
        <v/>
      </c>
      <c r="F536">
        <f t="shared" si="10"/>
        <v>0</v>
      </c>
    </row>
    <row r="537" spans="1:6" x14ac:dyDescent="0.25">
      <c r="A537" t="str">
        <f t="array" ref="A537">_xlfn.IFNA(INDEX(Colony!$H$26:$H$1000, MATCH(0, COUNTIF(A$4:A536,Colony!$H$26:$H$1000), 0)),"")</f>
        <v/>
      </c>
      <c r="B537" t="str">
        <f t="array" ref="B537">_xlfn.IFNA(INDEX(Colony!$H$26:$H$1000, MATCH(1,COUNTIF(A537, Colony!$H$26:$H$1000)*(--(ISBLANK(Colony!$I$26:$I$1000))), 0)),"")</f>
        <v/>
      </c>
      <c r="C537" t="str">
        <f t="array" ref="C537">IF(A537=0,0,IF(OR(B537&gt;9999999,ISBLANK(B537)),"",SUM(COUNTIF(A537, Colony!$H$26:$H$1000)*(--(ISBLANK(Colony!$I$26:$I$1000))))))</f>
        <v/>
      </c>
      <c r="D537" t="str">
        <f t="array" ref="D537">_xlfn.IFNA(INDEX(Colony!$J$26:$J$1000, MATCH(1,COUNTIF(A537, Colony!$H$26:$H$1000)*(--(ISBLANK(Colony!$I$26:$I$1000))), 0)),"")</f>
        <v/>
      </c>
      <c r="E537" t="str">
        <f t="array" ref="E537">_xlfn.IFNA(INDEX(Colony!$D$26:$D$1000, MATCH(1,COUNTIF(B537, Colony!$H$26:$H$1000)*(--(ISBLANK(Colony!$I$26:$I$1000))), 0)),"")</f>
        <v/>
      </c>
      <c r="F537">
        <f t="shared" si="10"/>
        <v>0</v>
      </c>
    </row>
    <row r="538" spans="1:6" x14ac:dyDescent="0.25">
      <c r="A538" t="str">
        <f t="array" ref="A538">_xlfn.IFNA(INDEX(Colony!$H$26:$H$1000, MATCH(0, COUNTIF(A$4:A537,Colony!$H$26:$H$1000), 0)),"")</f>
        <v/>
      </c>
      <c r="B538" t="str">
        <f t="array" ref="B538">_xlfn.IFNA(INDEX(Colony!$H$26:$H$1000, MATCH(1,COUNTIF(A538, Colony!$H$26:$H$1000)*(--(ISBLANK(Colony!$I$26:$I$1000))), 0)),"")</f>
        <v/>
      </c>
      <c r="C538" t="str">
        <f t="array" ref="C538">IF(A538=0,0,IF(OR(B538&gt;9999999,ISBLANK(B538)),"",SUM(COUNTIF(A538, Colony!$H$26:$H$1000)*(--(ISBLANK(Colony!$I$26:$I$1000))))))</f>
        <v/>
      </c>
      <c r="D538" t="str">
        <f t="array" ref="D538">_xlfn.IFNA(INDEX(Colony!$J$26:$J$1000, MATCH(1,COUNTIF(A538, Colony!$H$26:$H$1000)*(--(ISBLANK(Colony!$I$26:$I$1000))), 0)),"")</f>
        <v/>
      </c>
      <c r="E538" t="str">
        <f t="array" ref="E538">_xlfn.IFNA(INDEX(Colony!$D$26:$D$1000, MATCH(1,COUNTIF(B538, Colony!$H$26:$H$1000)*(--(ISBLANK(Colony!$I$26:$I$1000))), 0)),"")</f>
        <v/>
      </c>
      <c r="F538">
        <f t="shared" si="10"/>
        <v>0</v>
      </c>
    </row>
    <row r="539" spans="1:6" x14ac:dyDescent="0.25">
      <c r="A539" t="str">
        <f t="array" ref="A539">_xlfn.IFNA(INDEX(Colony!$H$26:$H$1000, MATCH(0, COUNTIF(A$4:A538,Colony!$H$26:$H$1000), 0)),"")</f>
        <v/>
      </c>
      <c r="B539" t="str">
        <f t="array" ref="B539">_xlfn.IFNA(INDEX(Colony!$H$26:$H$1000, MATCH(1,COUNTIF(A539, Colony!$H$26:$H$1000)*(--(ISBLANK(Colony!$I$26:$I$1000))), 0)),"")</f>
        <v/>
      </c>
      <c r="C539" t="str">
        <f t="array" ref="C539">IF(A539=0,0,IF(OR(B539&gt;9999999,ISBLANK(B539)),"",SUM(COUNTIF(A539, Colony!$H$26:$H$1000)*(--(ISBLANK(Colony!$I$26:$I$1000))))))</f>
        <v/>
      </c>
      <c r="D539" t="str">
        <f t="array" ref="D539">_xlfn.IFNA(INDEX(Colony!$J$26:$J$1000, MATCH(1,COUNTIF(A539, Colony!$H$26:$H$1000)*(--(ISBLANK(Colony!$I$26:$I$1000))), 0)),"")</f>
        <v/>
      </c>
      <c r="E539" t="str">
        <f t="array" ref="E539">_xlfn.IFNA(INDEX(Colony!$D$26:$D$1000, MATCH(1,COUNTIF(B539, Colony!$H$26:$H$1000)*(--(ISBLANK(Colony!$I$26:$I$1000))), 0)),"")</f>
        <v/>
      </c>
      <c r="F539">
        <f t="shared" si="10"/>
        <v>0</v>
      </c>
    </row>
    <row r="540" spans="1:6" x14ac:dyDescent="0.25">
      <c r="A540" t="str">
        <f t="array" ref="A540">_xlfn.IFNA(INDEX(Colony!$H$26:$H$1000, MATCH(0, COUNTIF(A$4:A539,Colony!$H$26:$H$1000), 0)),"")</f>
        <v/>
      </c>
      <c r="B540" t="str">
        <f t="array" ref="B540">_xlfn.IFNA(INDEX(Colony!$H$26:$H$1000, MATCH(1,COUNTIF(A540, Colony!$H$26:$H$1000)*(--(ISBLANK(Colony!$I$26:$I$1000))), 0)),"")</f>
        <v/>
      </c>
      <c r="C540" t="str">
        <f t="array" ref="C540">IF(A540=0,0,IF(OR(B540&gt;9999999,ISBLANK(B540)),"",SUM(COUNTIF(A540, Colony!$H$26:$H$1000)*(--(ISBLANK(Colony!$I$26:$I$1000))))))</f>
        <v/>
      </c>
      <c r="D540" t="str">
        <f t="array" ref="D540">_xlfn.IFNA(INDEX(Colony!$J$26:$J$1000, MATCH(1,COUNTIF(A540, Colony!$H$26:$H$1000)*(--(ISBLANK(Colony!$I$26:$I$1000))), 0)),"")</f>
        <v/>
      </c>
      <c r="E540" t="str">
        <f t="array" ref="E540">_xlfn.IFNA(INDEX(Colony!$D$26:$D$1000, MATCH(1,COUNTIF(B540, Colony!$H$26:$H$1000)*(--(ISBLANK(Colony!$I$26:$I$1000))), 0)),"")</f>
        <v/>
      </c>
      <c r="F540">
        <f t="shared" si="10"/>
        <v>0</v>
      </c>
    </row>
    <row r="541" spans="1:6" x14ac:dyDescent="0.25">
      <c r="A541" t="str">
        <f t="array" ref="A541">_xlfn.IFNA(INDEX(Colony!$H$26:$H$1000, MATCH(0, COUNTIF(A$4:A540,Colony!$H$26:$H$1000), 0)),"")</f>
        <v/>
      </c>
      <c r="B541" t="str">
        <f t="array" ref="B541">_xlfn.IFNA(INDEX(Colony!$H$26:$H$1000, MATCH(1,COUNTIF(A541, Colony!$H$26:$H$1000)*(--(ISBLANK(Colony!$I$26:$I$1000))), 0)),"")</f>
        <v/>
      </c>
      <c r="C541" t="str">
        <f t="array" ref="C541">IF(A541=0,0,IF(OR(B541&gt;9999999,ISBLANK(B541)),"",SUM(COUNTIF(A541, Colony!$H$26:$H$1000)*(--(ISBLANK(Colony!$I$26:$I$1000))))))</f>
        <v/>
      </c>
      <c r="D541" t="str">
        <f t="array" ref="D541">_xlfn.IFNA(INDEX(Colony!$J$26:$J$1000, MATCH(1,COUNTIF(A541, Colony!$H$26:$H$1000)*(--(ISBLANK(Colony!$I$26:$I$1000))), 0)),"")</f>
        <v/>
      </c>
      <c r="E541" t="str">
        <f t="array" ref="E541">_xlfn.IFNA(INDEX(Colony!$D$26:$D$1000, MATCH(1,COUNTIF(B541, Colony!$H$26:$H$1000)*(--(ISBLANK(Colony!$I$26:$I$1000))), 0)),"")</f>
        <v/>
      </c>
      <c r="F541">
        <f t="shared" si="10"/>
        <v>0</v>
      </c>
    </row>
    <row r="542" spans="1:6" x14ac:dyDescent="0.25">
      <c r="A542" t="str">
        <f t="array" ref="A542">_xlfn.IFNA(INDEX(Colony!$H$26:$H$1000, MATCH(0, COUNTIF(A$4:A541,Colony!$H$26:$H$1000), 0)),"")</f>
        <v/>
      </c>
      <c r="B542" t="str">
        <f t="array" ref="B542">_xlfn.IFNA(INDEX(Colony!$H$26:$H$1000, MATCH(1,COUNTIF(A542, Colony!$H$26:$H$1000)*(--(ISBLANK(Colony!$I$26:$I$1000))), 0)),"")</f>
        <v/>
      </c>
      <c r="C542" t="str">
        <f t="array" ref="C542">IF(A542=0,0,IF(OR(B542&gt;9999999,ISBLANK(B542)),"",SUM(COUNTIF(A542, Colony!$H$26:$H$1000)*(--(ISBLANK(Colony!$I$26:$I$1000))))))</f>
        <v/>
      </c>
      <c r="D542" t="str">
        <f t="array" ref="D542">_xlfn.IFNA(INDEX(Colony!$J$26:$J$1000, MATCH(1,COUNTIF(A542, Colony!$H$26:$H$1000)*(--(ISBLANK(Colony!$I$26:$I$1000))), 0)),"")</f>
        <v/>
      </c>
      <c r="E542" t="str">
        <f t="array" ref="E542">_xlfn.IFNA(INDEX(Colony!$D$26:$D$1000, MATCH(1,COUNTIF(B542, Colony!$H$26:$H$1000)*(--(ISBLANK(Colony!$I$26:$I$1000))), 0)),"")</f>
        <v/>
      </c>
      <c r="F542">
        <f t="shared" si="10"/>
        <v>0</v>
      </c>
    </row>
    <row r="543" spans="1:6" x14ac:dyDescent="0.25">
      <c r="A543" t="str">
        <f t="array" ref="A543">_xlfn.IFNA(INDEX(Colony!$H$26:$H$1000, MATCH(0, COUNTIF(A$4:A542,Colony!$H$26:$H$1000), 0)),"")</f>
        <v/>
      </c>
      <c r="B543" t="str">
        <f t="array" ref="B543">_xlfn.IFNA(INDEX(Colony!$H$26:$H$1000, MATCH(1,COUNTIF(A543, Colony!$H$26:$H$1000)*(--(ISBLANK(Colony!$I$26:$I$1000))), 0)),"")</f>
        <v/>
      </c>
      <c r="C543" t="str">
        <f t="array" ref="C543">IF(A543=0,0,IF(OR(B543&gt;9999999,ISBLANK(B543)),"",SUM(COUNTIF(A543, Colony!$H$26:$H$1000)*(--(ISBLANK(Colony!$I$26:$I$1000))))))</f>
        <v/>
      </c>
      <c r="D543" t="str">
        <f t="array" ref="D543">_xlfn.IFNA(INDEX(Colony!$J$26:$J$1000, MATCH(1,COUNTIF(A543, Colony!$H$26:$H$1000)*(--(ISBLANK(Colony!$I$26:$I$1000))), 0)),"")</f>
        <v/>
      </c>
      <c r="E543" t="str">
        <f t="array" ref="E543">_xlfn.IFNA(INDEX(Colony!$D$26:$D$1000, MATCH(1,COUNTIF(B543, Colony!$H$26:$H$1000)*(--(ISBLANK(Colony!$I$26:$I$1000))), 0)),"")</f>
        <v/>
      </c>
      <c r="F543">
        <f t="shared" si="10"/>
        <v>0</v>
      </c>
    </row>
    <row r="544" spans="1:6" x14ac:dyDescent="0.25">
      <c r="A544" t="str">
        <f t="array" ref="A544">_xlfn.IFNA(INDEX(Colony!$H$26:$H$1000, MATCH(0, COUNTIF(A$4:A543,Colony!$H$26:$H$1000), 0)),"")</f>
        <v/>
      </c>
      <c r="B544" t="str">
        <f t="array" ref="B544">_xlfn.IFNA(INDEX(Colony!$H$26:$H$1000, MATCH(1,COUNTIF(A544, Colony!$H$26:$H$1000)*(--(ISBLANK(Colony!$I$26:$I$1000))), 0)),"")</f>
        <v/>
      </c>
      <c r="C544" t="str">
        <f t="array" ref="C544">IF(A544=0,0,IF(OR(B544&gt;9999999,ISBLANK(B544)),"",SUM(COUNTIF(A544, Colony!$H$26:$H$1000)*(--(ISBLANK(Colony!$I$26:$I$1000))))))</f>
        <v/>
      </c>
      <c r="D544" t="str">
        <f t="array" ref="D544">_xlfn.IFNA(INDEX(Colony!$J$26:$J$1000, MATCH(1,COUNTIF(A544, Colony!$H$26:$H$1000)*(--(ISBLANK(Colony!$I$26:$I$1000))), 0)),"")</f>
        <v/>
      </c>
      <c r="E544" t="str">
        <f t="array" ref="E544">_xlfn.IFNA(INDEX(Colony!$D$26:$D$1000, MATCH(1,COUNTIF(B544, Colony!$H$26:$H$1000)*(--(ISBLANK(Colony!$I$26:$I$1000))), 0)),"")</f>
        <v/>
      </c>
      <c r="F544">
        <f t="shared" si="10"/>
        <v>0</v>
      </c>
    </row>
    <row r="545" spans="1:6" x14ac:dyDescent="0.25">
      <c r="A545" t="str">
        <f t="array" ref="A545">_xlfn.IFNA(INDEX(Colony!$H$26:$H$1000, MATCH(0, COUNTIF(A$4:A544,Colony!$H$26:$H$1000), 0)),"")</f>
        <v/>
      </c>
      <c r="B545" t="str">
        <f t="array" ref="B545">_xlfn.IFNA(INDEX(Colony!$H$26:$H$1000, MATCH(1,COUNTIF(A545, Colony!$H$26:$H$1000)*(--(ISBLANK(Colony!$I$26:$I$1000))), 0)),"")</f>
        <v/>
      </c>
      <c r="C545" t="str">
        <f t="array" ref="C545">IF(A545=0,0,IF(OR(B545&gt;9999999,ISBLANK(B545)),"",SUM(COUNTIF(A545, Colony!$H$26:$H$1000)*(--(ISBLANK(Colony!$I$26:$I$1000))))))</f>
        <v/>
      </c>
      <c r="D545" t="str">
        <f t="array" ref="D545">_xlfn.IFNA(INDEX(Colony!$J$26:$J$1000, MATCH(1,COUNTIF(A545, Colony!$H$26:$H$1000)*(--(ISBLANK(Colony!$I$26:$I$1000))), 0)),"")</f>
        <v/>
      </c>
      <c r="E545" t="str">
        <f t="array" ref="E545">_xlfn.IFNA(INDEX(Colony!$D$26:$D$1000, MATCH(1,COUNTIF(B545, Colony!$H$26:$H$1000)*(--(ISBLANK(Colony!$I$26:$I$1000))), 0)),"")</f>
        <v/>
      </c>
      <c r="F545">
        <f t="shared" si="10"/>
        <v>0</v>
      </c>
    </row>
    <row r="546" spans="1:6" x14ac:dyDescent="0.25">
      <c r="A546" t="str">
        <f t="array" ref="A546">_xlfn.IFNA(INDEX(Colony!$H$26:$H$1000, MATCH(0, COUNTIF(A$4:A545,Colony!$H$26:$H$1000), 0)),"")</f>
        <v/>
      </c>
      <c r="B546" t="str">
        <f t="array" ref="B546">_xlfn.IFNA(INDEX(Colony!$H$26:$H$1000, MATCH(1,COUNTIF(A546, Colony!$H$26:$H$1000)*(--(ISBLANK(Colony!$I$26:$I$1000))), 0)),"")</f>
        <v/>
      </c>
      <c r="C546" t="str">
        <f t="array" ref="C546">IF(A546=0,0,IF(OR(B546&gt;9999999,ISBLANK(B546)),"",SUM(COUNTIF(A546, Colony!$H$26:$H$1000)*(--(ISBLANK(Colony!$I$26:$I$1000))))))</f>
        <v/>
      </c>
      <c r="D546" t="str">
        <f t="array" ref="D546">_xlfn.IFNA(INDEX(Colony!$J$26:$J$1000, MATCH(1,COUNTIF(A546, Colony!$H$26:$H$1000)*(--(ISBLANK(Colony!$I$26:$I$1000))), 0)),"")</f>
        <v/>
      </c>
      <c r="E546" t="str">
        <f t="array" ref="E546">_xlfn.IFNA(INDEX(Colony!$D$26:$D$1000, MATCH(1,COUNTIF(B546, Colony!$H$26:$H$1000)*(--(ISBLANK(Colony!$I$26:$I$1000))), 0)),"")</f>
        <v/>
      </c>
      <c r="F546">
        <f t="shared" si="10"/>
        <v>0</v>
      </c>
    </row>
    <row r="547" spans="1:6" x14ac:dyDescent="0.25">
      <c r="A547" t="str">
        <f t="array" ref="A547">_xlfn.IFNA(INDEX(Colony!$H$26:$H$1000, MATCH(0, COUNTIF(A$4:A546,Colony!$H$26:$H$1000), 0)),"")</f>
        <v/>
      </c>
      <c r="B547" t="str">
        <f t="array" ref="B547">_xlfn.IFNA(INDEX(Colony!$H$26:$H$1000, MATCH(1,COUNTIF(A547, Colony!$H$26:$H$1000)*(--(ISBLANK(Colony!$I$26:$I$1000))), 0)),"")</f>
        <v/>
      </c>
      <c r="C547" t="str">
        <f t="array" ref="C547">IF(A547=0,0,IF(OR(B547&gt;9999999,ISBLANK(B547)),"",SUM(COUNTIF(A547, Colony!$H$26:$H$1000)*(--(ISBLANK(Colony!$I$26:$I$1000))))))</f>
        <v/>
      </c>
      <c r="D547" t="str">
        <f t="array" ref="D547">_xlfn.IFNA(INDEX(Colony!$J$26:$J$1000, MATCH(1,COUNTIF(A547, Colony!$H$26:$H$1000)*(--(ISBLANK(Colony!$I$26:$I$1000))), 0)),"")</f>
        <v/>
      </c>
      <c r="E547" t="str">
        <f t="array" ref="E547">_xlfn.IFNA(INDEX(Colony!$D$26:$D$1000, MATCH(1,COUNTIF(B547, Colony!$H$26:$H$1000)*(--(ISBLANK(Colony!$I$26:$I$1000))), 0)),"")</f>
        <v/>
      </c>
      <c r="F547">
        <f t="shared" si="10"/>
        <v>0</v>
      </c>
    </row>
    <row r="548" spans="1:6" x14ac:dyDescent="0.25">
      <c r="A548" t="str">
        <f t="array" ref="A548">_xlfn.IFNA(INDEX(Colony!$H$26:$H$1000, MATCH(0, COUNTIF(A$4:A547,Colony!$H$26:$H$1000), 0)),"")</f>
        <v/>
      </c>
      <c r="B548" t="str">
        <f t="array" ref="B548">_xlfn.IFNA(INDEX(Colony!$H$26:$H$1000, MATCH(1,COUNTIF(A548, Colony!$H$26:$H$1000)*(--(ISBLANK(Colony!$I$26:$I$1000))), 0)),"")</f>
        <v/>
      </c>
      <c r="C548" t="str">
        <f t="array" ref="C548">IF(A548=0,0,IF(OR(B548&gt;9999999,ISBLANK(B548)),"",SUM(COUNTIF(A548, Colony!$H$26:$H$1000)*(--(ISBLANK(Colony!$I$26:$I$1000))))))</f>
        <v/>
      </c>
      <c r="D548" t="str">
        <f t="array" ref="D548">_xlfn.IFNA(INDEX(Colony!$J$26:$J$1000, MATCH(1,COUNTIF(A548, Colony!$H$26:$H$1000)*(--(ISBLANK(Colony!$I$26:$I$1000))), 0)),"")</f>
        <v/>
      </c>
      <c r="E548" t="str">
        <f t="array" ref="E548">_xlfn.IFNA(INDEX(Colony!$D$26:$D$1000, MATCH(1,COUNTIF(B548, Colony!$H$26:$H$1000)*(--(ISBLANK(Colony!$I$26:$I$1000))), 0)),"")</f>
        <v/>
      </c>
      <c r="F548">
        <f t="shared" si="10"/>
        <v>0</v>
      </c>
    </row>
    <row r="549" spans="1:6" x14ac:dyDescent="0.25">
      <c r="A549" t="str">
        <f t="array" ref="A549">_xlfn.IFNA(INDEX(Colony!$H$26:$H$1000, MATCH(0, COUNTIF(A$4:A548,Colony!$H$26:$H$1000), 0)),"")</f>
        <v/>
      </c>
      <c r="B549" t="str">
        <f t="array" ref="B549">_xlfn.IFNA(INDEX(Colony!$H$26:$H$1000, MATCH(1,COUNTIF(A549, Colony!$H$26:$H$1000)*(--(ISBLANK(Colony!$I$26:$I$1000))), 0)),"")</f>
        <v/>
      </c>
      <c r="C549" t="str">
        <f t="array" ref="C549">IF(A549=0,0,IF(OR(B549&gt;9999999,ISBLANK(B549)),"",SUM(COUNTIF(A549, Colony!$H$26:$H$1000)*(--(ISBLANK(Colony!$I$26:$I$1000))))))</f>
        <v/>
      </c>
      <c r="D549" t="str">
        <f t="array" ref="D549">_xlfn.IFNA(INDEX(Colony!$J$26:$J$1000, MATCH(1,COUNTIF(A549, Colony!$H$26:$H$1000)*(--(ISBLANK(Colony!$I$26:$I$1000))), 0)),"")</f>
        <v/>
      </c>
      <c r="E549" t="str">
        <f t="array" ref="E549">_xlfn.IFNA(INDEX(Colony!$D$26:$D$1000, MATCH(1,COUNTIF(B549, Colony!$H$26:$H$1000)*(--(ISBLANK(Colony!$I$26:$I$1000))), 0)),"")</f>
        <v/>
      </c>
      <c r="F549">
        <f t="shared" si="10"/>
        <v>0</v>
      </c>
    </row>
    <row r="550" spans="1:6" x14ac:dyDescent="0.25">
      <c r="A550" t="str">
        <f t="array" ref="A550">_xlfn.IFNA(INDEX(Colony!$H$26:$H$1000, MATCH(0, COUNTIF(A$4:A549,Colony!$H$26:$H$1000), 0)),"")</f>
        <v/>
      </c>
      <c r="B550" t="str">
        <f t="array" ref="B550">_xlfn.IFNA(INDEX(Colony!$H$26:$H$1000, MATCH(1,COUNTIF(A550, Colony!$H$26:$H$1000)*(--(ISBLANK(Colony!$I$26:$I$1000))), 0)),"")</f>
        <v/>
      </c>
      <c r="C550" t="str">
        <f t="array" ref="C550">IF(A550=0,0,IF(OR(B550&gt;9999999,ISBLANK(B550)),"",SUM(COUNTIF(A550, Colony!$H$26:$H$1000)*(--(ISBLANK(Colony!$I$26:$I$1000))))))</f>
        <v/>
      </c>
      <c r="D550" t="str">
        <f t="array" ref="D550">_xlfn.IFNA(INDEX(Colony!$J$26:$J$1000, MATCH(1,COUNTIF(A550, Colony!$H$26:$H$1000)*(--(ISBLANK(Colony!$I$26:$I$1000))), 0)),"")</f>
        <v/>
      </c>
      <c r="E550" t="str">
        <f t="array" ref="E550">_xlfn.IFNA(INDEX(Colony!$D$26:$D$1000, MATCH(1,COUNTIF(B550, Colony!$H$26:$H$1000)*(--(ISBLANK(Colony!$I$26:$I$1000))), 0)),"")</f>
        <v/>
      </c>
      <c r="F550">
        <f t="shared" si="10"/>
        <v>0</v>
      </c>
    </row>
    <row r="551" spans="1:6" x14ac:dyDescent="0.25">
      <c r="A551" t="str">
        <f t="array" ref="A551">_xlfn.IFNA(INDEX(Colony!$H$26:$H$1000, MATCH(0, COUNTIF(A$4:A550,Colony!$H$26:$H$1000), 0)),"")</f>
        <v/>
      </c>
      <c r="B551" t="str">
        <f t="array" ref="B551">_xlfn.IFNA(INDEX(Colony!$H$26:$H$1000, MATCH(1,COUNTIF(A551, Colony!$H$26:$H$1000)*(--(ISBLANK(Colony!$I$26:$I$1000))), 0)),"")</f>
        <v/>
      </c>
      <c r="C551" t="str">
        <f t="array" ref="C551">IF(A551=0,0,IF(OR(B551&gt;9999999,ISBLANK(B551)),"",SUM(COUNTIF(A551, Colony!$H$26:$H$1000)*(--(ISBLANK(Colony!$I$26:$I$1000))))))</f>
        <v/>
      </c>
      <c r="D551" t="str">
        <f t="array" ref="D551">_xlfn.IFNA(INDEX(Colony!$J$26:$J$1000, MATCH(1,COUNTIF(A551, Colony!$H$26:$H$1000)*(--(ISBLANK(Colony!$I$26:$I$1000))), 0)),"")</f>
        <v/>
      </c>
      <c r="E551" t="str">
        <f t="array" ref="E551">_xlfn.IFNA(INDEX(Colony!$D$26:$D$1000, MATCH(1,COUNTIF(B551, Colony!$H$26:$H$1000)*(--(ISBLANK(Colony!$I$26:$I$1000))), 0)),"")</f>
        <v/>
      </c>
      <c r="F551">
        <f t="shared" si="10"/>
        <v>0</v>
      </c>
    </row>
    <row r="552" spans="1:6" x14ac:dyDescent="0.25">
      <c r="A552" t="str">
        <f t="array" ref="A552">_xlfn.IFNA(INDEX(Colony!$H$26:$H$1000, MATCH(0, COUNTIF(A$4:A551,Colony!$H$26:$H$1000), 0)),"")</f>
        <v/>
      </c>
      <c r="B552" t="str">
        <f t="array" ref="B552">_xlfn.IFNA(INDEX(Colony!$H$26:$H$1000, MATCH(1,COUNTIF(A552, Colony!$H$26:$H$1000)*(--(ISBLANK(Colony!$I$26:$I$1000))), 0)),"")</f>
        <v/>
      </c>
      <c r="C552" t="str">
        <f t="array" ref="C552">IF(A552=0,0,IF(OR(B552&gt;9999999,ISBLANK(B552)),"",SUM(COUNTIF(A552, Colony!$H$26:$H$1000)*(--(ISBLANK(Colony!$I$26:$I$1000))))))</f>
        <v/>
      </c>
      <c r="D552" t="str">
        <f t="array" ref="D552">_xlfn.IFNA(INDEX(Colony!$J$26:$J$1000, MATCH(1,COUNTIF(A552, Colony!$H$26:$H$1000)*(--(ISBLANK(Colony!$I$26:$I$1000))), 0)),"")</f>
        <v/>
      </c>
      <c r="E552" t="str">
        <f t="array" ref="E552">_xlfn.IFNA(INDEX(Colony!$D$26:$D$1000, MATCH(1,COUNTIF(B552, Colony!$H$26:$H$1000)*(--(ISBLANK(Colony!$I$26:$I$1000))), 0)),"")</f>
        <v/>
      </c>
      <c r="F552">
        <f t="shared" si="10"/>
        <v>0</v>
      </c>
    </row>
    <row r="553" spans="1:6" x14ac:dyDescent="0.25">
      <c r="A553" t="str">
        <f t="array" ref="A553">_xlfn.IFNA(INDEX(Colony!$H$26:$H$1000, MATCH(0, COUNTIF(A$4:A552,Colony!$H$26:$H$1000), 0)),"")</f>
        <v/>
      </c>
      <c r="B553" t="str">
        <f t="array" ref="B553">_xlfn.IFNA(INDEX(Colony!$H$26:$H$1000, MATCH(1,COUNTIF(A553, Colony!$H$26:$H$1000)*(--(ISBLANK(Colony!$I$26:$I$1000))), 0)),"")</f>
        <v/>
      </c>
      <c r="C553" t="str">
        <f t="array" ref="C553">IF(A553=0,0,IF(OR(B553&gt;9999999,ISBLANK(B553)),"",SUM(COUNTIF(A553, Colony!$H$26:$H$1000)*(--(ISBLANK(Colony!$I$26:$I$1000))))))</f>
        <v/>
      </c>
      <c r="D553" t="str">
        <f t="array" ref="D553">_xlfn.IFNA(INDEX(Colony!$J$26:$J$1000, MATCH(1,COUNTIF(A553, Colony!$H$26:$H$1000)*(--(ISBLANK(Colony!$I$26:$I$1000))), 0)),"")</f>
        <v/>
      </c>
      <c r="E553" t="str">
        <f t="array" ref="E553">_xlfn.IFNA(INDEX(Colony!$D$26:$D$1000, MATCH(1,COUNTIF(B553, Colony!$H$26:$H$1000)*(--(ISBLANK(Colony!$I$26:$I$1000))), 0)),"")</f>
        <v/>
      </c>
      <c r="F553">
        <f t="shared" si="10"/>
        <v>0</v>
      </c>
    </row>
    <row r="554" spans="1:6" x14ac:dyDescent="0.25">
      <c r="A554" t="str">
        <f t="array" ref="A554">_xlfn.IFNA(INDEX(Colony!$H$26:$H$1000, MATCH(0, COUNTIF(A$4:A553,Colony!$H$26:$H$1000), 0)),"")</f>
        <v/>
      </c>
      <c r="B554" t="str">
        <f t="array" ref="B554">_xlfn.IFNA(INDEX(Colony!$H$26:$H$1000, MATCH(1,COUNTIF(A554, Colony!$H$26:$H$1000)*(--(ISBLANK(Colony!$I$26:$I$1000))), 0)),"")</f>
        <v/>
      </c>
      <c r="C554" t="str">
        <f t="array" ref="C554">IF(A554=0,0,IF(OR(B554&gt;9999999,ISBLANK(B554)),"",SUM(COUNTIF(A554, Colony!$H$26:$H$1000)*(--(ISBLANK(Colony!$I$26:$I$1000))))))</f>
        <v/>
      </c>
      <c r="D554" t="str">
        <f t="array" ref="D554">_xlfn.IFNA(INDEX(Colony!$J$26:$J$1000, MATCH(1,COUNTIF(A554, Colony!$H$26:$H$1000)*(--(ISBLANK(Colony!$I$26:$I$1000))), 0)),"")</f>
        <v/>
      </c>
      <c r="E554" t="str">
        <f t="array" ref="E554">_xlfn.IFNA(INDEX(Colony!$D$26:$D$1000, MATCH(1,COUNTIF(B554, Colony!$H$26:$H$1000)*(--(ISBLANK(Colony!$I$26:$I$1000))), 0)),"")</f>
        <v/>
      </c>
      <c r="F554">
        <f t="shared" si="10"/>
        <v>0</v>
      </c>
    </row>
    <row r="555" spans="1:6" x14ac:dyDescent="0.25">
      <c r="A555" t="str">
        <f t="array" ref="A555">_xlfn.IFNA(INDEX(Colony!$H$26:$H$1000, MATCH(0, COUNTIF(A$4:A554,Colony!$H$26:$H$1000), 0)),"")</f>
        <v/>
      </c>
      <c r="B555" t="str">
        <f t="array" ref="B555">_xlfn.IFNA(INDEX(Colony!$H$26:$H$1000, MATCH(1,COUNTIF(A555, Colony!$H$26:$H$1000)*(--(ISBLANK(Colony!$I$26:$I$1000))), 0)),"")</f>
        <v/>
      </c>
      <c r="C555" t="str">
        <f t="array" ref="C555">IF(A555=0,0,IF(OR(B555&gt;9999999,ISBLANK(B555)),"",SUM(COUNTIF(A555, Colony!$H$26:$H$1000)*(--(ISBLANK(Colony!$I$26:$I$1000))))))</f>
        <v/>
      </c>
      <c r="D555" t="str">
        <f t="array" ref="D555">_xlfn.IFNA(INDEX(Colony!$J$26:$J$1000, MATCH(1,COUNTIF(A555, Colony!$H$26:$H$1000)*(--(ISBLANK(Colony!$I$26:$I$1000))), 0)),"")</f>
        <v/>
      </c>
      <c r="E555" t="str">
        <f t="array" ref="E555">_xlfn.IFNA(INDEX(Colony!$D$26:$D$1000, MATCH(1,COUNTIF(B555, Colony!$H$26:$H$1000)*(--(ISBLANK(Colony!$I$26:$I$1000))), 0)),"")</f>
        <v/>
      </c>
      <c r="F555">
        <f t="shared" si="10"/>
        <v>0</v>
      </c>
    </row>
    <row r="556" spans="1:6" x14ac:dyDescent="0.25">
      <c r="A556" t="str">
        <f t="array" ref="A556">_xlfn.IFNA(INDEX(Colony!$H$26:$H$1000, MATCH(0, COUNTIF(A$4:A555,Colony!$H$26:$H$1000), 0)),"")</f>
        <v/>
      </c>
      <c r="B556" t="str">
        <f t="array" ref="B556">_xlfn.IFNA(INDEX(Colony!$H$26:$H$1000, MATCH(1,COUNTIF(A556, Colony!$H$26:$H$1000)*(--(ISBLANK(Colony!$I$26:$I$1000))), 0)),"")</f>
        <v/>
      </c>
      <c r="C556" t="str">
        <f t="array" ref="C556">IF(A556=0,0,IF(OR(B556&gt;9999999,ISBLANK(B556)),"",SUM(COUNTIF(A556, Colony!$H$26:$H$1000)*(--(ISBLANK(Colony!$I$26:$I$1000))))))</f>
        <v/>
      </c>
      <c r="D556" t="str">
        <f t="array" ref="D556">_xlfn.IFNA(INDEX(Colony!$J$26:$J$1000, MATCH(1,COUNTIF(A556, Colony!$H$26:$H$1000)*(--(ISBLANK(Colony!$I$26:$I$1000))), 0)),"")</f>
        <v/>
      </c>
      <c r="E556" t="str">
        <f t="array" ref="E556">_xlfn.IFNA(INDEX(Colony!$D$26:$D$1000, MATCH(1,COUNTIF(B556, Colony!$H$26:$H$1000)*(--(ISBLANK(Colony!$I$26:$I$1000))), 0)),"")</f>
        <v/>
      </c>
      <c r="F556">
        <f t="shared" si="10"/>
        <v>0</v>
      </c>
    </row>
    <row r="557" spans="1:6" x14ac:dyDescent="0.25">
      <c r="A557" t="str">
        <f t="array" ref="A557">_xlfn.IFNA(INDEX(Colony!$H$26:$H$1000, MATCH(0, COUNTIF(A$4:A556,Colony!$H$26:$H$1000), 0)),"")</f>
        <v/>
      </c>
      <c r="B557" t="str">
        <f t="array" ref="B557">_xlfn.IFNA(INDEX(Colony!$H$26:$H$1000, MATCH(1,COUNTIF(A557, Colony!$H$26:$H$1000)*(--(ISBLANK(Colony!$I$26:$I$1000))), 0)),"")</f>
        <v/>
      </c>
      <c r="C557" t="str">
        <f t="array" ref="C557">IF(A557=0,0,IF(OR(B557&gt;9999999,ISBLANK(B557)),"",SUM(COUNTIF(A557, Colony!$H$26:$H$1000)*(--(ISBLANK(Colony!$I$26:$I$1000))))))</f>
        <v/>
      </c>
      <c r="D557" t="str">
        <f t="array" ref="D557">_xlfn.IFNA(INDEX(Colony!$J$26:$J$1000, MATCH(1,COUNTIF(A557, Colony!$H$26:$H$1000)*(--(ISBLANK(Colony!$I$26:$I$1000))), 0)),"")</f>
        <v/>
      </c>
      <c r="E557" t="str">
        <f t="array" ref="E557">_xlfn.IFNA(INDEX(Colony!$D$26:$D$1000, MATCH(1,COUNTIF(B557, Colony!$H$26:$H$1000)*(--(ISBLANK(Colony!$I$26:$I$1000))), 0)),"")</f>
        <v/>
      </c>
      <c r="F557">
        <f t="shared" si="10"/>
        <v>0</v>
      </c>
    </row>
    <row r="558" spans="1:6" x14ac:dyDescent="0.25">
      <c r="A558" t="str">
        <f t="array" ref="A558">_xlfn.IFNA(INDEX(Colony!$H$26:$H$1000, MATCH(0, COUNTIF(A$4:A557,Colony!$H$26:$H$1000), 0)),"")</f>
        <v/>
      </c>
      <c r="B558" t="str">
        <f t="array" ref="B558">_xlfn.IFNA(INDEX(Colony!$H$26:$H$1000, MATCH(1,COUNTIF(A558, Colony!$H$26:$H$1000)*(--(ISBLANK(Colony!$I$26:$I$1000))), 0)),"")</f>
        <v/>
      </c>
      <c r="C558" t="str">
        <f t="array" ref="C558">IF(A558=0,0,IF(OR(B558&gt;9999999,ISBLANK(B558)),"",SUM(COUNTIF(A558, Colony!$H$26:$H$1000)*(--(ISBLANK(Colony!$I$26:$I$1000))))))</f>
        <v/>
      </c>
      <c r="D558" t="str">
        <f t="array" ref="D558">_xlfn.IFNA(INDEX(Colony!$J$26:$J$1000, MATCH(1,COUNTIF(A558, Colony!$H$26:$H$1000)*(--(ISBLANK(Colony!$I$26:$I$1000))), 0)),"")</f>
        <v/>
      </c>
      <c r="E558" t="str">
        <f t="array" ref="E558">_xlfn.IFNA(INDEX(Colony!$D$26:$D$1000, MATCH(1,COUNTIF(B558, Colony!$H$26:$H$1000)*(--(ISBLANK(Colony!$I$26:$I$1000))), 0)),"")</f>
        <v/>
      </c>
      <c r="F558">
        <f t="shared" si="10"/>
        <v>0</v>
      </c>
    </row>
    <row r="559" spans="1:6" x14ac:dyDescent="0.25">
      <c r="A559" t="str">
        <f t="array" ref="A559">_xlfn.IFNA(INDEX(Colony!$H$26:$H$1000, MATCH(0, COUNTIF(A$4:A558,Colony!$H$26:$H$1000), 0)),"")</f>
        <v/>
      </c>
      <c r="B559" t="str">
        <f t="array" ref="B559">_xlfn.IFNA(INDEX(Colony!$H$26:$H$1000, MATCH(1,COUNTIF(A559, Colony!$H$26:$H$1000)*(--(ISBLANK(Colony!$I$26:$I$1000))), 0)),"")</f>
        <v/>
      </c>
      <c r="C559" t="str">
        <f t="array" ref="C559">IF(A559=0,0,IF(OR(B559&gt;9999999,ISBLANK(B559)),"",SUM(COUNTIF(A559, Colony!$H$26:$H$1000)*(--(ISBLANK(Colony!$I$26:$I$1000))))))</f>
        <v/>
      </c>
      <c r="D559" t="str">
        <f t="array" ref="D559">_xlfn.IFNA(INDEX(Colony!$J$26:$J$1000, MATCH(1,COUNTIF(A559, Colony!$H$26:$H$1000)*(--(ISBLANK(Colony!$I$26:$I$1000))), 0)),"")</f>
        <v/>
      </c>
      <c r="E559" t="str">
        <f t="array" ref="E559">_xlfn.IFNA(INDEX(Colony!$D$26:$D$1000, MATCH(1,COUNTIF(B559, Colony!$H$26:$H$1000)*(--(ISBLANK(Colony!$I$26:$I$1000))), 0)),"")</f>
        <v/>
      </c>
      <c r="F559">
        <f t="shared" si="10"/>
        <v>0</v>
      </c>
    </row>
    <row r="560" spans="1:6" x14ac:dyDescent="0.25">
      <c r="A560" t="str">
        <f t="array" ref="A560">_xlfn.IFNA(INDEX(Colony!$H$26:$H$1000, MATCH(0, COUNTIF(A$4:A559,Colony!$H$26:$H$1000), 0)),"")</f>
        <v/>
      </c>
      <c r="B560" t="str">
        <f t="array" ref="B560">_xlfn.IFNA(INDEX(Colony!$H$26:$H$1000, MATCH(1,COUNTIF(A560, Colony!$H$26:$H$1000)*(--(ISBLANK(Colony!$I$26:$I$1000))), 0)),"")</f>
        <v/>
      </c>
      <c r="C560" t="str">
        <f t="array" ref="C560">IF(A560=0,0,IF(OR(B560&gt;9999999,ISBLANK(B560)),"",SUM(COUNTIF(A560, Colony!$H$26:$H$1000)*(--(ISBLANK(Colony!$I$26:$I$1000))))))</f>
        <v/>
      </c>
      <c r="D560" t="str">
        <f t="array" ref="D560">_xlfn.IFNA(INDEX(Colony!$J$26:$J$1000, MATCH(1,COUNTIF(A560, Colony!$H$26:$H$1000)*(--(ISBLANK(Colony!$I$26:$I$1000))), 0)),"")</f>
        <v/>
      </c>
      <c r="E560" t="str">
        <f t="array" ref="E560">_xlfn.IFNA(INDEX(Colony!$D$26:$D$1000, MATCH(1,COUNTIF(B560, Colony!$H$26:$H$1000)*(--(ISBLANK(Colony!$I$26:$I$1000))), 0)),"")</f>
        <v/>
      </c>
      <c r="F560">
        <f t="shared" si="10"/>
        <v>0</v>
      </c>
    </row>
    <row r="561" spans="1:6" x14ac:dyDescent="0.25">
      <c r="A561" t="str">
        <f t="array" ref="A561">_xlfn.IFNA(INDEX(Colony!$H$26:$H$1000, MATCH(0, COUNTIF(A$4:A560,Colony!$H$26:$H$1000), 0)),"")</f>
        <v/>
      </c>
      <c r="B561" t="str">
        <f t="array" ref="B561">_xlfn.IFNA(INDEX(Colony!$H$26:$H$1000, MATCH(1,COUNTIF(A561, Colony!$H$26:$H$1000)*(--(ISBLANK(Colony!$I$26:$I$1000))), 0)),"")</f>
        <v/>
      </c>
      <c r="C561" t="str">
        <f t="array" ref="C561">IF(A561=0,0,IF(OR(B561&gt;9999999,ISBLANK(B561)),"",SUM(COUNTIF(A561, Colony!$H$26:$H$1000)*(--(ISBLANK(Colony!$I$26:$I$1000))))))</f>
        <v/>
      </c>
      <c r="D561" t="str">
        <f t="array" ref="D561">_xlfn.IFNA(INDEX(Colony!$J$26:$J$1000, MATCH(1,COUNTIF(A561, Colony!$H$26:$H$1000)*(--(ISBLANK(Colony!$I$26:$I$1000))), 0)),"")</f>
        <v/>
      </c>
      <c r="E561" t="str">
        <f t="array" ref="E561">_xlfn.IFNA(INDEX(Colony!$D$26:$D$1000, MATCH(1,COUNTIF(B561, Colony!$H$26:$H$1000)*(--(ISBLANK(Colony!$I$26:$I$1000))), 0)),"")</f>
        <v/>
      </c>
      <c r="F561">
        <f t="shared" si="10"/>
        <v>0</v>
      </c>
    </row>
    <row r="562" spans="1:6" x14ac:dyDescent="0.25">
      <c r="A562" t="str">
        <f t="array" ref="A562">_xlfn.IFNA(INDEX(Colony!$H$26:$H$1000, MATCH(0, COUNTIF(A$4:A561,Colony!$H$26:$H$1000), 0)),"")</f>
        <v/>
      </c>
      <c r="B562" t="str">
        <f t="array" ref="B562">_xlfn.IFNA(INDEX(Colony!$H$26:$H$1000, MATCH(1,COUNTIF(A562, Colony!$H$26:$H$1000)*(--(ISBLANK(Colony!$I$26:$I$1000))), 0)),"")</f>
        <v/>
      </c>
      <c r="C562" t="str">
        <f t="array" ref="C562">IF(A562=0,0,IF(OR(B562&gt;9999999,ISBLANK(B562)),"",SUM(COUNTIF(A562, Colony!$H$26:$H$1000)*(--(ISBLANK(Colony!$I$26:$I$1000))))))</f>
        <v/>
      </c>
      <c r="D562" t="str">
        <f t="array" ref="D562">_xlfn.IFNA(INDEX(Colony!$J$26:$J$1000, MATCH(1,COUNTIF(A562, Colony!$H$26:$H$1000)*(--(ISBLANK(Colony!$I$26:$I$1000))), 0)),"")</f>
        <v/>
      </c>
      <c r="E562" t="str">
        <f t="array" ref="E562">_xlfn.IFNA(INDEX(Colony!$D$26:$D$1000, MATCH(1,COUNTIF(B562, Colony!$H$26:$H$1000)*(--(ISBLANK(Colony!$I$26:$I$1000))), 0)),"")</f>
        <v/>
      </c>
      <c r="F562">
        <f t="shared" si="10"/>
        <v>0</v>
      </c>
    </row>
    <row r="563" spans="1:6" x14ac:dyDescent="0.25">
      <c r="A563" t="str">
        <f t="array" ref="A563">_xlfn.IFNA(INDEX(Colony!$H$26:$H$1000, MATCH(0, COUNTIF(A$4:A562,Colony!$H$26:$H$1000), 0)),"")</f>
        <v/>
      </c>
      <c r="B563" t="str">
        <f t="array" ref="B563">_xlfn.IFNA(INDEX(Colony!$H$26:$H$1000, MATCH(1,COUNTIF(A563, Colony!$H$26:$H$1000)*(--(ISBLANK(Colony!$I$26:$I$1000))), 0)),"")</f>
        <v/>
      </c>
      <c r="C563" t="str">
        <f t="array" ref="C563">IF(A563=0,0,IF(OR(B563&gt;9999999,ISBLANK(B563)),"",SUM(COUNTIF(A563, Colony!$H$26:$H$1000)*(--(ISBLANK(Colony!$I$26:$I$1000))))))</f>
        <v/>
      </c>
      <c r="D563" t="str">
        <f t="array" ref="D563">_xlfn.IFNA(INDEX(Colony!$J$26:$J$1000, MATCH(1,COUNTIF(A563, Colony!$H$26:$H$1000)*(--(ISBLANK(Colony!$I$26:$I$1000))), 0)),"")</f>
        <v/>
      </c>
      <c r="E563" t="str">
        <f t="array" ref="E563">_xlfn.IFNA(INDEX(Colony!$D$26:$D$1000, MATCH(1,COUNTIF(B563, Colony!$H$26:$H$1000)*(--(ISBLANK(Colony!$I$26:$I$1000))), 0)),"")</f>
        <v/>
      </c>
      <c r="F563">
        <f t="shared" si="10"/>
        <v>0</v>
      </c>
    </row>
    <row r="564" spans="1:6" x14ac:dyDescent="0.25">
      <c r="A564" t="str">
        <f t="array" ref="A564">_xlfn.IFNA(INDEX(Colony!$H$26:$H$1000, MATCH(0, COUNTIF(A$4:A563,Colony!$H$26:$H$1000), 0)),"")</f>
        <v/>
      </c>
      <c r="B564" t="str">
        <f t="array" ref="B564">_xlfn.IFNA(INDEX(Colony!$H$26:$H$1000, MATCH(1,COUNTIF(A564, Colony!$H$26:$H$1000)*(--(ISBLANK(Colony!$I$26:$I$1000))), 0)),"")</f>
        <v/>
      </c>
      <c r="C564" t="str">
        <f t="array" ref="C564">IF(A564=0,0,IF(OR(B564&gt;9999999,ISBLANK(B564)),"",SUM(COUNTIF(A564, Colony!$H$26:$H$1000)*(--(ISBLANK(Colony!$I$26:$I$1000))))))</f>
        <v/>
      </c>
      <c r="D564" t="str">
        <f t="array" ref="D564">_xlfn.IFNA(INDEX(Colony!$J$26:$J$1000, MATCH(1,COUNTIF(A564, Colony!$H$26:$H$1000)*(--(ISBLANK(Colony!$I$26:$I$1000))), 0)),"")</f>
        <v/>
      </c>
      <c r="E564" t="str">
        <f t="array" ref="E564">_xlfn.IFNA(INDEX(Colony!$D$26:$D$1000, MATCH(1,COUNTIF(B564, Colony!$H$26:$H$1000)*(--(ISBLANK(Colony!$I$26:$I$1000))), 0)),"")</f>
        <v/>
      </c>
      <c r="F564">
        <f t="shared" si="10"/>
        <v>0</v>
      </c>
    </row>
    <row r="565" spans="1:6" x14ac:dyDescent="0.25">
      <c r="A565" t="str">
        <f t="array" ref="A565">_xlfn.IFNA(INDEX(Colony!$H$26:$H$1000, MATCH(0, COUNTIF(A$4:A564,Colony!$H$26:$H$1000), 0)),"")</f>
        <v/>
      </c>
      <c r="B565" t="str">
        <f t="array" ref="B565">_xlfn.IFNA(INDEX(Colony!$H$26:$H$1000, MATCH(1,COUNTIF(A565, Colony!$H$26:$H$1000)*(--(ISBLANK(Colony!$I$26:$I$1000))), 0)),"")</f>
        <v/>
      </c>
      <c r="C565" t="str">
        <f t="array" ref="C565">IF(A565=0,0,IF(OR(B565&gt;9999999,ISBLANK(B565)),"",SUM(COUNTIF(A565, Colony!$H$26:$H$1000)*(--(ISBLANK(Colony!$I$26:$I$1000))))))</f>
        <v/>
      </c>
      <c r="D565" t="str">
        <f t="array" ref="D565">_xlfn.IFNA(INDEX(Colony!$J$26:$J$1000, MATCH(1,COUNTIF(A565, Colony!$H$26:$H$1000)*(--(ISBLANK(Colony!$I$26:$I$1000))), 0)),"")</f>
        <v/>
      </c>
      <c r="E565" t="str">
        <f t="array" ref="E565">_xlfn.IFNA(INDEX(Colony!$D$26:$D$1000, MATCH(1,COUNTIF(B565, Colony!$H$26:$H$1000)*(--(ISBLANK(Colony!$I$26:$I$1000))), 0)),"")</f>
        <v/>
      </c>
      <c r="F565">
        <f t="shared" si="10"/>
        <v>0</v>
      </c>
    </row>
    <row r="566" spans="1:6" x14ac:dyDescent="0.25">
      <c r="A566" t="str">
        <f t="array" ref="A566">_xlfn.IFNA(INDEX(Colony!$H$26:$H$1000, MATCH(0, COUNTIF(A$4:A565,Colony!$H$26:$H$1000), 0)),"")</f>
        <v/>
      </c>
      <c r="B566" t="str">
        <f t="array" ref="B566">_xlfn.IFNA(INDEX(Colony!$H$26:$H$1000, MATCH(1,COUNTIF(A566, Colony!$H$26:$H$1000)*(--(ISBLANK(Colony!$I$26:$I$1000))), 0)),"")</f>
        <v/>
      </c>
      <c r="C566" t="str">
        <f t="array" ref="C566">IF(A566=0,0,IF(OR(B566&gt;9999999,ISBLANK(B566)),"",SUM(COUNTIF(A566, Colony!$H$26:$H$1000)*(--(ISBLANK(Colony!$I$26:$I$1000))))))</f>
        <v/>
      </c>
      <c r="D566" t="str">
        <f t="array" ref="D566">_xlfn.IFNA(INDEX(Colony!$J$26:$J$1000, MATCH(1,COUNTIF(A566, Colony!$H$26:$H$1000)*(--(ISBLANK(Colony!$I$26:$I$1000))), 0)),"")</f>
        <v/>
      </c>
      <c r="E566" t="str">
        <f t="array" ref="E566">_xlfn.IFNA(INDEX(Colony!$D$26:$D$1000, MATCH(1,COUNTIF(B566, Colony!$H$26:$H$1000)*(--(ISBLANK(Colony!$I$26:$I$1000))), 0)),"")</f>
        <v/>
      </c>
      <c r="F566">
        <f t="shared" si="10"/>
        <v>0</v>
      </c>
    </row>
    <row r="567" spans="1:6" x14ac:dyDescent="0.25">
      <c r="A567" t="str">
        <f t="array" ref="A567">_xlfn.IFNA(INDEX(Colony!$H$26:$H$1000, MATCH(0, COUNTIF(A$4:A566,Colony!$H$26:$H$1000), 0)),"")</f>
        <v/>
      </c>
      <c r="B567" t="str">
        <f t="array" ref="B567">_xlfn.IFNA(INDEX(Colony!$H$26:$H$1000, MATCH(1,COUNTIF(A567, Colony!$H$26:$H$1000)*(--(ISBLANK(Colony!$I$26:$I$1000))), 0)),"")</f>
        <v/>
      </c>
      <c r="C567" t="str">
        <f t="array" ref="C567">IF(A567=0,0,IF(OR(B567&gt;9999999,ISBLANK(B567)),"",SUM(COUNTIF(A567, Colony!$H$26:$H$1000)*(--(ISBLANK(Colony!$I$26:$I$1000))))))</f>
        <v/>
      </c>
      <c r="D567" t="str">
        <f t="array" ref="D567">_xlfn.IFNA(INDEX(Colony!$J$26:$J$1000, MATCH(1,COUNTIF(A567, Colony!$H$26:$H$1000)*(--(ISBLANK(Colony!$I$26:$I$1000))), 0)),"")</f>
        <v/>
      </c>
      <c r="E567" t="str">
        <f t="array" ref="E567">_xlfn.IFNA(INDEX(Colony!$D$26:$D$1000, MATCH(1,COUNTIF(B567, Colony!$H$26:$H$1000)*(--(ISBLANK(Colony!$I$26:$I$1000))), 0)),"")</f>
        <v/>
      </c>
      <c r="F567">
        <f t="shared" si="10"/>
        <v>0</v>
      </c>
    </row>
    <row r="568" spans="1:6" x14ac:dyDescent="0.25">
      <c r="A568" t="str">
        <f t="array" ref="A568">_xlfn.IFNA(INDEX(Colony!$H$26:$H$1000, MATCH(0, COUNTIF(A$4:A567,Colony!$H$26:$H$1000), 0)),"")</f>
        <v/>
      </c>
      <c r="B568" t="str">
        <f t="array" ref="B568">_xlfn.IFNA(INDEX(Colony!$H$26:$H$1000, MATCH(1,COUNTIF(A568, Colony!$H$26:$H$1000)*(--(ISBLANK(Colony!$I$26:$I$1000))), 0)),"")</f>
        <v/>
      </c>
      <c r="C568" t="str">
        <f t="array" ref="C568">IF(A568=0,0,IF(OR(B568&gt;9999999,ISBLANK(B568)),"",SUM(COUNTIF(A568, Colony!$H$26:$H$1000)*(--(ISBLANK(Colony!$I$26:$I$1000))))))</f>
        <v/>
      </c>
      <c r="D568" t="str">
        <f t="array" ref="D568">_xlfn.IFNA(INDEX(Colony!$J$26:$J$1000, MATCH(1,COUNTIF(A568, Colony!$H$26:$H$1000)*(--(ISBLANK(Colony!$I$26:$I$1000))), 0)),"")</f>
        <v/>
      </c>
      <c r="E568" t="str">
        <f t="array" ref="E568">_xlfn.IFNA(INDEX(Colony!$D$26:$D$1000, MATCH(1,COUNTIF(B568, Colony!$H$26:$H$1000)*(--(ISBLANK(Colony!$I$26:$I$1000))), 0)),"")</f>
        <v/>
      </c>
      <c r="F568">
        <f t="shared" si="10"/>
        <v>0</v>
      </c>
    </row>
    <row r="569" spans="1:6" x14ac:dyDescent="0.25">
      <c r="A569" t="str">
        <f t="array" ref="A569">_xlfn.IFNA(INDEX(Colony!$H$26:$H$1000, MATCH(0, COUNTIF(A$4:A568,Colony!$H$26:$H$1000), 0)),"")</f>
        <v/>
      </c>
      <c r="B569" t="str">
        <f t="array" ref="B569">_xlfn.IFNA(INDEX(Colony!$H$26:$H$1000, MATCH(1,COUNTIF(A569, Colony!$H$26:$H$1000)*(--(ISBLANK(Colony!$I$26:$I$1000))), 0)),"")</f>
        <v/>
      </c>
      <c r="C569" t="str">
        <f t="array" ref="C569">IF(A569=0,0,IF(OR(B569&gt;9999999,ISBLANK(B569)),"",SUM(COUNTIF(A569, Colony!$H$26:$H$1000)*(--(ISBLANK(Colony!$I$26:$I$1000))))))</f>
        <v/>
      </c>
      <c r="D569" t="str">
        <f t="array" ref="D569">_xlfn.IFNA(INDEX(Colony!$J$26:$J$1000, MATCH(1,COUNTIF(A569, Colony!$H$26:$H$1000)*(--(ISBLANK(Colony!$I$26:$I$1000))), 0)),"")</f>
        <v/>
      </c>
      <c r="E569" t="str">
        <f t="array" ref="E569">_xlfn.IFNA(INDEX(Colony!$D$26:$D$1000, MATCH(1,COUNTIF(B569, Colony!$H$26:$H$1000)*(--(ISBLANK(Colony!$I$26:$I$1000))), 0)),"")</f>
        <v/>
      </c>
      <c r="F569">
        <f t="shared" si="10"/>
        <v>0</v>
      </c>
    </row>
    <row r="570" spans="1:6" x14ac:dyDescent="0.25">
      <c r="A570" t="str">
        <f t="array" ref="A570">_xlfn.IFNA(INDEX(Colony!$H$26:$H$1000, MATCH(0, COUNTIF(A$4:A569,Colony!$H$26:$H$1000), 0)),"")</f>
        <v/>
      </c>
      <c r="B570" t="str">
        <f t="array" ref="B570">_xlfn.IFNA(INDEX(Colony!$H$26:$H$1000, MATCH(1,COUNTIF(A570, Colony!$H$26:$H$1000)*(--(ISBLANK(Colony!$I$26:$I$1000))), 0)),"")</f>
        <v/>
      </c>
      <c r="C570" t="str">
        <f t="array" ref="C570">IF(A570=0,0,IF(OR(B570&gt;9999999,ISBLANK(B570)),"",SUM(COUNTIF(A570, Colony!$H$26:$H$1000)*(--(ISBLANK(Colony!$I$26:$I$1000))))))</f>
        <v/>
      </c>
      <c r="D570" t="str">
        <f t="array" ref="D570">_xlfn.IFNA(INDEX(Colony!$J$26:$J$1000, MATCH(1,COUNTIF(A570, Colony!$H$26:$H$1000)*(--(ISBLANK(Colony!$I$26:$I$1000))), 0)),"")</f>
        <v/>
      </c>
      <c r="E570" t="str">
        <f t="array" ref="E570">_xlfn.IFNA(INDEX(Colony!$D$26:$D$1000, MATCH(1,COUNTIF(B570, Colony!$H$26:$H$1000)*(--(ISBLANK(Colony!$I$26:$I$1000))), 0)),"")</f>
        <v/>
      </c>
      <c r="F570">
        <f t="shared" si="10"/>
        <v>0</v>
      </c>
    </row>
    <row r="571" spans="1:6" x14ac:dyDescent="0.25">
      <c r="A571" t="str">
        <f t="array" ref="A571">_xlfn.IFNA(INDEX(Colony!$H$26:$H$1000, MATCH(0, COUNTIF(A$4:A570,Colony!$H$26:$H$1000), 0)),"")</f>
        <v/>
      </c>
      <c r="B571" t="str">
        <f t="array" ref="B571">_xlfn.IFNA(INDEX(Colony!$H$26:$H$1000, MATCH(1,COUNTIF(A571, Colony!$H$26:$H$1000)*(--(ISBLANK(Colony!$I$26:$I$1000))), 0)),"")</f>
        <v/>
      </c>
      <c r="C571" t="str">
        <f t="array" ref="C571">IF(A571=0,0,IF(OR(B571&gt;9999999,ISBLANK(B571)),"",SUM(COUNTIF(A571, Colony!$H$26:$H$1000)*(--(ISBLANK(Colony!$I$26:$I$1000))))))</f>
        <v/>
      </c>
      <c r="D571" t="str">
        <f t="array" ref="D571">_xlfn.IFNA(INDEX(Colony!$J$26:$J$1000, MATCH(1,COUNTIF(A571, Colony!$H$26:$H$1000)*(--(ISBLANK(Colony!$I$26:$I$1000))), 0)),"")</f>
        <v/>
      </c>
      <c r="E571" t="str">
        <f t="array" ref="E571">_xlfn.IFNA(INDEX(Colony!$D$26:$D$1000, MATCH(1,COUNTIF(B571, Colony!$H$26:$H$1000)*(--(ISBLANK(Colony!$I$26:$I$1000))), 0)),"")</f>
        <v/>
      </c>
      <c r="F571">
        <f t="shared" si="10"/>
        <v>0</v>
      </c>
    </row>
    <row r="572" spans="1:6" x14ac:dyDescent="0.25">
      <c r="A572" t="str">
        <f t="array" ref="A572">_xlfn.IFNA(INDEX(Colony!$H$26:$H$1000, MATCH(0, COUNTIF(A$4:A571,Colony!$H$26:$H$1000), 0)),"")</f>
        <v/>
      </c>
      <c r="B572" t="str">
        <f t="array" ref="B572">_xlfn.IFNA(INDEX(Colony!$H$26:$H$1000, MATCH(1,COUNTIF(A572, Colony!$H$26:$H$1000)*(--(ISBLANK(Colony!$I$26:$I$1000))), 0)),"")</f>
        <v/>
      </c>
      <c r="C572" t="str">
        <f t="array" ref="C572">IF(A572=0,0,IF(OR(B572&gt;9999999,ISBLANK(B572)),"",SUM(COUNTIF(A572, Colony!$H$26:$H$1000)*(--(ISBLANK(Colony!$I$26:$I$1000))))))</f>
        <v/>
      </c>
      <c r="D572" t="str">
        <f t="array" ref="D572">_xlfn.IFNA(INDEX(Colony!$J$26:$J$1000, MATCH(1,COUNTIF(A572, Colony!$H$26:$H$1000)*(--(ISBLANK(Colony!$I$26:$I$1000))), 0)),"")</f>
        <v/>
      </c>
      <c r="E572" t="str">
        <f t="array" ref="E572">_xlfn.IFNA(INDEX(Colony!$D$26:$D$1000, MATCH(1,COUNTIF(B572, Colony!$H$26:$H$1000)*(--(ISBLANK(Colony!$I$26:$I$1000))), 0)),"")</f>
        <v/>
      </c>
      <c r="F572">
        <f t="shared" si="10"/>
        <v>0</v>
      </c>
    </row>
    <row r="573" spans="1:6" x14ac:dyDescent="0.25">
      <c r="A573" t="str">
        <f t="array" ref="A573">_xlfn.IFNA(INDEX(Colony!$H$26:$H$1000, MATCH(0, COUNTIF(A$4:A572,Colony!$H$26:$H$1000), 0)),"")</f>
        <v/>
      </c>
      <c r="B573" t="str">
        <f t="array" ref="B573">_xlfn.IFNA(INDEX(Colony!$H$26:$H$1000, MATCH(1,COUNTIF(A573, Colony!$H$26:$H$1000)*(--(ISBLANK(Colony!$I$26:$I$1000))), 0)),"")</f>
        <v/>
      </c>
      <c r="C573" t="str">
        <f t="array" ref="C573">IF(A573=0,0,IF(OR(B573&gt;9999999,ISBLANK(B573)),"",SUM(COUNTIF(A573, Colony!$H$26:$H$1000)*(--(ISBLANK(Colony!$I$26:$I$1000))))))</f>
        <v/>
      </c>
      <c r="D573" t="str">
        <f t="array" ref="D573">_xlfn.IFNA(INDEX(Colony!$J$26:$J$1000, MATCH(1,COUNTIF(A573, Colony!$H$26:$H$1000)*(--(ISBLANK(Colony!$I$26:$I$1000))), 0)),"")</f>
        <v/>
      </c>
      <c r="E573" t="str">
        <f t="array" ref="E573">_xlfn.IFNA(INDEX(Colony!$D$26:$D$1000, MATCH(1,COUNTIF(B573, Colony!$H$26:$H$1000)*(--(ISBLANK(Colony!$I$26:$I$1000))), 0)),"")</f>
        <v/>
      </c>
      <c r="F573">
        <f t="shared" si="10"/>
        <v>0</v>
      </c>
    </row>
    <row r="574" spans="1:6" x14ac:dyDescent="0.25">
      <c r="A574" t="str">
        <f t="array" ref="A574">_xlfn.IFNA(INDEX(Colony!$H$26:$H$1000, MATCH(0, COUNTIF(A$4:A573,Colony!$H$26:$H$1000), 0)),"")</f>
        <v/>
      </c>
      <c r="B574" t="str">
        <f t="array" ref="B574">_xlfn.IFNA(INDEX(Colony!$H$26:$H$1000, MATCH(1,COUNTIF(A574, Colony!$H$26:$H$1000)*(--(ISBLANK(Colony!$I$26:$I$1000))), 0)),"")</f>
        <v/>
      </c>
      <c r="C574" t="str">
        <f t="array" ref="C574">IF(A574=0,0,IF(OR(B574&gt;9999999,ISBLANK(B574)),"",SUM(COUNTIF(A574, Colony!$H$26:$H$1000)*(--(ISBLANK(Colony!$I$26:$I$1000))))))</f>
        <v/>
      </c>
      <c r="D574" t="str">
        <f t="array" ref="D574">_xlfn.IFNA(INDEX(Colony!$J$26:$J$1000, MATCH(1,COUNTIF(A574, Colony!$H$26:$H$1000)*(--(ISBLANK(Colony!$I$26:$I$1000))), 0)),"")</f>
        <v/>
      </c>
      <c r="E574" t="str">
        <f t="array" ref="E574">_xlfn.IFNA(INDEX(Colony!$D$26:$D$1000, MATCH(1,COUNTIF(B574, Colony!$H$26:$H$1000)*(--(ISBLANK(Colony!$I$26:$I$1000))), 0)),"")</f>
        <v/>
      </c>
      <c r="F574">
        <f t="shared" si="10"/>
        <v>0</v>
      </c>
    </row>
    <row r="575" spans="1:6" x14ac:dyDescent="0.25">
      <c r="A575" t="str">
        <f t="array" ref="A575">_xlfn.IFNA(INDEX(Colony!$H$26:$H$1000, MATCH(0, COUNTIF(A$4:A574,Colony!$H$26:$H$1000), 0)),"")</f>
        <v/>
      </c>
      <c r="B575" t="str">
        <f t="array" ref="B575">_xlfn.IFNA(INDEX(Colony!$H$26:$H$1000, MATCH(1,COUNTIF(A575, Colony!$H$26:$H$1000)*(--(ISBLANK(Colony!$I$26:$I$1000))), 0)),"")</f>
        <v/>
      </c>
      <c r="C575" t="str">
        <f t="array" ref="C575">IF(A575=0,0,IF(OR(B575&gt;9999999,ISBLANK(B575)),"",SUM(COUNTIF(A575, Colony!$H$26:$H$1000)*(--(ISBLANK(Colony!$I$26:$I$1000))))))</f>
        <v/>
      </c>
      <c r="D575" t="str">
        <f t="array" ref="D575">_xlfn.IFNA(INDEX(Colony!$J$26:$J$1000, MATCH(1,COUNTIF(A575, Colony!$H$26:$H$1000)*(--(ISBLANK(Colony!$I$26:$I$1000))), 0)),"")</f>
        <v/>
      </c>
      <c r="E575" t="str">
        <f t="array" ref="E575">_xlfn.IFNA(INDEX(Colony!$D$26:$D$1000, MATCH(1,COUNTIF(B575, Colony!$H$26:$H$1000)*(--(ISBLANK(Colony!$I$26:$I$1000))), 0)),"")</f>
        <v/>
      </c>
      <c r="F575">
        <f t="shared" si="10"/>
        <v>0</v>
      </c>
    </row>
    <row r="576" spans="1:6" x14ac:dyDescent="0.25">
      <c r="A576" t="str">
        <f t="array" ref="A576">_xlfn.IFNA(INDEX(Colony!$H$26:$H$1000, MATCH(0, COUNTIF(A$4:A575,Colony!$H$26:$H$1000), 0)),"")</f>
        <v/>
      </c>
      <c r="B576" t="str">
        <f t="array" ref="B576">_xlfn.IFNA(INDEX(Colony!$H$26:$H$1000, MATCH(1,COUNTIF(A576, Colony!$H$26:$H$1000)*(--(ISBLANK(Colony!$I$26:$I$1000))), 0)),"")</f>
        <v/>
      </c>
      <c r="C576" t="str">
        <f t="array" ref="C576">IF(A576=0,0,IF(OR(B576&gt;9999999,ISBLANK(B576)),"",SUM(COUNTIF(A576, Colony!$H$26:$H$1000)*(--(ISBLANK(Colony!$I$26:$I$1000))))))</f>
        <v/>
      </c>
      <c r="D576" t="str">
        <f t="array" ref="D576">_xlfn.IFNA(INDEX(Colony!$J$26:$J$1000, MATCH(1,COUNTIF(A576, Colony!$H$26:$H$1000)*(--(ISBLANK(Colony!$I$26:$I$1000))), 0)),"")</f>
        <v/>
      </c>
      <c r="E576" t="str">
        <f t="array" ref="E576">_xlfn.IFNA(INDEX(Colony!$D$26:$D$1000, MATCH(1,COUNTIF(B576, Colony!$H$26:$H$1000)*(--(ISBLANK(Colony!$I$26:$I$1000))), 0)),"")</f>
        <v/>
      </c>
      <c r="F576">
        <f t="shared" si="10"/>
        <v>0</v>
      </c>
    </row>
    <row r="577" spans="1:6" x14ac:dyDescent="0.25">
      <c r="A577" t="str">
        <f t="array" ref="A577">_xlfn.IFNA(INDEX(Colony!$H$26:$H$1000, MATCH(0, COUNTIF(A$4:A576,Colony!$H$26:$H$1000), 0)),"")</f>
        <v/>
      </c>
      <c r="B577" t="str">
        <f t="array" ref="B577">_xlfn.IFNA(INDEX(Colony!$H$26:$H$1000, MATCH(1,COUNTIF(A577, Colony!$H$26:$H$1000)*(--(ISBLANK(Colony!$I$26:$I$1000))), 0)),"")</f>
        <v/>
      </c>
      <c r="C577" t="str">
        <f t="array" ref="C577">IF(A577=0,0,IF(OR(B577&gt;9999999,ISBLANK(B577)),"",SUM(COUNTIF(A577, Colony!$H$26:$H$1000)*(--(ISBLANK(Colony!$I$26:$I$1000))))))</f>
        <v/>
      </c>
      <c r="D577" t="str">
        <f t="array" ref="D577">_xlfn.IFNA(INDEX(Colony!$J$26:$J$1000, MATCH(1,COUNTIF(A577, Colony!$H$26:$H$1000)*(--(ISBLANK(Colony!$I$26:$I$1000))), 0)),"")</f>
        <v/>
      </c>
      <c r="E577" t="str">
        <f t="array" ref="E577">_xlfn.IFNA(INDEX(Colony!$D$26:$D$1000, MATCH(1,COUNTIF(B577, Colony!$H$26:$H$1000)*(--(ISBLANK(Colony!$I$26:$I$1000))), 0)),"")</f>
        <v/>
      </c>
      <c r="F577">
        <f t="shared" si="10"/>
        <v>0</v>
      </c>
    </row>
    <row r="578" spans="1:6" x14ac:dyDescent="0.25">
      <c r="A578" t="str">
        <f t="array" ref="A578">_xlfn.IFNA(INDEX(Colony!$H$26:$H$1000, MATCH(0, COUNTIF(A$4:A577,Colony!$H$26:$H$1000), 0)),"")</f>
        <v/>
      </c>
      <c r="B578" t="str">
        <f t="array" ref="B578">_xlfn.IFNA(INDEX(Colony!$H$26:$H$1000, MATCH(1,COUNTIF(A578, Colony!$H$26:$H$1000)*(--(ISBLANK(Colony!$I$26:$I$1000))), 0)),"")</f>
        <v/>
      </c>
      <c r="C578" t="str">
        <f t="array" ref="C578">IF(A578=0,0,IF(OR(B578&gt;9999999,ISBLANK(B578)),"",SUM(COUNTIF(A578, Colony!$H$26:$H$1000)*(--(ISBLANK(Colony!$I$26:$I$1000))))))</f>
        <v/>
      </c>
      <c r="D578" t="str">
        <f t="array" ref="D578">_xlfn.IFNA(INDEX(Colony!$J$26:$J$1000, MATCH(1,COUNTIF(A578, Colony!$H$26:$H$1000)*(--(ISBLANK(Colony!$I$26:$I$1000))), 0)),"")</f>
        <v/>
      </c>
      <c r="E578" t="str">
        <f t="array" ref="E578">_xlfn.IFNA(INDEX(Colony!$D$26:$D$1000, MATCH(1,COUNTIF(B578, Colony!$H$26:$H$1000)*(--(ISBLANK(Colony!$I$26:$I$1000))), 0)),"")</f>
        <v/>
      </c>
      <c r="F578">
        <f t="shared" si="10"/>
        <v>0</v>
      </c>
    </row>
    <row r="579" spans="1:6" x14ac:dyDescent="0.25">
      <c r="A579" t="str">
        <f t="array" ref="A579">_xlfn.IFNA(INDEX(Colony!$H$26:$H$1000, MATCH(0, COUNTIF(A$4:A578,Colony!$H$26:$H$1000), 0)),"")</f>
        <v/>
      </c>
      <c r="B579" t="str">
        <f t="array" ref="B579">_xlfn.IFNA(INDEX(Colony!$H$26:$H$1000, MATCH(1,COUNTIF(A579, Colony!$H$26:$H$1000)*(--(ISBLANK(Colony!$I$26:$I$1000))), 0)),"")</f>
        <v/>
      </c>
      <c r="C579" t="str">
        <f t="array" ref="C579">IF(A579=0,0,IF(OR(B579&gt;9999999,ISBLANK(B579)),"",SUM(COUNTIF(A579, Colony!$H$26:$H$1000)*(--(ISBLANK(Colony!$I$26:$I$1000))))))</f>
        <v/>
      </c>
      <c r="D579" t="str">
        <f t="array" ref="D579">_xlfn.IFNA(INDEX(Colony!$J$26:$J$1000, MATCH(1,COUNTIF(A579, Colony!$H$26:$H$1000)*(--(ISBLANK(Colony!$I$26:$I$1000))), 0)),"")</f>
        <v/>
      </c>
      <c r="E579" t="str">
        <f t="array" ref="E579">_xlfn.IFNA(INDEX(Colony!$D$26:$D$1000, MATCH(1,COUNTIF(B579, Colony!$H$26:$H$1000)*(--(ISBLANK(Colony!$I$26:$I$1000))), 0)),"")</f>
        <v/>
      </c>
      <c r="F579">
        <f t="shared" si="10"/>
        <v>0</v>
      </c>
    </row>
    <row r="580" spans="1:6" x14ac:dyDescent="0.25">
      <c r="A580" t="str">
        <f t="array" ref="A580">_xlfn.IFNA(INDEX(Colony!$H$26:$H$1000, MATCH(0, COUNTIF(A$4:A579,Colony!$H$26:$H$1000), 0)),"")</f>
        <v/>
      </c>
      <c r="B580" t="str">
        <f t="array" ref="B580">_xlfn.IFNA(INDEX(Colony!$H$26:$H$1000, MATCH(1,COUNTIF(A580, Colony!$H$26:$H$1000)*(--(ISBLANK(Colony!$I$26:$I$1000))), 0)),"")</f>
        <v/>
      </c>
      <c r="C580" t="str">
        <f t="array" ref="C580">IF(A580=0,0,IF(OR(B580&gt;9999999,ISBLANK(B580)),"",SUM(COUNTIF(A580, Colony!$H$26:$H$1000)*(--(ISBLANK(Colony!$I$26:$I$1000))))))</f>
        <v/>
      </c>
      <c r="D580" t="str">
        <f t="array" ref="D580">_xlfn.IFNA(INDEX(Colony!$J$26:$J$1000, MATCH(1,COUNTIF(A580, Colony!$H$26:$H$1000)*(--(ISBLANK(Colony!$I$26:$I$1000))), 0)),"")</f>
        <v/>
      </c>
      <c r="E580" t="str">
        <f t="array" ref="E580">_xlfn.IFNA(INDEX(Colony!$D$26:$D$1000, MATCH(1,COUNTIF(B580, Colony!$H$26:$H$1000)*(--(ISBLANK(Colony!$I$26:$I$1000))), 0)),"")</f>
        <v/>
      </c>
      <c r="F580">
        <f t="shared" si="10"/>
        <v>0</v>
      </c>
    </row>
    <row r="581" spans="1:6" x14ac:dyDescent="0.25">
      <c r="A581" t="str">
        <f t="array" ref="A581">_xlfn.IFNA(INDEX(Colony!$H$26:$H$1000, MATCH(0, COUNTIF(A$4:A580,Colony!$H$26:$H$1000), 0)),"")</f>
        <v/>
      </c>
      <c r="B581" t="str">
        <f t="array" ref="B581">_xlfn.IFNA(INDEX(Colony!$H$26:$H$1000, MATCH(1,COUNTIF(A581, Colony!$H$26:$H$1000)*(--(ISBLANK(Colony!$I$26:$I$1000))), 0)),"")</f>
        <v/>
      </c>
      <c r="C581" t="str">
        <f t="array" ref="C581">IF(A581=0,0,IF(OR(B581&gt;9999999,ISBLANK(B581)),"",SUM(COUNTIF(A581, Colony!$H$26:$H$1000)*(--(ISBLANK(Colony!$I$26:$I$1000))))))</f>
        <v/>
      </c>
      <c r="D581" t="str">
        <f t="array" ref="D581">_xlfn.IFNA(INDEX(Colony!$J$26:$J$1000, MATCH(1,COUNTIF(A581, Colony!$H$26:$H$1000)*(--(ISBLANK(Colony!$I$26:$I$1000))), 0)),"")</f>
        <v/>
      </c>
      <c r="E581" t="str">
        <f t="array" ref="E581">_xlfn.IFNA(INDEX(Colony!$D$26:$D$1000, MATCH(1,COUNTIF(B581, Colony!$H$26:$H$1000)*(--(ISBLANK(Colony!$I$26:$I$1000))), 0)),"")</f>
        <v/>
      </c>
      <c r="F581">
        <f t="shared" ref="F581:F644" si="11">IF(OR(B581&gt;$B$5,B581&lt;9999),1,0)</f>
        <v>0</v>
      </c>
    </row>
    <row r="582" spans="1:6" x14ac:dyDescent="0.25">
      <c r="A582" t="str">
        <f t="array" ref="A582">_xlfn.IFNA(INDEX(Colony!$H$26:$H$1000, MATCH(0, COUNTIF(A$4:A581,Colony!$H$26:$H$1000), 0)),"")</f>
        <v/>
      </c>
      <c r="B582" t="str">
        <f t="array" ref="B582">_xlfn.IFNA(INDEX(Colony!$H$26:$H$1000, MATCH(1,COUNTIF(A582, Colony!$H$26:$H$1000)*(--(ISBLANK(Colony!$I$26:$I$1000))), 0)),"")</f>
        <v/>
      </c>
      <c r="C582" t="str">
        <f t="array" ref="C582">IF(A582=0,0,IF(OR(B582&gt;9999999,ISBLANK(B582)),"",SUM(COUNTIF(A582, Colony!$H$26:$H$1000)*(--(ISBLANK(Colony!$I$26:$I$1000))))))</f>
        <v/>
      </c>
      <c r="D582" t="str">
        <f t="array" ref="D582">_xlfn.IFNA(INDEX(Colony!$J$26:$J$1000, MATCH(1,COUNTIF(A582, Colony!$H$26:$H$1000)*(--(ISBLANK(Colony!$I$26:$I$1000))), 0)),"")</f>
        <v/>
      </c>
      <c r="E582" t="str">
        <f t="array" ref="E582">_xlfn.IFNA(INDEX(Colony!$D$26:$D$1000, MATCH(1,COUNTIF(B582, Colony!$H$26:$H$1000)*(--(ISBLANK(Colony!$I$26:$I$1000))), 0)),"")</f>
        <v/>
      </c>
      <c r="F582">
        <f t="shared" si="11"/>
        <v>0</v>
      </c>
    </row>
    <row r="583" spans="1:6" x14ac:dyDescent="0.25">
      <c r="A583" t="str">
        <f t="array" ref="A583">_xlfn.IFNA(INDEX(Colony!$H$26:$H$1000, MATCH(0, COUNTIF(A$4:A582,Colony!$H$26:$H$1000), 0)),"")</f>
        <v/>
      </c>
      <c r="B583" t="str">
        <f t="array" ref="B583">_xlfn.IFNA(INDEX(Colony!$H$26:$H$1000, MATCH(1,COUNTIF(A583, Colony!$H$26:$H$1000)*(--(ISBLANK(Colony!$I$26:$I$1000))), 0)),"")</f>
        <v/>
      </c>
      <c r="C583" t="str">
        <f t="array" ref="C583">IF(A583=0,0,IF(OR(B583&gt;9999999,ISBLANK(B583)),"",SUM(COUNTIF(A583, Colony!$H$26:$H$1000)*(--(ISBLANK(Colony!$I$26:$I$1000))))))</f>
        <v/>
      </c>
      <c r="D583" t="str">
        <f t="array" ref="D583">_xlfn.IFNA(INDEX(Colony!$J$26:$J$1000, MATCH(1,COUNTIF(A583, Colony!$H$26:$H$1000)*(--(ISBLANK(Colony!$I$26:$I$1000))), 0)),"")</f>
        <v/>
      </c>
      <c r="E583" t="str">
        <f t="array" ref="E583">_xlfn.IFNA(INDEX(Colony!$D$26:$D$1000, MATCH(1,COUNTIF(B583, Colony!$H$26:$H$1000)*(--(ISBLANK(Colony!$I$26:$I$1000))), 0)),"")</f>
        <v/>
      </c>
      <c r="F583">
        <f t="shared" si="11"/>
        <v>0</v>
      </c>
    </row>
    <row r="584" spans="1:6" x14ac:dyDescent="0.25">
      <c r="A584" t="str">
        <f t="array" ref="A584">_xlfn.IFNA(INDEX(Colony!$H$26:$H$1000, MATCH(0, COUNTIF(A$4:A583,Colony!$H$26:$H$1000), 0)),"")</f>
        <v/>
      </c>
      <c r="B584" t="str">
        <f t="array" ref="B584">_xlfn.IFNA(INDEX(Colony!$H$26:$H$1000, MATCH(1,COUNTIF(A584, Colony!$H$26:$H$1000)*(--(ISBLANK(Colony!$I$26:$I$1000))), 0)),"")</f>
        <v/>
      </c>
      <c r="C584" t="str">
        <f t="array" ref="C584">IF(A584=0,0,IF(OR(B584&gt;9999999,ISBLANK(B584)),"",SUM(COUNTIF(A584, Colony!$H$26:$H$1000)*(--(ISBLANK(Colony!$I$26:$I$1000))))))</f>
        <v/>
      </c>
      <c r="D584" t="str">
        <f t="array" ref="D584">_xlfn.IFNA(INDEX(Colony!$J$26:$J$1000, MATCH(1,COUNTIF(A584, Colony!$H$26:$H$1000)*(--(ISBLANK(Colony!$I$26:$I$1000))), 0)),"")</f>
        <v/>
      </c>
      <c r="E584" t="str">
        <f t="array" ref="E584">_xlfn.IFNA(INDEX(Colony!$D$26:$D$1000, MATCH(1,COUNTIF(B584, Colony!$H$26:$H$1000)*(--(ISBLANK(Colony!$I$26:$I$1000))), 0)),"")</f>
        <v/>
      </c>
      <c r="F584">
        <f t="shared" si="11"/>
        <v>0</v>
      </c>
    </row>
    <row r="585" spans="1:6" x14ac:dyDescent="0.25">
      <c r="A585" t="str">
        <f t="array" ref="A585">_xlfn.IFNA(INDEX(Colony!$H$26:$H$1000, MATCH(0, COUNTIF(A$4:A584,Colony!$H$26:$H$1000), 0)),"")</f>
        <v/>
      </c>
      <c r="B585" t="str">
        <f t="array" ref="B585">_xlfn.IFNA(INDEX(Colony!$H$26:$H$1000, MATCH(1,COUNTIF(A585, Colony!$H$26:$H$1000)*(--(ISBLANK(Colony!$I$26:$I$1000))), 0)),"")</f>
        <v/>
      </c>
      <c r="C585" t="str">
        <f t="array" ref="C585">IF(A585=0,0,IF(OR(B585&gt;9999999,ISBLANK(B585)),"",SUM(COUNTIF(A585, Colony!$H$26:$H$1000)*(--(ISBLANK(Colony!$I$26:$I$1000))))))</f>
        <v/>
      </c>
      <c r="D585" t="str">
        <f t="array" ref="D585">_xlfn.IFNA(INDEX(Colony!$J$26:$J$1000, MATCH(1,COUNTIF(A585, Colony!$H$26:$H$1000)*(--(ISBLANK(Colony!$I$26:$I$1000))), 0)),"")</f>
        <v/>
      </c>
      <c r="E585" t="str">
        <f t="array" ref="E585">_xlfn.IFNA(INDEX(Colony!$D$26:$D$1000, MATCH(1,COUNTIF(B585, Colony!$H$26:$H$1000)*(--(ISBLANK(Colony!$I$26:$I$1000))), 0)),"")</f>
        <v/>
      </c>
      <c r="F585">
        <f t="shared" si="11"/>
        <v>0</v>
      </c>
    </row>
    <row r="586" spans="1:6" x14ac:dyDescent="0.25">
      <c r="A586" t="str">
        <f t="array" ref="A586">_xlfn.IFNA(INDEX(Colony!$H$26:$H$1000, MATCH(0, COUNTIF(A$4:A585,Colony!$H$26:$H$1000), 0)),"")</f>
        <v/>
      </c>
      <c r="B586" t="str">
        <f t="array" ref="B586">_xlfn.IFNA(INDEX(Colony!$H$26:$H$1000, MATCH(1,COUNTIF(A586, Colony!$H$26:$H$1000)*(--(ISBLANK(Colony!$I$26:$I$1000))), 0)),"")</f>
        <v/>
      </c>
      <c r="C586" t="str">
        <f t="array" ref="C586">IF(A586=0,0,IF(OR(B586&gt;9999999,ISBLANK(B586)),"",SUM(COUNTIF(A586, Colony!$H$26:$H$1000)*(--(ISBLANK(Colony!$I$26:$I$1000))))))</f>
        <v/>
      </c>
      <c r="D586" t="str">
        <f t="array" ref="D586">_xlfn.IFNA(INDEX(Colony!$J$26:$J$1000, MATCH(1,COUNTIF(A586, Colony!$H$26:$H$1000)*(--(ISBLANK(Colony!$I$26:$I$1000))), 0)),"")</f>
        <v/>
      </c>
      <c r="E586" t="str">
        <f t="array" ref="E586">_xlfn.IFNA(INDEX(Colony!$D$26:$D$1000, MATCH(1,COUNTIF(B586, Colony!$H$26:$H$1000)*(--(ISBLANK(Colony!$I$26:$I$1000))), 0)),"")</f>
        <v/>
      </c>
      <c r="F586">
        <f t="shared" si="11"/>
        <v>0</v>
      </c>
    </row>
    <row r="587" spans="1:6" x14ac:dyDescent="0.25">
      <c r="A587" t="str">
        <f t="array" ref="A587">_xlfn.IFNA(INDEX(Colony!$H$26:$H$1000, MATCH(0, COUNTIF(A$4:A586,Colony!$H$26:$H$1000), 0)),"")</f>
        <v/>
      </c>
      <c r="B587" t="str">
        <f t="array" ref="B587">_xlfn.IFNA(INDEX(Colony!$H$26:$H$1000, MATCH(1,COUNTIF(A587, Colony!$H$26:$H$1000)*(--(ISBLANK(Colony!$I$26:$I$1000))), 0)),"")</f>
        <v/>
      </c>
      <c r="C587" t="str">
        <f t="array" ref="C587">IF(A587=0,0,IF(OR(B587&gt;9999999,ISBLANK(B587)),"",SUM(COUNTIF(A587, Colony!$H$26:$H$1000)*(--(ISBLANK(Colony!$I$26:$I$1000))))))</f>
        <v/>
      </c>
      <c r="D587" t="str">
        <f t="array" ref="D587">_xlfn.IFNA(INDEX(Colony!$J$26:$J$1000, MATCH(1,COUNTIF(A587, Colony!$H$26:$H$1000)*(--(ISBLANK(Colony!$I$26:$I$1000))), 0)),"")</f>
        <v/>
      </c>
      <c r="E587" t="str">
        <f t="array" ref="E587">_xlfn.IFNA(INDEX(Colony!$D$26:$D$1000, MATCH(1,COUNTIF(B587, Colony!$H$26:$H$1000)*(--(ISBLANK(Colony!$I$26:$I$1000))), 0)),"")</f>
        <v/>
      </c>
      <c r="F587">
        <f t="shared" si="11"/>
        <v>0</v>
      </c>
    </row>
    <row r="588" spans="1:6" x14ac:dyDescent="0.25">
      <c r="A588" t="str">
        <f t="array" ref="A588">_xlfn.IFNA(INDEX(Colony!$H$26:$H$1000, MATCH(0, COUNTIF(A$4:A587,Colony!$H$26:$H$1000), 0)),"")</f>
        <v/>
      </c>
      <c r="B588" t="str">
        <f t="array" ref="B588">_xlfn.IFNA(INDEX(Colony!$H$26:$H$1000, MATCH(1,COUNTIF(A588, Colony!$H$26:$H$1000)*(--(ISBLANK(Colony!$I$26:$I$1000))), 0)),"")</f>
        <v/>
      </c>
      <c r="C588" t="str">
        <f t="array" ref="C588">IF(A588=0,0,IF(OR(B588&gt;9999999,ISBLANK(B588)),"",SUM(COUNTIF(A588, Colony!$H$26:$H$1000)*(--(ISBLANK(Colony!$I$26:$I$1000))))))</f>
        <v/>
      </c>
      <c r="D588" t="str">
        <f t="array" ref="D588">_xlfn.IFNA(INDEX(Colony!$J$26:$J$1000, MATCH(1,COUNTIF(A588, Colony!$H$26:$H$1000)*(--(ISBLANK(Colony!$I$26:$I$1000))), 0)),"")</f>
        <v/>
      </c>
      <c r="E588" t="str">
        <f t="array" ref="E588">_xlfn.IFNA(INDEX(Colony!$D$26:$D$1000, MATCH(1,COUNTIF(B588, Colony!$H$26:$H$1000)*(--(ISBLANK(Colony!$I$26:$I$1000))), 0)),"")</f>
        <v/>
      </c>
      <c r="F588">
        <f t="shared" si="11"/>
        <v>0</v>
      </c>
    </row>
    <row r="589" spans="1:6" x14ac:dyDescent="0.25">
      <c r="A589" t="str">
        <f t="array" ref="A589">_xlfn.IFNA(INDEX(Colony!$H$26:$H$1000, MATCH(0, COUNTIF(A$4:A588,Colony!$H$26:$H$1000), 0)),"")</f>
        <v/>
      </c>
      <c r="B589" t="str">
        <f t="array" ref="B589">_xlfn.IFNA(INDEX(Colony!$H$26:$H$1000, MATCH(1,COUNTIF(A589, Colony!$H$26:$H$1000)*(--(ISBLANK(Colony!$I$26:$I$1000))), 0)),"")</f>
        <v/>
      </c>
      <c r="C589" t="str">
        <f t="array" ref="C589">IF(A589=0,0,IF(OR(B589&gt;9999999,ISBLANK(B589)),"",SUM(COUNTIF(A589, Colony!$H$26:$H$1000)*(--(ISBLANK(Colony!$I$26:$I$1000))))))</f>
        <v/>
      </c>
      <c r="D589" t="str">
        <f t="array" ref="D589">_xlfn.IFNA(INDEX(Colony!$J$26:$J$1000, MATCH(1,COUNTIF(A589, Colony!$H$26:$H$1000)*(--(ISBLANK(Colony!$I$26:$I$1000))), 0)),"")</f>
        <v/>
      </c>
      <c r="E589" t="str">
        <f t="array" ref="E589">_xlfn.IFNA(INDEX(Colony!$D$26:$D$1000, MATCH(1,COUNTIF(B589, Colony!$H$26:$H$1000)*(--(ISBLANK(Colony!$I$26:$I$1000))), 0)),"")</f>
        <v/>
      </c>
      <c r="F589">
        <f t="shared" si="11"/>
        <v>0</v>
      </c>
    </row>
    <row r="590" spans="1:6" x14ac:dyDescent="0.25">
      <c r="A590" t="str">
        <f t="array" ref="A590">_xlfn.IFNA(INDEX(Colony!$H$26:$H$1000, MATCH(0, COUNTIF(A$4:A589,Colony!$H$26:$H$1000), 0)),"")</f>
        <v/>
      </c>
      <c r="B590" t="str">
        <f t="array" ref="B590">_xlfn.IFNA(INDEX(Colony!$H$26:$H$1000, MATCH(1,COUNTIF(A590, Colony!$H$26:$H$1000)*(--(ISBLANK(Colony!$I$26:$I$1000))), 0)),"")</f>
        <v/>
      </c>
      <c r="C590" t="str">
        <f t="array" ref="C590">IF(A590=0,0,IF(OR(B590&gt;9999999,ISBLANK(B590)),"",SUM(COUNTIF(A590, Colony!$H$26:$H$1000)*(--(ISBLANK(Colony!$I$26:$I$1000))))))</f>
        <v/>
      </c>
      <c r="D590" t="str">
        <f t="array" ref="D590">_xlfn.IFNA(INDEX(Colony!$J$26:$J$1000, MATCH(1,COUNTIF(A590, Colony!$H$26:$H$1000)*(--(ISBLANK(Colony!$I$26:$I$1000))), 0)),"")</f>
        <v/>
      </c>
      <c r="E590" t="str">
        <f t="array" ref="E590">_xlfn.IFNA(INDEX(Colony!$D$26:$D$1000, MATCH(1,COUNTIF(B590, Colony!$H$26:$H$1000)*(--(ISBLANK(Colony!$I$26:$I$1000))), 0)),"")</f>
        <v/>
      </c>
      <c r="F590">
        <f t="shared" si="11"/>
        <v>0</v>
      </c>
    </row>
    <row r="591" spans="1:6" x14ac:dyDescent="0.25">
      <c r="A591" t="str">
        <f t="array" ref="A591">_xlfn.IFNA(INDEX(Colony!$H$26:$H$1000, MATCH(0, COUNTIF(A$4:A590,Colony!$H$26:$H$1000), 0)),"")</f>
        <v/>
      </c>
      <c r="B591" t="str">
        <f t="array" ref="B591">_xlfn.IFNA(INDEX(Colony!$H$26:$H$1000, MATCH(1,COUNTIF(A591, Colony!$H$26:$H$1000)*(--(ISBLANK(Colony!$I$26:$I$1000))), 0)),"")</f>
        <v/>
      </c>
      <c r="C591" t="str">
        <f t="array" ref="C591">IF(A591=0,0,IF(OR(B591&gt;9999999,ISBLANK(B591)),"",SUM(COUNTIF(A591, Colony!$H$26:$H$1000)*(--(ISBLANK(Colony!$I$26:$I$1000))))))</f>
        <v/>
      </c>
      <c r="D591" t="str">
        <f t="array" ref="D591">_xlfn.IFNA(INDEX(Colony!$J$26:$J$1000, MATCH(1,COUNTIF(A591, Colony!$H$26:$H$1000)*(--(ISBLANK(Colony!$I$26:$I$1000))), 0)),"")</f>
        <v/>
      </c>
      <c r="E591" t="str">
        <f t="array" ref="E591">_xlfn.IFNA(INDEX(Colony!$D$26:$D$1000, MATCH(1,COUNTIF(B591, Colony!$H$26:$H$1000)*(--(ISBLANK(Colony!$I$26:$I$1000))), 0)),"")</f>
        <v/>
      </c>
      <c r="F591">
        <f t="shared" si="11"/>
        <v>0</v>
      </c>
    </row>
    <row r="592" spans="1:6" x14ac:dyDescent="0.25">
      <c r="A592" t="str">
        <f t="array" ref="A592">_xlfn.IFNA(INDEX(Colony!$H$26:$H$1000, MATCH(0, COUNTIF(A$4:A591,Colony!$H$26:$H$1000), 0)),"")</f>
        <v/>
      </c>
      <c r="B592" t="str">
        <f t="array" ref="B592">_xlfn.IFNA(INDEX(Colony!$H$26:$H$1000, MATCH(1,COUNTIF(A592, Colony!$H$26:$H$1000)*(--(ISBLANK(Colony!$I$26:$I$1000))), 0)),"")</f>
        <v/>
      </c>
      <c r="C592" t="str">
        <f t="array" ref="C592">IF(A592=0,0,IF(OR(B592&gt;9999999,ISBLANK(B592)),"",SUM(COUNTIF(A592, Colony!$H$26:$H$1000)*(--(ISBLANK(Colony!$I$26:$I$1000))))))</f>
        <v/>
      </c>
      <c r="D592" t="str">
        <f t="array" ref="D592">_xlfn.IFNA(INDEX(Colony!$J$26:$J$1000, MATCH(1,COUNTIF(A592, Colony!$H$26:$H$1000)*(--(ISBLANK(Colony!$I$26:$I$1000))), 0)),"")</f>
        <v/>
      </c>
      <c r="E592" t="str">
        <f t="array" ref="E592">_xlfn.IFNA(INDEX(Colony!$D$26:$D$1000, MATCH(1,COUNTIF(B592, Colony!$H$26:$H$1000)*(--(ISBLANK(Colony!$I$26:$I$1000))), 0)),"")</f>
        <v/>
      </c>
      <c r="F592">
        <f t="shared" si="11"/>
        <v>0</v>
      </c>
    </row>
    <row r="593" spans="1:6" x14ac:dyDescent="0.25">
      <c r="A593" t="str">
        <f t="array" ref="A593">_xlfn.IFNA(INDEX(Colony!$H$26:$H$1000, MATCH(0, COUNTIF(A$4:A592,Colony!$H$26:$H$1000), 0)),"")</f>
        <v/>
      </c>
      <c r="B593" t="str">
        <f t="array" ref="B593">_xlfn.IFNA(INDEX(Colony!$H$26:$H$1000, MATCH(1,COUNTIF(A593, Colony!$H$26:$H$1000)*(--(ISBLANK(Colony!$I$26:$I$1000))), 0)),"")</f>
        <v/>
      </c>
      <c r="C593" t="str">
        <f t="array" ref="C593">IF(A593=0,0,IF(OR(B593&gt;9999999,ISBLANK(B593)),"",SUM(COUNTIF(A593, Colony!$H$26:$H$1000)*(--(ISBLANK(Colony!$I$26:$I$1000))))))</f>
        <v/>
      </c>
      <c r="D593" t="str">
        <f t="array" ref="D593">_xlfn.IFNA(INDEX(Colony!$J$26:$J$1000, MATCH(1,COUNTIF(A593, Colony!$H$26:$H$1000)*(--(ISBLANK(Colony!$I$26:$I$1000))), 0)),"")</f>
        <v/>
      </c>
      <c r="E593" t="str">
        <f t="array" ref="E593">_xlfn.IFNA(INDEX(Colony!$D$26:$D$1000, MATCH(1,COUNTIF(B593, Colony!$H$26:$H$1000)*(--(ISBLANK(Colony!$I$26:$I$1000))), 0)),"")</f>
        <v/>
      </c>
      <c r="F593">
        <f t="shared" si="11"/>
        <v>0</v>
      </c>
    </row>
    <row r="594" spans="1:6" x14ac:dyDescent="0.25">
      <c r="A594" t="str">
        <f t="array" ref="A594">_xlfn.IFNA(INDEX(Colony!$H$26:$H$1000, MATCH(0, COUNTIF(A$4:A593,Colony!$H$26:$H$1000), 0)),"")</f>
        <v/>
      </c>
      <c r="B594" t="str">
        <f t="array" ref="B594">_xlfn.IFNA(INDEX(Colony!$H$26:$H$1000, MATCH(1,COUNTIF(A594, Colony!$H$26:$H$1000)*(--(ISBLANK(Colony!$I$26:$I$1000))), 0)),"")</f>
        <v/>
      </c>
      <c r="C594" t="str">
        <f t="array" ref="C594">IF(A594=0,0,IF(OR(B594&gt;9999999,ISBLANK(B594)),"",SUM(COUNTIF(A594, Colony!$H$26:$H$1000)*(--(ISBLANK(Colony!$I$26:$I$1000))))))</f>
        <v/>
      </c>
      <c r="D594" t="str">
        <f t="array" ref="D594">_xlfn.IFNA(INDEX(Colony!$J$26:$J$1000, MATCH(1,COUNTIF(A594, Colony!$H$26:$H$1000)*(--(ISBLANK(Colony!$I$26:$I$1000))), 0)),"")</f>
        <v/>
      </c>
      <c r="E594" t="str">
        <f t="array" ref="E594">_xlfn.IFNA(INDEX(Colony!$D$26:$D$1000, MATCH(1,COUNTIF(B594, Colony!$H$26:$H$1000)*(--(ISBLANK(Colony!$I$26:$I$1000))), 0)),"")</f>
        <v/>
      </c>
      <c r="F594">
        <f t="shared" si="11"/>
        <v>0</v>
      </c>
    </row>
    <row r="595" spans="1:6" x14ac:dyDescent="0.25">
      <c r="A595" t="str">
        <f t="array" ref="A595">_xlfn.IFNA(INDEX(Colony!$H$26:$H$1000, MATCH(0, COUNTIF(A$4:A594,Colony!$H$26:$H$1000), 0)),"")</f>
        <v/>
      </c>
      <c r="B595" t="str">
        <f t="array" ref="B595">_xlfn.IFNA(INDEX(Colony!$H$26:$H$1000, MATCH(1,COUNTIF(A595, Colony!$H$26:$H$1000)*(--(ISBLANK(Colony!$I$26:$I$1000))), 0)),"")</f>
        <v/>
      </c>
      <c r="C595" t="str">
        <f t="array" ref="C595">IF(A595=0,0,IF(OR(B595&gt;9999999,ISBLANK(B595)),"",SUM(COUNTIF(A595, Colony!$H$26:$H$1000)*(--(ISBLANK(Colony!$I$26:$I$1000))))))</f>
        <v/>
      </c>
      <c r="D595" t="str">
        <f t="array" ref="D595">_xlfn.IFNA(INDEX(Colony!$J$26:$J$1000, MATCH(1,COUNTIF(A595, Colony!$H$26:$H$1000)*(--(ISBLANK(Colony!$I$26:$I$1000))), 0)),"")</f>
        <v/>
      </c>
      <c r="E595" t="str">
        <f t="array" ref="E595">_xlfn.IFNA(INDEX(Colony!$D$26:$D$1000, MATCH(1,COUNTIF(B595, Colony!$H$26:$H$1000)*(--(ISBLANK(Colony!$I$26:$I$1000))), 0)),"")</f>
        <v/>
      </c>
      <c r="F595">
        <f t="shared" si="11"/>
        <v>0</v>
      </c>
    </row>
    <row r="596" spans="1:6" x14ac:dyDescent="0.25">
      <c r="A596" t="str">
        <f t="array" ref="A596">_xlfn.IFNA(INDEX(Colony!$H$26:$H$1000, MATCH(0, COUNTIF(A$4:A595,Colony!$H$26:$H$1000), 0)),"")</f>
        <v/>
      </c>
      <c r="B596" t="str">
        <f t="array" ref="B596">_xlfn.IFNA(INDEX(Colony!$H$26:$H$1000, MATCH(1,COUNTIF(A596, Colony!$H$26:$H$1000)*(--(ISBLANK(Colony!$I$26:$I$1000))), 0)),"")</f>
        <v/>
      </c>
      <c r="C596" t="str">
        <f t="array" ref="C596">IF(A596=0,0,IF(OR(B596&gt;9999999,ISBLANK(B596)),"",SUM(COUNTIF(A596, Colony!$H$26:$H$1000)*(--(ISBLANK(Colony!$I$26:$I$1000))))))</f>
        <v/>
      </c>
      <c r="D596" t="str">
        <f t="array" ref="D596">_xlfn.IFNA(INDEX(Colony!$J$26:$J$1000, MATCH(1,COUNTIF(A596, Colony!$H$26:$H$1000)*(--(ISBLANK(Colony!$I$26:$I$1000))), 0)),"")</f>
        <v/>
      </c>
      <c r="E596" t="str">
        <f t="array" ref="E596">_xlfn.IFNA(INDEX(Colony!$D$26:$D$1000, MATCH(1,COUNTIF(B596, Colony!$H$26:$H$1000)*(--(ISBLANK(Colony!$I$26:$I$1000))), 0)),"")</f>
        <v/>
      </c>
      <c r="F596">
        <f t="shared" si="11"/>
        <v>0</v>
      </c>
    </row>
    <row r="597" spans="1:6" x14ac:dyDescent="0.25">
      <c r="A597" t="str">
        <f t="array" ref="A597">_xlfn.IFNA(INDEX(Colony!$H$26:$H$1000, MATCH(0, COUNTIF(A$4:A596,Colony!$H$26:$H$1000), 0)),"")</f>
        <v/>
      </c>
      <c r="B597" t="str">
        <f t="array" ref="B597">_xlfn.IFNA(INDEX(Colony!$H$26:$H$1000, MATCH(1,COUNTIF(A597, Colony!$H$26:$H$1000)*(--(ISBLANK(Colony!$I$26:$I$1000))), 0)),"")</f>
        <v/>
      </c>
      <c r="C597" t="str">
        <f t="array" ref="C597">IF(A597=0,0,IF(OR(B597&gt;9999999,ISBLANK(B597)),"",SUM(COUNTIF(A597, Colony!$H$26:$H$1000)*(--(ISBLANK(Colony!$I$26:$I$1000))))))</f>
        <v/>
      </c>
      <c r="D597" t="str">
        <f t="array" ref="D597">_xlfn.IFNA(INDEX(Colony!$J$26:$J$1000, MATCH(1,COUNTIF(A597, Colony!$H$26:$H$1000)*(--(ISBLANK(Colony!$I$26:$I$1000))), 0)),"")</f>
        <v/>
      </c>
      <c r="E597" t="str">
        <f t="array" ref="E597">_xlfn.IFNA(INDEX(Colony!$D$26:$D$1000, MATCH(1,COUNTIF(B597, Colony!$H$26:$H$1000)*(--(ISBLANK(Colony!$I$26:$I$1000))), 0)),"")</f>
        <v/>
      </c>
      <c r="F597">
        <f t="shared" si="11"/>
        <v>0</v>
      </c>
    </row>
    <row r="598" spans="1:6" x14ac:dyDescent="0.25">
      <c r="A598" t="str">
        <f t="array" ref="A598">_xlfn.IFNA(INDEX(Colony!$H$26:$H$1000, MATCH(0, COUNTIF(A$4:A597,Colony!$H$26:$H$1000), 0)),"")</f>
        <v/>
      </c>
      <c r="B598" t="str">
        <f t="array" ref="B598">_xlfn.IFNA(INDEX(Colony!$H$26:$H$1000, MATCH(1,COUNTIF(A598, Colony!$H$26:$H$1000)*(--(ISBLANK(Colony!$I$26:$I$1000))), 0)),"")</f>
        <v/>
      </c>
      <c r="C598" t="str">
        <f t="array" ref="C598">IF(A598=0,0,IF(OR(B598&gt;9999999,ISBLANK(B598)),"",SUM(COUNTIF(A598, Colony!$H$26:$H$1000)*(--(ISBLANK(Colony!$I$26:$I$1000))))))</f>
        <v/>
      </c>
      <c r="D598" t="str">
        <f t="array" ref="D598">_xlfn.IFNA(INDEX(Colony!$J$26:$J$1000, MATCH(1,COUNTIF(A598, Colony!$H$26:$H$1000)*(--(ISBLANK(Colony!$I$26:$I$1000))), 0)),"")</f>
        <v/>
      </c>
      <c r="E598" t="str">
        <f t="array" ref="E598">_xlfn.IFNA(INDEX(Colony!$D$26:$D$1000, MATCH(1,COUNTIF(B598, Colony!$H$26:$H$1000)*(--(ISBLANK(Colony!$I$26:$I$1000))), 0)),"")</f>
        <v/>
      </c>
      <c r="F598">
        <f t="shared" si="11"/>
        <v>0</v>
      </c>
    </row>
    <row r="599" spans="1:6" x14ac:dyDescent="0.25">
      <c r="A599" t="str">
        <f t="array" ref="A599">_xlfn.IFNA(INDEX(Colony!$H$26:$H$1000, MATCH(0, COUNTIF(A$4:A598,Colony!$H$26:$H$1000), 0)),"")</f>
        <v/>
      </c>
      <c r="B599" t="str">
        <f t="array" ref="B599">_xlfn.IFNA(INDEX(Colony!$H$26:$H$1000, MATCH(1,COUNTIF(A599, Colony!$H$26:$H$1000)*(--(ISBLANK(Colony!$I$26:$I$1000))), 0)),"")</f>
        <v/>
      </c>
      <c r="C599" t="str">
        <f t="array" ref="C599">IF(A599=0,0,IF(OR(B599&gt;9999999,ISBLANK(B599)),"",SUM(COUNTIF(A599, Colony!$H$26:$H$1000)*(--(ISBLANK(Colony!$I$26:$I$1000))))))</f>
        <v/>
      </c>
      <c r="D599" t="str">
        <f t="array" ref="D599">_xlfn.IFNA(INDEX(Colony!$J$26:$J$1000, MATCH(1,COUNTIF(A599, Colony!$H$26:$H$1000)*(--(ISBLANK(Colony!$I$26:$I$1000))), 0)),"")</f>
        <v/>
      </c>
      <c r="E599" t="str">
        <f t="array" ref="E599">_xlfn.IFNA(INDEX(Colony!$D$26:$D$1000, MATCH(1,COUNTIF(B599, Colony!$H$26:$H$1000)*(--(ISBLANK(Colony!$I$26:$I$1000))), 0)),"")</f>
        <v/>
      </c>
      <c r="F599">
        <f t="shared" si="11"/>
        <v>0</v>
      </c>
    </row>
    <row r="600" spans="1:6" x14ac:dyDescent="0.25">
      <c r="A600" t="str">
        <f t="array" ref="A600">_xlfn.IFNA(INDEX(Colony!$H$26:$H$1000, MATCH(0, COUNTIF(A$4:A599,Colony!$H$26:$H$1000), 0)),"")</f>
        <v/>
      </c>
      <c r="B600" t="str">
        <f t="array" ref="B600">_xlfn.IFNA(INDEX(Colony!$H$26:$H$1000, MATCH(1,COUNTIF(A600, Colony!$H$26:$H$1000)*(--(ISBLANK(Colony!$I$26:$I$1000))), 0)),"")</f>
        <v/>
      </c>
      <c r="C600" t="str">
        <f t="array" ref="C600">IF(A600=0,0,IF(OR(B600&gt;9999999,ISBLANK(B600)),"",SUM(COUNTIF(A600, Colony!$H$26:$H$1000)*(--(ISBLANK(Colony!$I$26:$I$1000))))))</f>
        <v/>
      </c>
      <c r="D600" t="str">
        <f t="array" ref="D600">_xlfn.IFNA(INDEX(Colony!$J$26:$J$1000, MATCH(1,COUNTIF(A600, Colony!$H$26:$H$1000)*(--(ISBLANK(Colony!$I$26:$I$1000))), 0)),"")</f>
        <v/>
      </c>
      <c r="E600" t="str">
        <f t="array" ref="E600">_xlfn.IFNA(INDEX(Colony!$D$26:$D$1000, MATCH(1,COUNTIF(B600, Colony!$H$26:$H$1000)*(--(ISBLANK(Colony!$I$26:$I$1000))), 0)),"")</f>
        <v/>
      </c>
      <c r="F600">
        <f t="shared" si="11"/>
        <v>0</v>
      </c>
    </row>
    <row r="601" spans="1:6" x14ac:dyDescent="0.25">
      <c r="A601" t="str">
        <f t="array" ref="A601">_xlfn.IFNA(INDEX(Colony!$H$26:$H$1000, MATCH(0, COUNTIF(A$4:A600,Colony!$H$26:$H$1000), 0)),"")</f>
        <v/>
      </c>
      <c r="B601" t="str">
        <f t="array" ref="B601">_xlfn.IFNA(INDEX(Colony!$H$26:$H$1000, MATCH(1,COUNTIF(A601, Colony!$H$26:$H$1000)*(--(ISBLANK(Colony!$I$26:$I$1000))), 0)),"")</f>
        <v/>
      </c>
      <c r="C601" t="str">
        <f t="array" ref="C601">IF(A601=0,0,IF(OR(B601&gt;9999999,ISBLANK(B601)),"",SUM(COUNTIF(A601, Colony!$H$26:$H$1000)*(--(ISBLANK(Colony!$I$26:$I$1000))))))</f>
        <v/>
      </c>
      <c r="D601" t="str">
        <f t="array" ref="D601">_xlfn.IFNA(INDEX(Colony!$J$26:$J$1000, MATCH(1,COUNTIF(A601, Colony!$H$26:$H$1000)*(--(ISBLANK(Colony!$I$26:$I$1000))), 0)),"")</f>
        <v/>
      </c>
      <c r="E601" t="str">
        <f t="array" ref="E601">_xlfn.IFNA(INDEX(Colony!$D$26:$D$1000, MATCH(1,COUNTIF(B601, Colony!$H$26:$H$1000)*(--(ISBLANK(Colony!$I$26:$I$1000))), 0)),"")</f>
        <v/>
      </c>
      <c r="F601">
        <f t="shared" si="11"/>
        <v>0</v>
      </c>
    </row>
    <row r="602" spans="1:6" x14ac:dyDescent="0.25">
      <c r="A602" t="str">
        <f t="array" ref="A602">_xlfn.IFNA(INDEX(Colony!$H$26:$H$1000, MATCH(0, COUNTIF(A$4:A601,Colony!$H$26:$H$1000), 0)),"")</f>
        <v/>
      </c>
      <c r="B602" t="str">
        <f t="array" ref="B602">_xlfn.IFNA(INDEX(Colony!$H$26:$H$1000, MATCH(1,COUNTIF(A602, Colony!$H$26:$H$1000)*(--(ISBLANK(Colony!$I$26:$I$1000))), 0)),"")</f>
        <v/>
      </c>
      <c r="C602" t="str">
        <f t="array" ref="C602">IF(A602=0,0,IF(OR(B602&gt;9999999,ISBLANK(B602)),"",SUM(COUNTIF(A602, Colony!$H$26:$H$1000)*(--(ISBLANK(Colony!$I$26:$I$1000))))))</f>
        <v/>
      </c>
      <c r="D602" t="str">
        <f t="array" ref="D602">_xlfn.IFNA(INDEX(Colony!$J$26:$J$1000, MATCH(1,COUNTIF(A602, Colony!$H$26:$H$1000)*(--(ISBLANK(Colony!$I$26:$I$1000))), 0)),"")</f>
        <v/>
      </c>
      <c r="E602" t="str">
        <f t="array" ref="E602">_xlfn.IFNA(INDEX(Colony!$D$26:$D$1000, MATCH(1,COUNTIF(B602, Colony!$H$26:$H$1000)*(--(ISBLANK(Colony!$I$26:$I$1000))), 0)),"")</f>
        <v/>
      </c>
      <c r="F602">
        <f t="shared" si="11"/>
        <v>0</v>
      </c>
    </row>
    <row r="603" spans="1:6" x14ac:dyDescent="0.25">
      <c r="A603" t="str">
        <f t="array" ref="A603">_xlfn.IFNA(INDEX(Colony!$H$26:$H$1000, MATCH(0, COUNTIF(A$4:A602,Colony!$H$26:$H$1000), 0)),"")</f>
        <v/>
      </c>
      <c r="B603" t="str">
        <f t="array" ref="B603">_xlfn.IFNA(INDEX(Colony!$H$26:$H$1000, MATCH(1,COUNTIF(A603, Colony!$H$26:$H$1000)*(--(ISBLANK(Colony!$I$26:$I$1000))), 0)),"")</f>
        <v/>
      </c>
      <c r="C603" t="str">
        <f t="array" ref="C603">IF(A603=0,0,IF(OR(B603&gt;9999999,ISBLANK(B603)),"",SUM(COUNTIF(A603, Colony!$H$26:$H$1000)*(--(ISBLANK(Colony!$I$26:$I$1000))))))</f>
        <v/>
      </c>
      <c r="D603" t="str">
        <f t="array" ref="D603">_xlfn.IFNA(INDEX(Colony!$J$26:$J$1000, MATCH(1,COUNTIF(A603, Colony!$H$26:$H$1000)*(--(ISBLANK(Colony!$I$26:$I$1000))), 0)),"")</f>
        <v/>
      </c>
      <c r="E603" t="str">
        <f t="array" ref="E603">_xlfn.IFNA(INDEX(Colony!$D$26:$D$1000, MATCH(1,COUNTIF(B603, Colony!$H$26:$H$1000)*(--(ISBLANK(Colony!$I$26:$I$1000))), 0)),"")</f>
        <v/>
      </c>
      <c r="F603">
        <f t="shared" si="11"/>
        <v>0</v>
      </c>
    </row>
    <row r="604" spans="1:6" x14ac:dyDescent="0.25">
      <c r="A604" t="str">
        <f t="array" ref="A604">_xlfn.IFNA(INDEX(Colony!$H$26:$H$1000, MATCH(0, COUNTIF(A$4:A603,Colony!$H$26:$H$1000), 0)),"")</f>
        <v/>
      </c>
      <c r="B604" t="str">
        <f t="array" ref="B604">_xlfn.IFNA(INDEX(Colony!$H$26:$H$1000, MATCH(1,COUNTIF(A604, Colony!$H$26:$H$1000)*(--(ISBLANK(Colony!$I$26:$I$1000))), 0)),"")</f>
        <v/>
      </c>
      <c r="C604" t="str">
        <f t="array" ref="C604">IF(A604=0,0,IF(OR(B604&gt;9999999,ISBLANK(B604)),"",SUM(COUNTIF(A604, Colony!$H$26:$H$1000)*(--(ISBLANK(Colony!$I$26:$I$1000))))))</f>
        <v/>
      </c>
      <c r="D604" t="str">
        <f t="array" ref="D604">_xlfn.IFNA(INDEX(Colony!$J$26:$J$1000, MATCH(1,COUNTIF(A604, Colony!$H$26:$H$1000)*(--(ISBLANK(Colony!$I$26:$I$1000))), 0)),"")</f>
        <v/>
      </c>
      <c r="E604" t="str">
        <f t="array" ref="E604">_xlfn.IFNA(INDEX(Colony!$D$26:$D$1000, MATCH(1,COUNTIF(B604, Colony!$H$26:$H$1000)*(--(ISBLANK(Colony!$I$26:$I$1000))), 0)),"")</f>
        <v/>
      </c>
      <c r="F604">
        <f t="shared" si="11"/>
        <v>0</v>
      </c>
    </row>
    <row r="605" spans="1:6" x14ac:dyDescent="0.25">
      <c r="A605" t="str">
        <f t="array" ref="A605">_xlfn.IFNA(INDEX(Colony!$H$26:$H$1000, MATCH(0, COUNTIF(A$4:A604,Colony!$H$26:$H$1000), 0)),"")</f>
        <v/>
      </c>
      <c r="B605" t="str">
        <f t="array" ref="B605">_xlfn.IFNA(INDEX(Colony!$H$26:$H$1000, MATCH(1,COUNTIF(A605, Colony!$H$26:$H$1000)*(--(ISBLANK(Colony!$I$26:$I$1000))), 0)),"")</f>
        <v/>
      </c>
      <c r="C605" t="str">
        <f t="array" ref="C605">IF(A605=0,0,IF(OR(B605&gt;9999999,ISBLANK(B605)),"",SUM(COUNTIF(A605, Colony!$H$26:$H$1000)*(--(ISBLANK(Colony!$I$26:$I$1000))))))</f>
        <v/>
      </c>
      <c r="D605" t="str">
        <f t="array" ref="D605">_xlfn.IFNA(INDEX(Colony!$J$26:$J$1000, MATCH(1,COUNTIF(A605, Colony!$H$26:$H$1000)*(--(ISBLANK(Colony!$I$26:$I$1000))), 0)),"")</f>
        <v/>
      </c>
      <c r="E605" t="str">
        <f t="array" ref="E605">_xlfn.IFNA(INDEX(Colony!$D$26:$D$1000, MATCH(1,COUNTIF(B605, Colony!$H$26:$H$1000)*(--(ISBLANK(Colony!$I$26:$I$1000))), 0)),"")</f>
        <v/>
      </c>
      <c r="F605">
        <f t="shared" si="11"/>
        <v>0</v>
      </c>
    </row>
    <row r="606" spans="1:6" x14ac:dyDescent="0.25">
      <c r="A606" t="str">
        <f t="array" ref="A606">_xlfn.IFNA(INDEX(Colony!$H$26:$H$1000, MATCH(0, COUNTIF(A$4:A605,Colony!$H$26:$H$1000), 0)),"")</f>
        <v/>
      </c>
      <c r="B606" t="str">
        <f t="array" ref="B606">_xlfn.IFNA(INDEX(Colony!$H$26:$H$1000, MATCH(1,COUNTIF(A606, Colony!$H$26:$H$1000)*(--(ISBLANK(Colony!$I$26:$I$1000))), 0)),"")</f>
        <v/>
      </c>
      <c r="C606" t="str">
        <f t="array" ref="C606">IF(A606=0,0,IF(OR(B606&gt;9999999,ISBLANK(B606)),"",SUM(COUNTIF(A606, Colony!$H$26:$H$1000)*(--(ISBLANK(Colony!$I$26:$I$1000))))))</f>
        <v/>
      </c>
      <c r="D606" t="str">
        <f t="array" ref="D606">_xlfn.IFNA(INDEX(Colony!$J$26:$J$1000, MATCH(1,COUNTIF(A606, Colony!$H$26:$H$1000)*(--(ISBLANK(Colony!$I$26:$I$1000))), 0)),"")</f>
        <v/>
      </c>
      <c r="E606" t="str">
        <f t="array" ref="E606">_xlfn.IFNA(INDEX(Colony!$D$26:$D$1000, MATCH(1,COUNTIF(B606, Colony!$H$26:$H$1000)*(--(ISBLANK(Colony!$I$26:$I$1000))), 0)),"")</f>
        <v/>
      </c>
      <c r="F606">
        <f t="shared" si="11"/>
        <v>0</v>
      </c>
    </row>
    <row r="607" spans="1:6" x14ac:dyDescent="0.25">
      <c r="A607" t="str">
        <f t="array" ref="A607">_xlfn.IFNA(INDEX(Colony!$H$26:$H$1000, MATCH(0, COUNTIF(A$4:A606,Colony!$H$26:$H$1000), 0)),"")</f>
        <v/>
      </c>
      <c r="B607" t="str">
        <f t="array" ref="B607">_xlfn.IFNA(INDEX(Colony!$H$26:$H$1000, MATCH(1,COUNTIF(A607, Colony!$H$26:$H$1000)*(--(ISBLANK(Colony!$I$26:$I$1000))), 0)),"")</f>
        <v/>
      </c>
      <c r="C607" t="str">
        <f t="array" ref="C607">IF(A607=0,0,IF(OR(B607&gt;9999999,ISBLANK(B607)),"",SUM(COUNTIF(A607, Colony!$H$26:$H$1000)*(--(ISBLANK(Colony!$I$26:$I$1000))))))</f>
        <v/>
      </c>
      <c r="D607" t="str">
        <f t="array" ref="D607">_xlfn.IFNA(INDEX(Colony!$J$26:$J$1000, MATCH(1,COUNTIF(A607, Colony!$H$26:$H$1000)*(--(ISBLANK(Colony!$I$26:$I$1000))), 0)),"")</f>
        <v/>
      </c>
      <c r="E607" t="str">
        <f t="array" ref="E607">_xlfn.IFNA(INDEX(Colony!$D$26:$D$1000, MATCH(1,COUNTIF(B607, Colony!$H$26:$H$1000)*(--(ISBLANK(Colony!$I$26:$I$1000))), 0)),"")</f>
        <v/>
      </c>
      <c r="F607">
        <f t="shared" si="11"/>
        <v>0</v>
      </c>
    </row>
    <row r="608" spans="1:6" x14ac:dyDescent="0.25">
      <c r="A608" t="str">
        <f t="array" ref="A608">_xlfn.IFNA(INDEX(Colony!$H$26:$H$1000, MATCH(0, COUNTIF(A$4:A607,Colony!$H$26:$H$1000), 0)),"")</f>
        <v/>
      </c>
      <c r="B608" t="str">
        <f t="array" ref="B608">_xlfn.IFNA(INDEX(Colony!$H$26:$H$1000, MATCH(1,COUNTIF(A608, Colony!$H$26:$H$1000)*(--(ISBLANK(Colony!$I$26:$I$1000))), 0)),"")</f>
        <v/>
      </c>
      <c r="C608" t="str">
        <f t="array" ref="C608">IF(A608=0,0,IF(OR(B608&gt;9999999,ISBLANK(B608)),"",SUM(COUNTIF(A608, Colony!$H$26:$H$1000)*(--(ISBLANK(Colony!$I$26:$I$1000))))))</f>
        <v/>
      </c>
      <c r="D608" t="str">
        <f t="array" ref="D608">_xlfn.IFNA(INDEX(Colony!$J$26:$J$1000, MATCH(1,COUNTIF(A608, Colony!$H$26:$H$1000)*(--(ISBLANK(Colony!$I$26:$I$1000))), 0)),"")</f>
        <v/>
      </c>
      <c r="E608" t="str">
        <f t="array" ref="E608">_xlfn.IFNA(INDEX(Colony!$D$26:$D$1000, MATCH(1,COUNTIF(B608, Colony!$H$26:$H$1000)*(--(ISBLANK(Colony!$I$26:$I$1000))), 0)),"")</f>
        <v/>
      </c>
      <c r="F608">
        <f t="shared" si="11"/>
        <v>0</v>
      </c>
    </row>
    <row r="609" spans="1:6" x14ac:dyDescent="0.25">
      <c r="A609" t="str">
        <f t="array" ref="A609">_xlfn.IFNA(INDEX(Colony!$H$26:$H$1000, MATCH(0, COUNTIF(A$4:A608,Colony!$H$26:$H$1000), 0)),"")</f>
        <v/>
      </c>
      <c r="B609" t="str">
        <f t="array" ref="B609">_xlfn.IFNA(INDEX(Colony!$H$26:$H$1000, MATCH(1,COUNTIF(A609, Colony!$H$26:$H$1000)*(--(ISBLANK(Colony!$I$26:$I$1000))), 0)),"")</f>
        <v/>
      </c>
      <c r="C609" t="str">
        <f t="array" ref="C609">IF(A609=0,0,IF(OR(B609&gt;9999999,ISBLANK(B609)),"",SUM(COUNTIF(A609, Colony!$H$26:$H$1000)*(--(ISBLANK(Colony!$I$26:$I$1000))))))</f>
        <v/>
      </c>
      <c r="D609" t="str">
        <f t="array" ref="D609">_xlfn.IFNA(INDEX(Colony!$J$26:$J$1000, MATCH(1,COUNTIF(A609, Colony!$H$26:$H$1000)*(--(ISBLANK(Colony!$I$26:$I$1000))), 0)),"")</f>
        <v/>
      </c>
      <c r="E609" t="str">
        <f t="array" ref="E609">_xlfn.IFNA(INDEX(Colony!$D$26:$D$1000, MATCH(1,COUNTIF(B609, Colony!$H$26:$H$1000)*(--(ISBLANK(Colony!$I$26:$I$1000))), 0)),"")</f>
        <v/>
      </c>
      <c r="F609">
        <f t="shared" si="11"/>
        <v>0</v>
      </c>
    </row>
    <row r="610" spans="1:6" x14ac:dyDescent="0.25">
      <c r="A610" t="str">
        <f t="array" ref="A610">_xlfn.IFNA(INDEX(Colony!$H$26:$H$1000, MATCH(0, COUNTIF(A$4:A609,Colony!$H$26:$H$1000), 0)),"")</f>
        <v/>
      </c>
      <c r="B610" t="str">
        <f t="array" ref="B610">_xlfn.IFNA(INDEX(Colony!$H$26:$H$1000, MATCH(1,COUNTIF(A610, Colony!$H$26:$H$1000)*(--(ISBLANK(Colony!$I$26:$I$1000))), 0)),"")</f>
        <v/>
      </c>
      <c r="C610" t="str">
        <f t="array" ref="C610">IF(A610=0,0,IF(OR(B610&gt;9999999,ISBLANK(B610)),"",SUM(COUNTIF(A610, Colony!$H$26:$H$1000)*(--(ISBLANK(Colony!$I$26:$I$1000))))))</f>
        <v/>
      </c>
      <c r="D610" t="str">
        <f t="array" ref="D610">_xlfn.IFNA(INDEX(Colony!$J$26:$J$1000, MATCH(1,COUNTIF(A610, Colony!$H$26:$H$1000)*(--(ISBLANK(Colony!$I$26:$I$1000))), 0)),"")</f>
        <v/>
      </c>
      <c r="E610" t="str">
        <f t="array" ref="E610">_xlfn.IFNA(INDEX(Colony!$D$26:$D$1000, MATCH(1,COUNTIF(B610, Colony!$H$26:$H$1000)*(--(ISBLANK(Colony!$I$26:$I$1000))), 0)),"")</f>
        <v/>
      </c>
      <c r="F610">
        <f t="shared" si="11"/>
        <v>0</v>
      </c>
    </row>
    <row r="611" spans="1:6" x14ac:dyDescent="0.25">
      <c r="A611" t="str">
        <f t="array" ref="A611">_xlfn.IFNA(INDEX(Colony!$H$26:$H$1000, MATCH(0, COUNTIF(A$4:A610,Colony!$H$26:$H$1000), 0)),"")</f>
        <v/>
      </c>
      <c r="B611" t="str">
        <f t="array" ref="B611">_xlfn.IFNA(INDEX(Colony!$H$26:$H$1000, MATCH(1,COUNTIF(A611, Colony!$H$26:$H$1000)*(--(ISBLANK(Colony!$I$26:$I$1000))), 0)),"")</f>
        <v/>
      </c>
      <c r="C611" t="str">
        <f t="array" ref="C611">IF(A611=0,0,IF(OR(B611&gt;9999999,ISBLANK(B611)),"",SUM(COUNTIF(A611, Colony!$H$26:$H$1000)*(--(ISBLANK(Colony!$I$26:$I$1000))))))</f>
        <v/>
      </c>
      <c r="D611" t="str">
        <f t="array" ref="D611">_xlfn.IFNA(INDEX(Colony!$J$26:$J$1000, MATCH(1,COUNTIF(A611, Colony!$H$26:$H$1000)*(--(ISBLANK(Colony!$I$26:$I$1000))), 0)),"")</f>
        <v/>
      </c>
      <c r="E611" t="str">
        <f t="array" ref="E611">_xlfn.IFNA(INDEX(Colony!$D$26:$D$1000, MATCH(1,COUNTIF(B611, Colony!$H$26:$H$1000)*(--(ISBLANK(Colony!$I$26:$I$1000))), 0)),"")</f>
        <v/>
      </c>
      <c r="F611">
        <f t="shared" si="11"/>
        <v>0</v>
      </c>
    </row>
    <row r="612" spans="1:6" x14ac:dyDescent="0.25">
      <c r="A612" t="str">
        <f t="array" ref="A612">_xlfn.IFNA(INDEX(Colony!$H$26:$H$1000, MATCH(0, COUNTIF(A$4:A611,Colony!$H$26:$H$1000), 0)),"")</f>
        <v/>
      </c>
      <c r="B612" t="str">
        <f t="array" ref="B612">_xlfn.IFNA(INDEX(Colony!$H$26:$H$1000, MATCH(1,COUNTIF(A612, Colony!$H$26:$H$1000)*(--(ISBLANK(Colony!$I$26:$I$1000))), 0)),"")</f>
        <v/>
      </c>
      <c r="C612" t="str">
        <f t="array" ref="C612">IF(A612=0,0,IF(OR(B612&gt;9999999,ISBLANK(B612)),"",SUM(COUNTIF(A612, Colony!$H$26:$H$1000)*(--(ISBLANK(Colony!$I$26:$I$1000))))))</f>
        <v/>
      </c>
      <c r="D612" t="str">
        <f t="array" ref="D612">_xlfn.IFNA(INDEX(Colony!$J$26:$J$1000, MATCH(1,COUNTIF(A612, Colony!$H$26:$H$1000)*(--(ISBLANK(Colony!$I$26:$I$1000))), 0)),"")</f>
        <v/>
      </c>
      <c r="E612" t="str">
        <f t="array" ref="E612">_xlfn.IFNA(INDEX(Colony!$D$26:$D$1000, MATCH(1,COUNTIF(B612, Colony!$H$26:$H$1000)*(--(ISBLANK(Colony!$I$26:$I$1000))), 0)),"")</f>
        <v/>
      </c>
      <c r="F612">
        <f t="shared" si="11"/>
        <v>0</v>
      </c>
    </row>
    <row r="613" spans="1:6" x14ac:dyDescent="0.25">
      <c r="A613" t="str">
        <f t="array" ref="A613">_xlfn.IFNA(INDEX(Colony!$H$26:$H$1000, MATCH(0, COUNTIF(A$4:A612,Colony!$H$26:$H$1000), 0)),"")</f>
        <v/>
      </c>
      <c r="B613" t="str">
        <f t="array" ref="B613">_xlfn.IFNA(INDEX(Colony!$H$26:$H$1000, MATCH(1,COUNTIF(A613, Colony!$H$26:$H$1000)*(--(ISBLANK(Colony!$I$26:$I$1000))), 0)),"")</f>
        <v/>
      </c>
      <c r="C613" t="str">
        <f t="array" ref="C613">IF(A613=0,0,IF(OR(B613&gt;9999999,ISBLANK(B613)),"",SUM(COUNTIF(A613, Colony!$H$26:$H$1000)*(--(ISBLANK(Colony!$I$26:$I$1000))))))</f>
        <v/>
      </c>
      <c r="D613" t="str">
        <f t="array" ref="D613">_xlfn.IFNA(INDEX(Colony!$J$26:$J$1000, MATCH(1,COUNTIF(A613, Colony!$H$26:$H$1000)*(--(ISBLANK(Colony!$I$26:$I$1000))), 0)),"")</f>
        <v/>
      </c>
      <c r="E613" t="str">
        <f t="array" ref="E613">_xlfn.IFNA(INDEX(Colony!$D$26:$D$1000, MATCH(1,COUNTIF(B613, Colony!$H$26:$H$1000)*(--(ISBLANK(Colony!$I$26:$I$1000))), 0)),"")</f>
        <v/>
      </c>
      <c r="F613">
        <f t="shared" si="11"/>
        <v>0</v>
      </c>
    </row>
    <row r="614" spans="1:6" x14ac:dyDescent="0.25">
      <c r="A614" t="str">
        <f t="array" ref="A614">_xlfn.IFNA(INDEX(Colony!$H$26:$H$1000, MATCH(0, COUNTIF(A$4:A613,Colony!$H$26:$H$1000), 0)),"")</f>
        <v/>
      </c>
      <c r="B614" t="str">
        <f t="array" ref="B614">_xlfn.IFNA(INDEX(Colony!$H$26:$H$1000, MATCH(1,COUNTIF(A614, Colony!$H$26:$H$1000)*(--(ISBLANK(Colony!$I$26:$I$1000))), 0)),"")</f>
        <v/>
      </c>
      <c r="C614" t="str">
        <f t="array" ref="C614">IF(A614=0,0,IF(OR(B614&gt;9999999,ISBLANK(B614)),"",SUM(COUNTIF(A614, Colony!$H$26:$H$1000)*(--(ISBLANK(Colony!$I$26:$I$1000))))))</f>
        <v/>
      </c>
      <c r="D614" t="str">
        <f t="array" ref="D614">_xlfn.IFNA(INDEX(Colony!$J$26:$J$1000, MATCH(1,COUNTIF(A614, Colony!$H$26:$H$1000)*(--(ISBLANK(Colony!$I$26:$I$1000))), 0)),"")</f>
        <v/>
      </c>
      <c r="E614" t="str">
        <f t="array" ref="E614">_xlfn.IFNA(INDEX(Colony!$D$26:$D$1000, MATCH(1,COUNTIF(B614, Colony!$H$26:$H$1000)*(--(ISBLANK(Colony!$I$26:$I$1000))), 0)),"")</f>
        <v/>
      </c>
      <c r="F614">
        <f t="shared" si="11"/>
        <v>0</v>
      </c>
    </row>
    <row r="615" spans="1:6" x14ac:dyDescent="0.25">
      <c r="A615" t="str">
        <f t="array" ref="A615">_xlfn.IFNA(INDEX(Colony!$H$26:$H$1000, MATCH(0, COUNTIF(A$4:A614,Colony!$H$26:$H$1000), 0)),"")</f>
        <v/>
      </c>
      <c r="B615" t="str">
        <f t="array" ref="B615">_xlfn.IFNA(INDEX(Colony!$H$26:$H$1000, MATCH(1,COUNTIF(A615, Colony!$H$26:$H$1000)*(--(ISBLANK(Colony!$I$26:$I$1000))), 0)),"")</f>
        <v/>
      </c>
      <c r="C615" t="str">
        <f t="array" ref="C615">IF(A615=0,0,IF(OR(B615&gt;9999999,ISBLANK(B615)),"",SUM(COUNTIF(A615, Colony!$H$26:$H$1000)*(--(ISBLANK(Colony!$I$26:$I$1000))))))</f>
        <v/>
      </c>
      <c r="D615" t="str">
        <f t="array" ref="D615">_xlfn.IFNA(INDEX(Colony!$J$26:$J$1000, MATCH(1,COUNTIF(A615, Colony!$H$26:$H$1000)*(--(ISBLANK(Colony!$I$26:$I$1000))), 0)),"")</f>
        <v/>
      </c>
      <c r="E615" t="str">
        <f t="array" ref="E615">_xlfn.IFNA(INDEX(Colony!$D$26:$D$1000, MATCH(1,COUNTIF(B615, Colony!$H$26:$H$1000)*(--(ISBLANK(Colony!$I$26:$I$1000))), 0)),"")</f>
        <v/>
      </c>
      <c r="F615">
        <f t="shared" si="11"/>
        <v>0</v>
      </c>
    </row>
    <row r="616" spans="1:6" x14ac:dyDescent="0.25">
      <c r="A616" t="str">
        <f t="array" ref="A616">_xlfn.IFNA(INDEX(Colony!$H$26:$H$1000, MATCH(0, COUNTIF(A$4:A615,Colony!$H$26:$H$1000), 0)),"")</f>
        <v/>
      </c>
      <c r="B616" t="str">
        <f t="array" ref="B616">_xlfn.IFNA(INDEX(Colony!$H$26:$H$1000, MATCH(1,COUNTIF(A616, Colony!$H$26:$H$1000)*(--(ISBLANK(Colony!$I$26:$I$1000))), 0)),"")</f>
        <v/>
      </c>
      <c r="C616" t="str">
        <f t="array" ref="C616">IF(A616=0,0,IF(OR(B616&gt;9999999,ISBLANK(B616)),"",SUM(COUNTIF(A616, Colony!$H$26:$H$1000)*(--(ISBLANK(Colony!$I$26:$I$1000))))))</f>
        <v/>
      </c>
      <c r="D616" t="str">
        <f t="array" ref="D616">_xlfn.IFNA(INDEX(Colony!$J$26:$J$1000, MATCH(1,COUNTIF(A616, Colony!$H$26:$H$1000)*(--(ISBLANK(Colony!$I$26:$I$1000))), 0)),"")</f>
        <v/>
      </c>
      <c r="E616" t="str">
        <f t="array" ref="E616">_xlfn.IFNA(INDEX(Colony!$D$26:$D$1000, MATCH(1,COUNTIF(B616, Colony!$H$26:$H$1000)*(--(ISBLANK(Colony!$I$26:$I$1000))), 0)),"")</f>
        <v/>
      </c>
      <c r="F616">
        <f t="shared" si="11"/>
        <v>0</v>
      </c>
    </row>
    <row r="617" spans="1:6" x14ac:dyDescent="0.25">
      <c r="A617" t="str">
        <f t="array" ref="A617">_xlfn.IFNA(INDEX(Colony!$H$26:$H$1000, MATCH(0, COUNTIF(A$4:A616,Colony!$H$26:$H$1000), 0)),"")</f>
        <v/>
      </c>
      <c r="B617" t="str">
        <f t="array" ref="B617">_xlfn.IFNA(INDEX(Colony!$H$26:$H$1000, MATCH(1,COUNTIF(A617, Colony!$H$26:$H$1000)*(--(ISBLANK(Colony!$I$26:$I$1000))), 0)),"")</f>
        <v/>
      </c>
      <c r="C617" t="str">
        <f t="array" ref="C617">IF(A617=0,0,IF(OR(B617&gt;9999999,ISBLANK(B617)),"",SUM(COUNTIF(A617, Colony!$H$26:$H$1000)*(--(ISBLANK(Colony!$I$26:$I$1000))))))</f>
        <v/>
      </c>
      <c r="D617" t="str">
        <f t="array" ref="D617">_xlfn.IFNA(INDEX(Colony!$J$26:$J$1000, MATCH(1,COUNTIF(A617, Colony!$H$26:$H$1000)*(--(ISBLANK(Colony!$I$26:$I$1000))), 0)),"")</f>
        <v/>
      </c>
      <c r="E617" t="str">
        <f t="array" ref="E617">_xlfn.IFNA(INDEX(Colony!$D$26:$D$1000, MATCH(1,COUNTIF(B617, Colony!$H$26:$H$1000)*(--(ISBLANK(Colony!$I$26:$I$1000))), 0)),"")</f>
        <v/>
      </c>
      <c r="F617">
        <f t="shared" si="11"/>
        <v>0</v>
      </c>
    </row>
    <row r="618" spans="1:6" x14ac:dyDescent="0.25">
      <c r="A618" t="str">
        <f t="array" ref="A618">_xlfn.IFNA(INDEX(Colony!$H$26:$H$1000, MATCH(0, COUNTIF(A$4:A617,Colony!$H$26:$H$1000), 0)),"")</f>
        <v/>
      </c>
      <c r="B618" t="str">
        <f t="array" ref="B618">_xlfn.IFNA(INDEX(Colony!$H$26:$H$1000, MATCH(1,COUNTIF(A618, Colony!$H$26:$H$1000)*(--(ISBLANK(Colony!$I$26:$I$1000))), 0)),"")</f>
        <v/>
      </c>
      <c r="C618" t="str">
        <f t="array" ref="C618">IF(A618=0,0,IF(OR(B618&gt;9999999,ISBLANK(B618)),"",SUM(COUNTIF(A618, Colony!$H$26:$H$1000)*(--(ISBLANK(Colony!$I$26:$I$1000))))))</f>
        <v/>
      </c>
      <c r="D618" t="str">
        <f t="array" ref="D618">_xlfn.IFNA(INDEX(Colony!$J$26:$J$1000, MATCH(1,COUNTIF(A618, Colony!$H$26:$H$1000)*(--(ISBLANK(Colony!$I$26:$I$1000))), 0)),"")</f>
        <v/>
      </c>
      <c r="E618" t="str">
        <f t="array" ref="E618">_xlfn.IFNA(INDEX(Colony!$D$26:$D$1000, MATCH(1,COUNTIF(B618, Colony!$H$26:$H$1000)*(--(ISBLANK(Colony!$I$26:$I$1000))), 0)),"")</f>
        <v/>
      </c>
      <c r="F618">
        <f t="shared" si="11"/>
        <v>0</v>
      </c>
    </row>
    <row r="619" spans="1:6" x14ac:dyDescent="0.25">
      <c r="A619" t="str">
        <f t="array" ref="A619">_xlfn.IFNA(INDEX(Colony!$H$26:$H$1000, MATCH(0, COUNTIF(A$4:A618,Colony!$H$26:$H$1000), 0)),"")</f>
        <v/>
      </c>
      <c r="B619" t="str">
        <f t="array" ref="B619">_xlfn.IFNA(INDEX(Colony!$H$26:$H$1000, MATCH(1,COUNTIF(A619, Colony!$H$26:$H$1000)*(--(ISBLANK(Colony!$I$26:$I$1000))), 0)),"")</f>
        <v/>
      </c>
      <c r="C619" t="str">
        <f t="array" ref="C619">IF(A619=0,0,IF(OR(B619&gt;9999999,ISBLANK(B619)),"",SUM(COUNTIF(A619, Colony!$H$26:$H$1000)*(--(ISBLANK(Colony!$I$26:$I$1000))))))</f>
        <v/>
      </c>
      <c r="D619" t="str">
        <f t="array" ref="D619">_xlfn.IFNA(INDEX(Colony!$J$26:$J$1000, MATCH(1,COUNTIF(A619, Colony!$H$26:$H$1000)*(--(ISBLANK(Colony!$I$26:$I$1000))), 0)),"")</f>
        <v/>
      </c>
      <c r="E619" t="str">
        <f t="array" ref="E619">_xlfn.IFNA(INDEX(Colony!$D$26:$D$1000, MATCH(1,COUNTIF(B619, Colony!$H$26:$H$1000)*(--(ISBLANK(Colony!$I$26:$I$1000))), 0)),"")</f>
        <v/>
      </c>
      <c r="F619">
        <f t="shared" si="11"/>
        <v>0</v>
      </c>
    </row>
    <row r="620" spans="1:6" x14ac:dyDescent="0.25">
      <c r="A620" t="str">
        <f t="array" ref="A620">_xlfn.IFNA(INDEX(Colony!$H$26:$H$1000, MATCH(0, COUNTIF(A$4:A619,Colony!$H$26:$H$1000), 0)),"")</f>
        <v/>
      </c>
      <c r="B620" t="str">
        <f t="array" ref="B620">_xlfn.IFNA(INDEX(Colony!$H$26:$H$1000, MATCH(1,COUNTIF(A620, Colony!$H$26:$H$1000)*(--(ISBLANK(Colony!$I$26:$I$1000))), 0)),"")</f>
        <v/>
      </c>
      <c r="C620" t="str">
        <f t="array" ref="C620">IF(A620=0,0,IF(OR(B620&gt;9999999,ISBLANK(B620)),"",SUM(COUNTIF(A620, Colony!$H$26:$H$1000)*(--(ISBLANK(Colony!$I$26:$I$1000))))))</f>
        <v/>
      </c>
      <c r="D620" t="str">
        <f t="array" ref="D620">_xlfn.IFNA(INDEX(Colony!$J$26:$J$1000, MATCH(1,COUNTIF(A620, Colony!$H$26:$H$1000)*(--(ISBLANK(Colony!$I$26:$I$1000))), 0)),"")</f>
        <v/>
      </c>
      <c r="E620" t="str">
        <f t="array" ref="E620">_xlfn.IFNA(INDEX(Colony!$D$26:$D$1000, MATCH(1,COUNTIF(B620, Colony!$H$26:$H$1000)*(--(ISBLANK(Colony!$I$26:$I$1000))), 0)),"")</f>
        <v/>
      </c>
      <c r="F620">
        <f t="shared" si="11"/>
        <v>0</v>
      </c>
    </row>
    <row r="621" spans="1:6" x14ac:dyDescent="0.25">
      <c r="A621" t="str">
        <f t="array" ref="A621">_xlfn.IFNA(INDEX(Colony!$H$26:$H$1000, MATCH(0, COUNTIF(A$4:A620,Colony!$H$26:$H$1000), 0)),"")</f>
        <v/>
      </c>
      <c r="B621" t="str">
        <f t="array" ref="B621">_xlfn.IFNA(INDEX(Colony!$H$26:$H$1000, MATCH(1,COUNTIF(A621, Colony!$H$26:$H$1000)*(--(ISBLANK(Colony!$I$26:$I$1000))), 0)),"")</f>
        <v/>
      </c>
      <c r="C621" t="str">
        <f t="array" ref="C621">IF(A621=0,0,IF(OR(B621&gt;9999999,ISBLANK(B621)),"",SUM(COUNTIF(A621, Colony!$H$26:$H$1000)*(--(ISBLANK(Colony!$I$26:$I$1000))))))</f>
        <v/>
      </c>
      <c r="D621" t="str">
        <f t="array" ref="D621">_xlfn.IFNA(INDEX(Colony!$J$26:$J$1000, MATCH(1,COUNTIF(A621, Colony!$H$26:$H$1000)*(--(ISBLANK(Colony!$I$26:$I$1000))), 0)),"")</f>
        <v/>
      </c>
      <c r="E621" t="str">
        <f t="array" ref="E621">_xlfn.IFNA(INDEX(Colony!$D$26:$D$1000, MATCH(1,COUNTIF(B621, Colony!$H$26:$H$1000)*(--(ISBLANK(Colony!$I$26:$I$1000))), 0)),"")</f>
        <v/>
      </c>
      <c r="F621">
        <f t="shared" si="11"/>
        <v>0</v>
      </c>
    </row>
    <row r="622" spans="1:6" x14ac:dyDescent="0.25">
      <c r="A622" t="str">
        <f t="array" ref="A622">_xlfn.IFNA(INDEX(Colony!$H$26:$H$1000, MATCH(0, COUNTIF(A$4:A621,Colony!$H$26:$H$1000), 0)),"")</f>
        <v/>
      </c>
      <c r="B622" t="str">
        <f t="array" ref="B622">_xlfn.IFNA(INDEX(Colony!$H$26:$H$1000, MATCH(1,COUNTIF(A622, Colony!$H$26:$H$1000)*(--(ISBLANK(Colony!$I$26:$I$1000))), 0)),"")</f>
        <v/>
      </c>
      <c r="C622" t="str">
        <f t="array" ref="C622">IF(A622=0,0,IF(OR(B622&gt;9999999,ISBLANK(B622)),"",SUM(COUNTIF(A622, Colony!$H$26:$H$1000)*(--(ISBLANK(Colony!$I$26:$I$1000))))))</f>
        <v/>
      </c>
      <c r="D622" t="str">
        <f t="array" ref="D622">_xlfn.IFNA(INDEX(Colony!$J$26:$J$1000, MATCH(1,COUNTIF(A622, Colony!$H$26:$H$1000)*(--(ISBLANK(Colony!$I$26:$I$1000))), 0)),"")</f>
        <v/>
      </c>
      <c r="E622" t="str">
        <f t="array" ref="E622">_xlfn.IFNA(INDEX(Colony!$D$26:$D$1000, MATCH(1,COUNTIF(B622, Colony!$H$26:$H$1000)*(--(ISBLANK(Colony!$I$26:$I$1000))), 0)),"")</f>
        <v/>
      </c>
      <c r="F622">
        <f t="shared" si="11"/>
        <v>0</v>
      </c>
    </row>
    <row r="623" spans="1:6" x14ac:dyDescent="0.25">
      <c r="A623" t="str">
        <f t="array" ref="A623">_xlfn.IFNA(INDEX(Colony!$H$26:$H$1000, MATCH(0, COUNTIF(A$4:A622,Colony!$H$26:$H$1000), 0)),"")</f>
        <v/>
      </c>
      <c r="B623" t="str">
        <f t="array" ref="B623">_xlfn.IFNA(INDEX(Colony!$H$26:$H$1000, MATCH(1,COUNTIF(A623, Colony!$H$26:$H$1000)*(--(ISBLANK(Colony!$I$26:$I$1000))), 0)),"")</f>
        <v/>
      </c>
      <c r="C623" t="str">
        <f t="array" ref="C623">IF(A623=0,0,IF(OR(B623&gt;9999999,ISBLANK(B623)),"",SUM(COUNTIF(A623, Colony!$H$26:$H$1000)*(--(ISBLANK(Colony!$I$26:$I$1000))))))</f>
        <v/>
      </c>
      <c r="D623" t="str">
        <f t="array" ref="D623">_xlfn.IFNA(INDEX(Colony!$J$26:$J$1000, MATCH(1,COUNTIF(A623, Colony!$H$26:$H$1000)*(--(ISBLANK(Colony!$I$26:$I$1000))), 0)),"")</f>
        <v/>
      </c>
      <c r="E623" t="str">
        <f t="array" ref="E623">_xlfn.IFNA(INDEX(Colony!$D$26:$D$1000, MATCH(1,COUNTIF(B623, Colony!$H$26:$H$1000)*(--(ISBLANK(Colony!$I$26:$I$1000))), 0)),"")</f>
        <v/>
      </c>
      <c r="F623">
        <f t="shared" si="11"/>
        <v>0</v>
      </c>
    </row>
    <row r="624" spans="1:6" x14ac:dyDescent="0.25">
      <c r="A624" t="str">
        <f t="array" ref="A624">_xlfn.IFNA(INDEX(Colony!$H$26:$H$1000, MATCH(0, COUNTIF(A$4:A623,Colony!$H$26:$H$1000), 0)),"")</f>
        <v/>
      </c>
      <c r="B624" t="str">
        <f t="array" ref="B624">_xlfn.IFNA(INDEX(Colony!$H$26:$H$1000, MATCH(1,COUNTIF(A624, Colony!$H$26:$H$1000)*(--(ISBLANK(Colony!$I$26:$I$1000))), 0)),"")</f>
        <v/>
      </c>
      <c r="C624" t="str">
        <f t="array" ref="C624">IF(A624=0,0,IF(OR(B624&gt;9999999,ISBLANK(B624)),"",SUM(COUNTIF(A624, Colony!$H$26:$H$1000)*(--(ISBLANK(Colony!$I$26:$I$1000))))))</f>
        <v/>
      </c>
      <c r="D624" t="str">
        <f t="array" ref="D624">_xlfn.IFNA(INDEX(Colony!$J$26:$J$1000, MATCH(1,COUNTIF(A624, Colony!$H$26:$H$1000)*(--(ISBLANK(Colony!$I$26:$I$1000))), 0)),"")</f>
        <v/>
      </c>
      <c r="E624" t="str">
        <f t="array" ref="E624">_xlfn.IFNA(INDEX(Colony!$D$26:$D$1000, MATCH(1,COUNTIF(B624, Colony!$H$26:$H$1000)*(--(ISBLANK(Colony!$I$26:$I$1000))), 0)),"")</f>
        <v/>
      </c>
      <c r="F624">
        <f t="shared" si="11"/>
        <v>0</v>
      </c>
    </row>
    <row r="625" spans="1:6" x14ac:dyDescent="0.25">
      <c r="A625" t="str">
        <f t="array" ref="A625">_xlfn.IFNA(INDEX(Colony!$H$26:$H$1000, MATCH(0, COUNTIF(A$4:A624,Colony!$H$26:$H$1000), 0)),"")</f>
        <v/>
      </c>
      <c r="B625" t="str">
        <f t="array" ref="B625">_xlfn.IFNA(INDEX(Colony!$H$26:$H$1000, MATCH(1,COUNTIF(A625, Colony!$H$26:$H$1000)*(--(ISBLANK(Colony!$I$26:$I$1000))), 0)),"")</f>
        <v/>
      </c>
      <c r="C625" t="str">
        <f t="array" ref="C625">IF(A625=0,0,IF(OR(B625&gt;9999999,ISBLANK(B625)),"",SUM(COUNTIF(A625, Colony!$H$26:$H$1000)*(--(ISBLANK(Colony!$I$26:$I$1000))))))</f>
        <v/>
      </c>
      <c r="D625" t="str">
        <f t="array" ref="D625">_xlfn.IFNA(INDEX(Colony!$J$26:$J$1000, MATCH(1,COUNTIF(A625, Colony!$H$26:$H$1000)*(--(ISBLANK(Colony!$I$26:$I$1000))), 0)),"")</f>
        <v/>
      </c>
      <c r="E625" t="str">
        <f t="array" ref="E625">_xlfn.IFNA(INDEX(Colony!$D$26:$D$1000, MATCH(1,COUNTIF(B625, Colony!$H$26:$H$1000)*(--(ISBLANK(Colony!$I$26:$I$1000))), 0)),"")</f>
        <v/>
      </c>
      <c r="F625">
        <f t="shared" si="11"/>
        <v>0</v>
      </c>
    </row>
    <row r="626" spans="1:6" x14ac:dyDescent="0.25">
      <c r="A626" t="str">
        <f t="array" ref="A626">_xlfn.IFNA(INDEX(Colony!$H$26:$H$1000, MATCH(0, COUNTIF(A$4:A625,Colony!$H$26:$H$1000), 0)),"")</f>
        <v/>
      </c>
      <c r="B626" t="str">
        <f t="array" ref="B626">_xlfn.IFNA(INDEX(Colony!$H$26:$H$1000, MATCH(1,COUNTIF(A626, Colony!$H$26:$H$1000)*(--(ISBLANK(Colony!$I$26:$I$1000))), 0)),"")</f>
        <v/>
      </c>
      <c r="C626" t="str">
        <f t="array" ref="C626">IF(A626=0,0,IF(OR(B626&gt;9999999,ISBLANK(B626)),"",SUM(COUNTIF(A626, Colony!$H$26:$H$1000)*(--(ISBLANK(Colony!$I$26:$I$1000))))))</f>
        <v/>
      </c>
      <c r="D626" t="str">
        <f t="array" ref="D626">_xlfn.IFNA(INDEX(Colony!$J$26:$J$1000, MATCH(1,COUNTIF(A626, Colony!$H$26:$H$1000)*(--(ISBLANK(Colony!$I$26:$I$1000))), 0)),"")</f>
        <v/>
      </c>
      <c r="E626" t="str">
        <f t="array" ref="E626">_xlfn.IFNA(INDEX(Colony!$D$26:$D$1000, MATCH(1,COUNTIF(B626, Colony!$H$26:$H$1000)*(--(ISBLANK(Colony!$I$26:$I$1000))), 0)),"")</f>
        <v/>
      </c>
      <c r="F626">
        <f t="shared" si="11"/>
        <v>0</v>
      </c>
    </row>
    <row r="627" spans="1:6" x14ac:dyDescent="0.25">
      <c r="A627" t="str">
        <f t="array" ref="A627">_xlfn.IFNA(INDEX(Colony!$H$26:$H$1000, MATCH(0, COUNTIF(A$4:A626,Colony!$H$26:$H$1000), 0)),"")</f>
        <v/>
      </c>
      <c r="B627" t="str">
        <f t="array" ref="B627">_xlfn.IFNA(INDEX(Colony!$H$26:$H$1000, MATCH(1,COUNTIF(A627, Colony!$H$26:$H$1000)*(--(ISBLANK(Colony!$I$26:$I$1000))), 0)),"")</f>
        <v/>
      </c>
      <c r="C627" t="str">
        <f t="array" ref="C627">IF(A627=0,0,IF(OR(B627&gt;9999999,ISBLANK(B627)),"",SUM(COUNTIF(A627, Colony!$H$26:$H$1000)*(--(ISBLANK(Colony!$I$26:$I$1000))))))</f>
        <v/>
      </c>
      <c r="D627" t="str">
        <f t="array" ref="D627">_xlfn.IFNA(INDEX(Colony!$J$26:$J$1000, MATCH(1,COUNTIF(A627, Colony!$H$26:$H$1000)*(--(ISBLANK(Colony!$I$26:$I$1000))), 0)),"")</f>
        <v/>
      </c>
      <c r="E627" t="str">
        <f t="array" ref="E627">_xlfn.IFNA(INDEX(Colony!$D$26:$D$1000, MATCH(1,COUNTIF(B627, Colony!$H$26:$H$1000)*(--(ISBLANK(Colony!$I$26:$I$1000))), 0)),"")</f>
        <v/>
      </c>
      <c r="F627">
        <f t="shared" si="11"/>
        <v>0</v>
      </c>
    </row>
    <row r="628" spans="1:6" x14ac:dyDescent="0.25">
      <c r="A628" t="str">
        <f t="array" ref="A628">_xlfn.IFNA(INDEX(Colony!$H$26:$H$1000, MATCH(0, COUNTIF(A$4:A627,Colony!$H$26:$H$1000), 0)),"")</f>
        <v/>
      </c>
      <c r="B628" t="str">
        <f t="array" ref="B628">_xlfn.IFNA(INDEX(Colony!$H$26:$H$1000, MATCH(1,COUNTIF(A628, Colony!$H$26:$H$1000)*(--(ISBLANK(Colony!$I$26:$I$1000))), 0)),"")</f>
        <v/>
      </c>
      <c r="C628" t="str">
        <f t="array" ref="C628">IF(A628=0,0,IF(OR(B628&gt;9999999,ISBLANK(B628)),"",SUM(COUNTIF(A628, Colony!$H$26:$H$1000)*(--(ISBLANK(Colony!$I$26:$I$1000))))))</f>
        <v/>
      </c>
      <c r="D628" t="str">
        <f t="array" ref="D628">_xlfn.IFNA(INDEX(Colony!$J$26:$J$1000, MATCH(1,COUNTIF(A628, Colony!$H$26:$H$1000)*(--(ISBLANK(Colony!$I$26:$I$1000))), 0)),"")</f>
        <v/>
      </c>
      <c r="E628" t="str">
        <f t="array" ref="E628">_xlfn.IFNA(INDEX(Colony!$D$26:$D$1000, MATCH(1,COUNTIF(B628, Colony!$H$26:$H$1000)*(--(ISBLANK(Colony!$I$26:$I$1000))), 0)),"")</f>
        <v/>
      </c>
      <c r="F628">
        <f t="shared" si="11"/>
        <v>0</v>
      </c>
    </row>
    <row r="629" spans="1:6" x14ac:dyDescent="0.25">
      <c r="A629" t="str">
        <f t="array" ref="A629">_xlfn.IFNA(INDEX(Colony!$H$26:$H$1000, MATCH(0, COUNTIF(A$4:A628,Colony!$H$26:$H$1000), 0)),"")</f>
        <v/>
      </c>
      <c r="B629" t="str">
        <f t="array" ref="B629">_xlfn.IFNA(INDEX(Colony!$H$26:$H$1000, MATCH(1,COUNTIF(A629, Colony!$H$26:$H$1000)*(--(ISBLANK(Colony!$I$26:$I$1000))), 0)),"")</f>
        <v/>
      </c>
      <c r="C629" t="str">
        <f t="array" ref="C629">IF(A629=0,0,IF(OR(B629&gt;9999999,ISBLANK(B629)),"",SUM(COUNTIF(A629, Colony!$H$26:$H$1000)*(--(ISBLANK(Colony!$I$26:$I$1000))))))</f>
        <v/>
      </c>
      <c r="D629" t="str">
        <f t="array" ref="D629">_xlfn.IFNA(INDEX(Colony!$J$26:$J$1000, MATCH(1,COUNTIF(A629, Colony!$H$26:$H$1000)*(--(ISBLANK(Colony!$I$26:$I$1000))), 0)),"")</f>
        <v/>
      </c>
      <c r="E629" t="str">
        <f t="array" ref="E629">_xlfn.IFNA(INDEX(Colony!$D$26:$D$1000, MATCH(1,COUNTIF(B629, Colony!$H$26:$H$1000)*(--(ISBLANK(Colony!$I$26:$I$1000))), 0)),"")</f>
        <v/>
      </c>
      <c r="F629">
        <f t="shared" si="11"/>
        <v>0</v>
      </c>
    </row>
    <row r="630" spans="1:6" x14ac:dyDescent="0.25">
      <c r="A630" t="str">
        <f t="array" ref="A630">_xlfn.IFNA(INDEX(Colony!$H$26:$H$1000, MATCH(0, COUNTIF(A$4:A629,Colony!$H$26:$H$1000), 0)),"")</f>
        <v/>
      </c>
      <c r="B630" t="str">
        <f t="array" ref="B630">_xlfn.IFNA(INDEX(Colony!$H$26:$H$1000, MATCH(1,COUNTIF(A630, Colony!$H$26:$H$1000)*(--(ISBLANK(Colony!$I$26:$I$1000))), 0)),"")</f>
        <v/>
      </c>
      <c r="C630" t="str">
        <f t="array" ref="C630">IF(A630=0,0,IF(OR(B630&gt;9999999,ISBLANK(B630)),"",SUM(COUNTIF(A630, Colony!$H$26:$H$1000)*(--(ISBLANK(Colony!$I$26:$I$1000))))))</f>
        <v/>
      </c>
      <c r="D630" t="str">
        <f t="array" ref="D630">_xlfn.IFNA(INDEX(Colony!$J$26:$J$1000, MATCH(1,COUNTIF(A630, Colony!$H$26:$H$1000)*(--(ISBLANK(Colony!$I$26:$I$1000))), 0)),"")</f>
        <v/>
      </c>
      <c r="E630" t="str">
        <f t="array" ref="E630">_xlfn.IFNA(INDEX(Colony!$D$26:$D$1000, MATCH(1,COUNTIF(B630, Colony!$H$26:$H$1000)*(--(ISBLANK(Colony!$I$26:$I$1000))), 0)),"")</f>
        <v/>
      </c>
      <c r="F630">
        <f t="shared" si="11"/>
        <v>0</v>
      </c>
    </row>
    <row r="631" spans="1:6" x14ac:dyDescent="0.25">
      <c r="A631" t="str">
        <f t="array" ref="A631">_xlfn.IFNA(INDEX(Colony!$H$26:$H$1000, MATCH(0, COUNTIF(A$4:A630,Colony!$H$26:$H$1000), 0)),"")</f>
        <v/>
      </c>
      <c r="B631" t="str">
        <f t="array" ref="B631">_xlfn.IFNA(INDEX(Colony!$H$26:$H$1000, MATCH(1,COUNTIF(A631, Colony!$H$26:$H$1000)*(--(ISBLANK(Colony!$I$26:$I$1000))), 0)),"")</f>
        <v/>
      </c>
      <c r="C631" t="str">
        <f t="array" ref="C631">IF(A631=0,0,IF(OR(B631&gt;9999999,ISBLANK(B631)),"",SUM(COUNTIF(A631, Colony!$H$26:$H$1000)*(--(ISBLANK(Colony!$I$26:$I$1000))))))</f>
        <v/>
      </c>
      <c r="D631" t="str">
        <f t="array" ref="D631">_xlfn.IFNA(INDEX(Colony!$J$26:$J$1000, MATCH(1,COUNTIF(A631, Colony!$H$26:$H$1000)*(--(ISBLANK(Colony!$I$26:$I$1000))), 0)),"")</f>
        <v/>
      </c>
      <c r="E631" t="str">
        <f t="array" ref="E631">_xlfn.IFNA(INDEX(Colony!$D$26:$D$1000, MATCH(1,COUNTIF(B631, Colony!$H$26:$H$1000)*(--(ISBLANK(Colony!$I$26:$I$1000))), 0)),"")</f>
        <v/>
      </c>
      <c r="F631">
        <f t="shared" si="11"/>
        <v>0</v>
      </c>
    </row>
    <row r="632" spans="1:6" x14ac:dyDescent="0.25">
      <c r="A632" t="str">
        <f t="array" ref="A632">_xlfn.IFNA(INDEX(Colony!$H$26:$H$1000, MATCH(0, COUNTIF(A$4:A631,Colony!$H$26:$H$1000), 0)),"")</f>
        <v/>
      </c>
      <c r="B632" t="str">
        <f t="array" ref="B632">_xlfn.IFNA(INDEX(Colony!$H$26:$H$1000, MATCH(1,COUNTIF(A632, Colony!$H$26:$H$1000)*(--(ISBLANK(Colony!$I$26:$I$1000))), 0)),"")</f>
        <v/>
      </c>
      <c r="C632" t="str">
        <f t="array" ref="C632">IF(A632=0,0,IF(OR(B632&gt;9999999,ISBLANK(B632)),"",SUM(COUNTIF(A632, Colony!$H$26:$H$1000)*(--(ISBLANK(Colony!$I$26:$I$1000))))))</f>
        <v/>
      </c>
      <c r="D632" t="str">
        <f t="array" ref="D632">_xlfn.IFNA(INDEX(Colony!$J$26:$J$1000, MATCH(1,COUNTIF(A632, Colony!$H$26:$H$1000)*(--(ISBLANK(Colony!$I$26:$I$1000))), 0)),"")</f>
        <v/>
      </c>
      <c r="E632" t="str">
        <f t="array" ref="E632">_xlfn.IFNA(INDEX(Colony!$D$26:$D$1000, MATCH(1,COUNTIF(B632, Colony!$H$26:$H$1000)*(--(ISBLANK(Colony!$I$26:$I$1000))), 0)),"")</f>
        <v/>
      </c>
      <c r="F632">
        <f t="shared" si="11"/>
        <v>0</v>
      </c>
    </row>
    <row r="633" spans="1:6" x14ac:dyDescent="0.25">
      <c r="A633" t="str">
        <f t="array" ref="A633">_xlfn.IFNA(INDEX(Colony!$H$26:$H$1000, MATCH(0, COUNTIF(A$4:A632,Colony!$H$26:$H$1000), 0)),"")</f>
        <v/>
      </c>
      <c r="B633" t="str">
        <f t="array" ref="B633">_xlfn.IFNA(INDEX(Colony!$H$26:$H$1000, MATCH(1,COUNTIF(A633, Colony!$H$26:$H$1000)*(--(ISBLANK(Colony!$I$26:$I$1000))), 0)),"")</f>
        <v/>
      </c>
      <c r="C633" t="str">
        <f t="array" ref="C633">IF(A633=0,0,IF(OR(B633&gt;9999999,ISBLANK(B633)),"",SUM(COUNTIF(A633, Colony!$H$26:$H$1000)*(--(ISBLANK(Colony!$I$26:$I$1000))))))</f>
        <v/>
      </c>
      <c r="D633" t="str">
        <f t="array" ref="D633">_xlfn.IFNA(INDEX(Colony!$J$26:$J$1000, MATCH(1,COUNTIF(A633, Colony!$H$26:$H$1000)*(--(ISBLANK(Colony!$I$26:$I$1000))), 0)),"")</f>
        <v/>
      </c>
      <c r="E633" t="str">
        <f t="array" ref="E633">_xlfn.IFNA(INDEX(Colony!$D$26:$D$1000, MATCH(1,COUNTIF(B633, Colony!$H$26:$H$1000)*(--(ISBLANK(Colony!$I$26:$I$1000))), 0)),"")</f>
        <v/>
      </c>
      <c r="F633">
        <f t="shared" si="11"/>
        <v>0</v>
      </c>
    </row>
    <row r="634" spans="1:6" x14ac:dyDescent="0.25">
      <c r="A634" t="str">
        <f t="array" ref="A634">_xlfn.IFNA(INDEX(Colony!$H$26:$H$1000, MATCH(0, COUNTIF(A$4:A633,Colony!$H$26:$H$1000), 0)),"")</f>
        <v/>
      </c>
      <c r="B634" t="str">
        <f t="array" ref="B634">_xlfn.IFNA(INDEX(Colony!$H$26:$H$1000, MATCH(1,COUNTIF(A634, Colony!$H$26:$H$1000)*(--(ISBLANK(Colony!$I$26:$I$1000))), 0)),"")</f>
        <v/>
      </c>
      <c r="C634" t="str">
        <f t="array" ref="C634">IF(A634=0,0,IF(OR(B634&gt;9999999,ISBLANK(B634)),"",SUM(COUNTIF(A634, Colony!$H$26:$H$1000)*(--(ISBLANK(Colony!$I$26:$I$1000))))))</f>
        <v/>
      </c>
      <c r="D634" t="str">
        <f t="array" ref="D634">_xlfn.IFNA(INDEX(Colony!$J$26:$J$1000, MATCH(1,COUNTIF(A634, Colony!$H$26:$H$1000)*(--(ISBLANK(Colony!$I$26:$I$1000))), 0)),"")</f>
        <v/>
      </c>
      <c r="E634" t="str">
        <f t="array" ref="E634">_xlfn.IFNA(INDEX(Colony!$D$26:$D$1000, MATCH(1,COUNTIF(B634, Colony!$H$26:$H$1000)*(--(ISBLANK(Colony!$I$26:$I$1000))), 0)),"")</f>
        <v/>
      </c>
      <c r="F634">
        <f t="shared" si="11"/>
        <v>0</v>
      </c>
    </row>
    <row r="635" spans="1:6" x14ac:dyDescent="0.25">
      <c r="A635" t="str">
        <f t="array" ref="A635">_xlfn.IFNA(INDEX(Colony!$H$26:$H$1000, MATCH(0, COUNTIF(A$4:A634,Colony!$H$26:$H$1000), 0)),"")</f>
        <v/>
      </c>
      <c r="B635" t="str">
        <f t="array" ref="B635">_xlfn.IFNA(INDEX(Colony!$H$26:$H$1000, MATCH(1,COUNTIF(A635, Colony!$H$26:$H$1000)*(--(ISBLANK(Colony!$I$26:$I$1000))), 0)),"")</f>
        <v/>
      </c>
      <c r="C635" t="str">
        <f t="array" ref="C635">IF(A635=0,0,IF(OR(B635&gt;9999999,ISBLANK(B635)),"",SUM(COUNTIF(A635, Colony!$H$26:$H$1000)*(--(ISBLANK(Colony!$I$26:$I$1000))))))</f>
        <v/>
      </c>
      <c r="D635" t="str">
        <f t="array" ref="D635">_xlfn.IFNA(INDEX(Colony!$J$26:$J$1000, MATCH(1,COUNTIF(A635, Colony!$H$26:$H$1000)*(--(ISBLANK(Colony!$I$26:$I$1000))), 0)),"")</f>
        <v/>
      </c>
      <c r="E635" t="str">
        <f t="array" ref="E635">_xlfn.IFNA(INDEX(Colony!$D$26:$D$1000, MATCH(1,COUNTIF(B635, Colony!$H$26:$H$1000)*(--(ISBLANK(Colony!$I$26:$I$1000))), 0)),"")</f>
        <v/>
      </c>
      <c r="F635">
        <f t="shared" si="11"/>
        <v>0</v>
      </c>
    </row>
    <row r="636" spans="1:6" x14ac:dyDescent="0.25">
      <c r="A636" t="str">
        <f t="array" ref="A636">_xlfn.IFNA(INDEX(Colony!$H$26:$H$1000, MATCH(0, COUNTIF(A$4:A635,Colony!$H$26:$H$1000), 0)),"")</f>
        <v/>
      </c>
      <c r="B636" t="str">
        <f t="array" ref="B636">_xlfn.IFNA(INDEX(Colony!$H$26:$H$1000, MATCH(1,COUNTIF(A636, Colony!$H$26:$H$1000)*(--(ISBLANK(Colony!$I$26:$I$1000))), 0)),"")</f>
        <v/>
      </c>
      <c r="C636" t="str">
        <f t="array" ref="C636">IF(A636=0,0,IF(OR(B636&gt;9999999,ISBLANK(B636)),"",SUM(COUNTIF(A636, Colony!$H$26:$H$1000)*(--(ISBLANK(Colony!$I$26:$I$1000))))))</f>
        <v/>
      </c>
      <c r="D636" t="str">
        <f t="array" ref="D636">_xlfn.IFNA(INDEX(Colony!$J$26:$J$1000, MATCH(1,COUNTIF(A636, Colony!$H$26:$H$1000)*(--(ISBLANK(Colony!$I$26:$I$1000))), 0)),"")</f>
        <v/>
      </c>
      <c r="E636" t="str">
        <f t="array" ref="E636">_xlfn.IFNA(INDEX(Colony!$D$26:$D$1000, MATCH(1,COUNTIF(B636, Colony!$H$26:$H$1000)*(--(ISBLANK(Colony!$I$26:$I$1000))), 0)),"")</f>
        <v/>
      </c>
      <c r="F636">
        <f t="shared" si="11"/>
        <v>0</v>
      </c>
    </row>
    <row r="637" spans="1:6" x14ac:dyDescent="0.25">
      <c r="A637" t="str">
        <f t="array" ref="A637">_xlfn.IFNA(INDEX(Colony!$H$26:$H$1000, MATCH(0, COUNTIF(A$4:A636,Colony!$H$26:$H$1000), 0)),"")</f>
        <v/>
      </c>
      <c r="B637" t="str">
        <f t="array" ref="B637">_xlfn.IFNA(INDEX(Colony!$H$26:$H$1000, MATCH(1,COUNTIF(A637, Colony!$H$26:$H$1000)*(--(ISBLANK(Colony!$I$26:$I$1000))), 0)),"")</f>
        <v/>
      </c>
      <c r="C637" t="str">
        <f t="array" ref="C637">IF(A637=0,0,IF(OR(B637&gt;9999999,ISBLANK(B637)),"",SUM(COUNTIF(A637, Colony!$H$26:$H$1000)*(--(ISBLANK(Colony!$I$26:$I$1000))))))</f>
        <v/>
      </c>
      <c r="D637" t="str">
        <f t="array" ref="D637">_xlfn.IFNA(INDEX(Colony!$J$26:$J$1000, MATCH(1,COUNTIF(A637, Colony!$H$26:$H$1000)*(--(ISBLANK(Colony!$I$26:$I$1000))), 0)),"")</f>
        <v/>
      </c>
      <c r="E637" t="str">
        <f t="array" ref="E637">_xlfn.IFNA(INDEX(Colony!$D$26:$D$1000, MATCH(1,COUNTIF(B637, Colony!$H$26:$H$1000)*(--(ISBLANK(Colony!$I$26:$I$1000))), 0)),"")</f>
        <v/>
      </c>
      <c r="F637">
        <f t="shared" si="11"/>
        <v>0</v>
      </c>
    </row>
    <row r="638" spans="1:6" x14ac:dyDescent="0.25">
      <c r="A638" t="str">
        <f t="array" ref="A638">_xlfn.IFNA(INDEX(Colony!$H$26:$H$1000, MATCH(0, COUNTIF(A$4:A637,Colony!$H$26:$H$1000), 0)),"")</f>
        <v/>
      </c>
      <c r="B638" t="str">
        <f t="array" ref="B638">_xlfn.IFNA(INDEX(Colony!$H$26:$H$1000, MATCH(1,COUNTIF(A638, Colony!$H$26:$H$1000)*(--(ISBLANK(Colony!$I$26:$I$1000))), 0)),"")</f>
        <v/>
      </c>
      <c r="C638" t="str">
        <f t="array" ref="C638">IF(A638=0,0,IF(OR(B638&gt;9999999,ISBLANK(B638)),"",SUM(COUNTIF(A638, Colony!$H$26:$H$1000)*(--(ISBLANK(Colony!$I$26:$I$1000))))))</f>
        <v/>
      </c>
      <c r="D638" t="str">
        <f t="array" ref="D638">_xlfn.IFNA(INDEX(Colony!$J$26:$J$1000, MATCH(1,COUNTIF(A638, Colony!$H$26:$H$1000)*(--(ISBLANK(Colony!$I$26:$I$1000))), 0)),"")</f>
        <v/>
      </c>
      <c r="E638" t="str">
        <f t="array" ref="E638">_xlfn.IFNA(INDEX(Colony!$D$26:$D$1000, MATCH(1,COUNTIF(B638, Colony!$H$26:$H$1000)*(--(ISBLANK(Colony!$I$26:$I$1000))), 0)),"")</f>
        <v/>
      </c>
      <c r="F638">
        <f t="shared" si="11"/>
        <v>0</v>
      </c>
    </row>
    <row r="639" spans="1:6" x14ac:dyDescent="0.25">
      <c r="A639" t="str">
        <f t="array" ref="A639">_xlfn.IFNA(INDEX(Colony!$H$26:$H$1000, MATCH(0, COUNTIF(A$4:A638,Colony!$H$26:$H$1000), 0)),"")</f>
        <v/>
      </c>
      <c r="B639" t="str">
        <f t="array" ref="B639">_xlfn.IFNA(INDEX(Colony!$H$26:$H$1000, MATCH(1,COUNTIF(A639, Colony!$H$26:$H$1000)*(--(ISBLANK(Colony!$I$26:$I$1000))), 0)),"")</f>
        <v/>
      </c>
      <c r="C639" t="str">
        <f t="array" ref="C639">IF(A639=0,0,IF(OR(B639&gt;9999999,ISBLANK(B639)),"",SUM(COUNTIF(A639, Colony!$H$26:$H$1000)*(--(ISBLANK(Colony!$I$26:$I$1000))))))</f>
        <v/>
      </c>
      <c r="D639" t="str">
        <f t="array" ref="D639">_xlfn.IFNA(INDEX(Colony!$J$26:$J$1000, MATCH(1,COUNTIF(A639, Colony!$H$26:$H$1000)*(--(ISBLANK(Colony!$I$26:$I$1000))), 0)),"")</f>
        <v/>
      </c>
      <c r="E639" t="str">
        <f t="array" ref="E639">_xlfn.IFNA(INDEX(Colony!$D$26:$D$1000, MATCH(1,COUNTIF(B639, Colony!$H$26:$H$1000)*(--(ISBLANK(Colony!$I$26:$I$1000))), 0)),"")</f>
        <v/>
      </c>
      <c r="F639">
        <f t="shared" si="11"/>
        <v>0</v>
      </c>
    </row>
    <row r="640" spans="1:6" x14ac:dyDescent="0.25">
      <c r="A640" t="str">
        <f t="array" ref="A640">_xlfn.IFNA(INDEX(Colony!$H$26:$H$1000, MATCH(0, COUNTIF(A$4:A639,Colony!$H$26:$H$1000), 0)),"")</f>
        <v/>
      </c>
      <c r="B640" t="str">
        <f t="array" ref="B640">_xlfn.IFNA(INDEX(Colony!$H$26:$H$1000, MATCH(1,COUNTIF(A640, Colony!$H$26:$H$1000)*(--(ISBLANK(Colony!$I$26:$I$1000))), 0)),"")</f>
        <v/>
      </c>
      <c r="C640" t="str">
        <f t="array" ref="C640">IF(A640=0,0,IF(OR(B640&gt;9999999,ISBLANK(B640)),"",SUM(COUNTIF(A640, Colony!$H$26:$H$1000)*(--(ISBLANK(Colony!$I$26:$I$1000))))))</f>
        <v/>
      </c>
      <c r="D640" t="str">
        <f t="array" ref="D640">_xlfn.IFNA(INDEX(Colony!$J$26:$J$1000, MATCH(1,COUNTIF(A640, Colony!$H$26:$H$1000)*(--(ISBLANK(Colony!$I$26:$I$1000))), 0)),"")</f>
        <v/>
      </c>
      <c r="E640" t="str">
        <f t="array" ref="E640">_xlfn.IFNA(INDEX(Colony!$D$26:$D$1000, MATCH(1,COUNTIF(B640, Colony!$H$26:$H$1000)*(--(ISBLANK(Colony!$I$26:$I$1000))), 0)),"")</f>
        <v/>
      </c>
      <c r="F640">
        <f t="shared" si="11"/>
        <v>0</v>
      </c>
    </row>
    <row r="641" spans="1:6" x14ac:dyDescent="0.25">
      <c r="A641" t="str">
        <f t="array" ref="A641">_xlfn.IFNA(INDEX(Colony!$H$26:$H$1000, MATCH(0, COUNTIF(A$4:A640,Colony!$H$26:$H$1000), 0)),"")</f>
        <v/>
      </c>
      <c r="B641" t="str">
        <f t="array" ref="B641">_xlfn.IFNA(INDEX(Colony!$H$26:$H$1000, MATCH(1,COUNTIF(A641, Colony!$H$26:$H$1000)*(--(ISBLANK(Colony!$I$26:$I$1000))), 0)),"")</f>
        <v/>
      </c>
      <c r="C641" t="str">
        <f t="array" ref="C641">IF(A641=0,0,IF(OR(B641&gt;9999999,ISBLANK(B641)),"",SUM(COUNTIF(A641, Colony!$H$26:$H$1000)*(--(ISBLANK(Colony!$I$26:$I$1000))))))</f>
        <v/>
      </c>
      <c r="D641" t="str">
        <f t="array" ref="D641">_xlfn.IFNA(INDEX(Colony!$J$26:$J$1000, MATCH(1,COUNTIF(A641, Colony!$H$26:$H$1000)*(--(ISBLANK(Colony!$I$26:$I$1000))), 0)),"")</f>
        <v/>
      </c>
      <c r="E641" t="str">
        <f t="array" ref="E641">_xlfn.IFNA(INDEX(Colony!$D$26:$D$1000, MATCH(1,COUNTIF(B641, Colony!$H$26:$H$1000)*(--(ISBLANK(Colony!$I$26:$I$1000))), 0)),"")</f>
        <v/>
      </c>
      <c r="F641">
        <f t="shared" si="11"/>
        <v>0</v>
      </c>
    </row>
    <row r="642" spans="1:6" x14ac:dyDescent="0.25">
      <c r="A642" t="str">
        <f t="array" ref="A642">_xlfn.IFNA(INDEX(Colony!$H$26:$H$1000, MATCH(0, COUNTIF(A$4:A641,Colony!$H$26:$H$1000), 0)),"")</f>
        <v/>
      </c>
      <c r="B642" t="str">
        <f t="array" ref="B642">_xlfn.IFNA(INDEX(Colony!$H$26:$H$1000, MATCH(1,COUNTIF(A642, Colony!$H$26:$H$1000)*(--(ISBLANK(Colony!$I$26:$I$1000))), 0)),"")</f>
        <v/>
      </c>
      <c r="C642" t="str">
        <f t="array" ref="C642">IF(A642=0,0,IF(OR(B642&gt;9999999,ISBLANK(B642)),"",SUM(COUNTIF(A642, Colony!$H$26:$H$1000)*(--(ISBLANK(Colony!$I$26:$I$1000))))))</f>
        <v/>
      </c>
      <c r="D642" t="str">
        <f t="array" ref="D642">_xlfn.IFNA(INDEX(Colony!$J$26:$J$1000, MATCH(1,COUNTIF(A642, Colony!$H$26:$H$1000)*(--(ISBLANK(Colony!$I$26:$I$1000))), 0)),"")</f>
        <v/>
      </c>
      <c r="E642" t="str">
        <f t="array" ref="E642">_xlfn.IFNA(INDEX(Colony!$D$26:$D$1000, MATCH(1,COUNTIF(B642, Colony!$H$26:$H$1000)*(--(ISBLANK(Colony!$I$26:$I$1000))), 0)),"")</f>
        <v/>
      </c>
      <c r="F642">
        <f t="shared" si="11"/>
        <v>0</v>
      </c>
    </row>
    <row r="643" spans="1:6" x14ac:dyDescent="0.25">
      <c r="A643" t="str">
        <f t="array" ref="A643">_xlfn.IFNA(INDEX(Colony!$H$26:$H$1000, MATCH(0, COUNTIF(A$4:A642,Colony!$H$26:$H$1000), 0)),"")</f>
        <v/>
      </c>
      <c r="B643" t="str">
        <f t="array" ref="B643">_xlfn.IFNA(INDEX(Colony!$H$26:$H$1000, MATCH(1,COUNTIF(A643, Colony!$H$26:$H$1000)*(--(ISBLANK(Colony!$I$26:$I$1000))), 0)),"")</f>
        <v/>
      </c>
      <c r="C643" t="str">
        <f t="array" ref="C643">IF(A643=0,0,IF(OR(B643&gt;9999999,ISBLANK(B643)),"",SUM(COUNTIF(A643, Colony!$H$26:$H$1000)*(--(ISBLANK(Colony!$I$26:$I$1000))))))</f>
        <v/>
      </c>
      <c r="D643" t="str">
        <f t="array" ref="D643">_xlfn.IFNA(INDEX(Colony!$J$26:$J$1000, MATCH(1,COUNTIF(A643, Colony!$H$26:$H$1000)*(--(ISBLANK(Colony!$I$26:$I$1000))), 0)),"")</f>
        <v/>
      </c>
      <c r="E643" t="str">
        <f t="array" ref="E643">_xlfn.IFNA(INDEX(Colony!$D$26:$D$1000, MATCH(1,COUNTIF(B643, Colony!$H$26:$H$1000)*(--(ISBLANK(Colony!$I$26:$I$1000))), 0)),"")</f>
        <v/>
      </c>
      <c r="F643">
        <f t="shared" si="11"/>
        <v>0</v>
      </c>
    </row>
    <row r="644" spans="1:6" x14ac:dyDescent="0.25">
      <c r="A644" t="str">
        <f t="array" ref="A644">_xlfn.IFNA(INDEX(Colony!$H$26:$H$1000, MATCH(0, COUNTIF(A$4:A643,Colony!$H$26:$H$1000), 0)),"")</f>
        <v/>
      </c>
      <c r="B644" t="str">
        <f t="array" ref="B644">_xlfn.IFNA(INDEX(Colony!$H$26:$H$1000, MATCH(1,COUNTIF(A644, Colony!$H$26:$H$1000)*(--(ISBLANK(Colony!$I$26:$I$1000))), 0)),"")</f>
        <v/>
      </c>
      <c r="C644" t="str">
        <f t="array" ref="C644">IF(A644=0,0,IF(OR(B644&gt;9999999,ISBLANK(B644)),"",SUM(COUNTIF(A644, Colony!$H$26:$H$1000)*(--(ISBLANK(Colony!$I$26:$I$1000))))))</f>
        <v/>
      </c>
      <c r="D644" t="str">
        <f t="array" ref="D644">_xlfn.IFNA(INDEX(Colony!$J$26:$J$1000, MATCH(1,COUNTIF(A644, Colony!$H$26:$H$1000)*(--(ISBLANK(Colony!$I$26:$I$1000))), 0)),"")</f>
        <v/>
      </c>
      <c r="E644" t="str">
        <f t="array" ref="E644">_xlfn.IFNA(INDEX(Colony!$D$26:$D$1000, MATCH(1,COUNTIF(B644, Colony!$H$26:$H$1000)*(--(ISBLANK(Colony!$I$26:$I$1000))), 0)),"")</f>
        <v/>
      </c>
      <c r="F644">
        <f t="shared" si="11"/>
        <v>0</v>
      </c>
    </row>
    <row r="645" spans="1:6" x14ac:dyDescent="0.25">
      <c r="A645" t="str">
        <f t="array" ref="A645">_xlfn.IFNA(INDEX(Colony!$H$26:$H$1000, MATCH(0, COUNTIF(A$4:A644,Colony!$H$26:$H$1000), 0)),"")</f>
        <v/>
      </c>
      <c r="B645" t="str">
        <f t="array" ref="B645">_xlfn.IFNA(INDEX(Colony!$H$26:$H$1000, MATCH(1,COUNTIF(A645, Colony!$H$26:$H$1000)*(--(ISBLANK(Colony!$I$26:$I$1000))), 0)),"")</f>
        <v/>
      </c>
      <c r="C645" t="str">
        <f t="array" ref="C645">IF(A645=0,0,IF(OR(B645&gt;9999999,ISBLANK(B645)),"",SUM(COUNTIF(A645, Colony!$H$26:$H$1000)*(--(ISBLANK(Colony!$I$26:$I$1000))))))</f>
        <v/>
      </c>
      <c r="D645" t="str">
        <f t="array" ref="D645">_xlfn.IFNA(INDEX(Colony!$J$26:$J$1000, MATCH(1,COUNTIF(A645, Colony!$H$26:$H$1000)*(--(ISBLANK(Colony!$I$26:$I$1000))), 0)),"")</f>
        <v/>
      </c>
      <c r="E645" t="str">
        <f t="array" ref="E645">_xlfn.IFNA(INDEX(Colony!$D$26:$D$1000, MATCH(1,COUNTIF(B645, Colony!$H$26:$H$1000)*(--(ISBLANK(Colony!$I$26:$I$1000))), 0)),"")</f>
        <v/>
      </c>
      <c r="F645">
        <f t="shared" ref="F645:F708" si="12">IF(OR(B645&gt;$B$5,B645&lt;9999),1,0)</f>
        <v>0</v>
      </c>
    </row>
    <row r="646" spans="1:6" x14ac:dyDescent="0.25">
      <c r="A646" t="str">
        <f t="array" ref="A646">_xlfn.IFNA(INDEX(Colony!$H$26:$H$1000, MATCH(0, COUNTIF(A$4:A645,Colony!$H$26:$H$1000), 0)),"")</f>
        <v/>
      </c>
      <c r="B646" t="str">
        <f t="array" ref="B646">_xlfn.IFNA(INDEX(Colony!$H$26:$H$1000, MATCH(1,COUNTIF(A646, Colony!$H$26:$H$1000)*(--(ISBLANK(Colony!$I$26:$I$1000))), 0)),"")</f>
        <v/>
      </c>
      <c r="C646" t="str">
        <f t="array" ref="C646">IF(A646=0,0,IF(OR(B646&gt;9999999,ISBLANK(B646)),"",SUM(COUNTIF(A646, Colony!$H$26:$H$1000)*(--(ISBLANK(Colony!$I$26:$I$1000))))))</f>
        <v/>
      </c>
      <c r="D646" t="str">
        <f t="array" ref="D646">_xlfn.IFNA(INDEX(Colony!$J$26:$J$1000, MATCH(1,COUNTIF(A646, Colony!$H$26:$H$1000)*(--(ISBLANK(Colony!$I$26:$I$1000))), 0)),"")</f>
        <v/>
      </c>
      <c r="E646" t="str">
        <f t="array" ref="E646">_xlfn.IFNA(INDEX(Colony!$D$26:$D$1000, MATCH(1,COUNTIF(B646, Colony!$H$26:$H$1000)*(--(ISBLANK(Colony!$I$26:$I$1000))), 0)),"")</f>
        <v/>
      </c>
      <c r="F646">
        <f t="shared" si="12"/>
        <v>0</v>
      </c>
    </row>
    <row r="647" spans="1:6" x14ac:dyDescent="0.25">
      <c r="A647" t="str">
        <f t="array" ref="A647">_xlfn.IFNA(INDEX(Colony!$H$26:$H$1000, MATCH(0, COUNTIF(A$4:A646,Colony!$H$26:$H$1000), 0)),"")</f>
        <v/>
      </c>
      <c r="B647" t="str">
        <f t="array" ref="B647">_xlfn.IFNA(INDEX(Colony!$H$26:$H$1000, MATCH(1,COUNTIF(A647, Colony!$H$26:$H$1000)*(--(ISBLANK(Colony!$I$26:$I$1000))), 0)),"")</f>
        <v/>
      </c>
      <c r="C647" t="str">
        <f t="array" ref="C647">IF(A647=0,0,IF(OR(B647&gt;9999999,ISBLANK(B647)),"",SUM(COUNTIF(A647, Colony!$H$26:$H$1000)*(--(ISBLANK(Colony!$I$26:$I$1000))))))</f>
        <v/>
      </c>
      <c r="D647" t="str">
        <f t="array" ref="D647">_xlfn.IFNA(INDEX(Colony!$J$26:$J$1000, MATCH(1,COUNTIF(A647, Colony!$H$26:$H$1000)*(--(ISBLANK(Colony!$I$26:$I$1000))), 0)),"")</f>
        <v/>
      </c>
      <c r="E647" t="str">
        <f t="array" ref="E647">_xlfn.IFNA(INDEX(Colony!$D$26:$D$1000, MATCH(1,COUNTIF(B647, Colony!$H$26:$H$1000)*(--(ISBLANK(Colony!$I$26:$I$1000))), 0)),"")</f>
        <v/>
      </c>
      <c r="F647">
        <f t="shared" si="12"/>
        <v>0</v>
      </c>
    </row>
    <row r="648" spans="1:6" x14ac:dyDescent="0.25">
      <c r="A648" t="str">
        <f t="array" ref="A648">_xlfn.IFNA(INDEX(Colony!$H$26:$H$1000, MATCH(0, COUNTIF(A$4:A647,Colony!$H$26:$H$1000), 0)),"")</f>
        <v/>
      </c>
      <c r="B648" t="str">
        <f t="array" ref="B648">_xlfn.IFNA(INDEX(Colony!$H$26:$H$1000, MATCH(1,COUNTIF(A648, Colony!$H$26:$H$1000)*(--(ISBLANK(Colony!$I$26:$I$1000))), 0)),"")</f>
        <v/>
      </c>
      <c r="C648" t="str">
        <f t="array" ref="C648">IF(A648=0,0,IF(OR(B648&gt;9999999,ISBLANK(B648)),"",SUM(COUNTIF(A648, Colony!$H$26:$H$1000)*(--(ISBLANK(Colony!$I$26:$I$1000))))))</f>
        <v/>
      </c>
      <c r="D648" t="str">
        <f t="array" ref="D648">_xlfn.IFNA(INDEX(Colony!$J$26:$J$1000, MATCH(1,COUNTIF(A648, Colony!$H$26:$H$1000)*(--(ISBLANK(Colony!$I$26:$I$1000))), 0)),"")</f>
        <v/>
      </c>
      <c r="E648" t="str">
        <f t="array" ref="E648">_xlfn.IFNA(INDEX(Colony!$D$26:$D$1000, MATCH(1,COUNTIF(B648, Colony!$H$26:$H$1000)*(--(ISBLANK(Colony!$I$26:$I$1000))), 0)),"")</f>
        <v/>
      </c>
      <c r="F648">
        <f t="shared" si="12"/>
        <v>0</v>
      </c>
    </row>
    <row r="649" spans="1:6" x14ac:dyDescent="0.25">
      <c r="A649" t="str">
        <f t="array" ref="A649">_xlfn.IFNA(INDEX(Colony!$H$26:$H$1000, MATCH(0, COUNTIF(A$4:A648,Colony!$H$26:$H$1000), 0)),"")</f>
        <v/>
      </c>
      <c r="B649" t="str">
        <f t="array" ref="B649">_xlfn.IFNA(INDEX(Colony!$H$26:$H$1000, MATCH(1,COUNTIF(A649, Colony!$H$26:$H$1000)*(--(ISBLANK(Colony!$I$26:$I$1000))), 0)),"")</f>
        <v/>
      </c>
      <c r="C649" t="str">
        <f t="array" ref="C649">IF(A649=0,0,IF(OR(B649&gt;9999999,ISBLANK(B649)),"",SUM(COUNTIF(A649, Colony!$H$26:$H$1000)*(--(ISBLANK(Colony!$I$26:$I$1000))))))</f>
        <v/>
      </c>
      <c r="D649" t="str">
        <f t="array" ref="D649">_xlfn.IFNA(INDEX(Colony!$J$26:$J$1000, MATCH(1,COUNTIF(A649, Colony!$H$26:$H$1000)*(--(ISBLANK(Colony!$I$26:$I$1000))), 0)),"")</f>
        <v/>
      </c>
      <c r="E649" t="str">
        <f t="array" ref="E649">_xlfn.IFNA(INDEX(Colony!$D$26:$D$1000, MATCH(1,COUNTIF(B649, Colony!$H$26:$H$1000)*(--(ISBLANK(Colony!$I$26:$I$1000))), 0)),"")</f>
        <v/>
      </c>
      <c r="F649">
        <f t="shared" si="12"/>
        <v>0</v>
      </c>
    </row>
    <row r="650" spans="1:6" x14ac:dyDescent="0.25">
      <c r="A650" t="str">
        <f t="array" ref="A650">_xlfn.IFNA(INDEX(Colony!$H$26:$H$1000, MATCH(0, COUNTIF(A$4:A649,Colony!$H$26:$H$1000), 0)),"")</f>
        <v/>
      </c>
      <c r="B650" t="str">
        <f t="array" ref="B650">_xlfn.IFNA(INDEX(Colony!$H$26:$H$1000, MATCH(1,COUNTIF(A650, Colony!$H$26:$H$1000)*(--(ISBLANK(Colony!$I$26:$I$1000))), 0)),"")</f>
        <v/>
      </c>
      <c r="C650" t="str">
        <f t="array" ref="C650">IF(A650=0,0,IF(OR(B650&gt;9999999,ISBLANK(B650)),"",SUM(COUNTIF(A650, Colony!$H$26:$H$1000)*(--(ISBLANK(Colony!$I$26:$I$1000))))))</f>
        <v/>
      </c>
      <c r="D650" t="str">
        <f t="array" ref="D650">_xlfn.IFNA(INDEX(Colony!$J$26:$J$1000, MATCH(1,COUNTIF(A650, Colony!$H$26:$H$1000)*(--(ISBLANK(Colony!$I$26:$I$1000))), 0)),"")</f>
        <v/>
      </c>
      <c r="E650" t="str">
        <f t="array" ref="E650">_xlfn.IFNA(INDEX(Colony!$D$26:$D$1000, MATCH(1,COUNTIF(B650, Colony!$H$26:$H$1000)*(--(ISBLANK(Colony!$I$26:$I$1000))), 0)),"")</f>
        <v/>
      </c>
      <c r="F650">
        <f t="shared" si="12"/>
        <v>0</v>
      </c>
    </row>
    <row r="651" spans="1:6" x14ac:dyDescent="0.25">
      <c r="A651" t="str">
        <f t="array" ref="A651">_xlfn.IFNA(INDEX(Colony!$H$26:$H$1000, MATCH(0, COUNTIF(A$4:A650,Colony!$H$26:$H$1000), 0)),"")</f>
        <v/>
      </c>
      <c r="B651" t="str">
        <f t="array" ref="B651">_xlfn.IFNA(INDEX(Colony!$H$26:$H$1000, MATCH(1,COUNTIF(A651, Colony!$H$26:$H$1000)*(--(ISBLANK(Colony!$I$26:$I$1000))), 0)),"")</f>
        <v/>
      </c>
      <c r="C651" t="str">
        <f t="array" ref="C651">IF(A651=0,0,IF(OR(B651&gt;9999999,ISBLANK(B651)),"",SUM(COUNTIF(A651, Colony!$H$26:$H$1000)*(--(ISBLANK(Colony!$I$26:$I$1000))))))</f>
        <v/>
      </c>
      <c r="D651" t="str">
        <f t="array" ref="D651">_xlfn.IFNA(INDEX(Colony!$J$26:$J$1000, MATCH(1,COUNTIF(A651, Colony!$H$26:$H$1000)*(--(ISBLANK(Colony!$I$26:$I$1000))), 0)),"")</f>
        <v/>
      </c>
      <c r="E651" t="str">
        <f t="array" ref="E651">_xlfn.IFNA(INDEX(Colony!$D$26:$D$1000, MATCH(1,COUNTIF(B651, Colony!$H$26:$H$1000)*(--(ISBLANK(Colony!$I$26:$I$1000))), 0)),"")</f>
        <v/>
      </c>
      <c r="F651">
        <f t="shared" si="12"/>
        <v>0</v>
      </c>
    </row>
    <row r="652" spans="1:6" x14ac:dyDescent="0.25">
      <c r="A652" t="str">
        <f t="array" ref="A652">_xlfn.IFNA(INDEX(Colony!$H$26:$H$1000, MATCH(0, COUNTIF(A$4:A651,Colony!$H$26:$H$1000), 0)),"")</f>
        <v/>
      </c>
      <c r="B652" t="str">
        <f t="array" ref="B652">_xlfn.IFNA(INDEX(Colony!$H$26:$H$1000, MATCH(1,COUNTIF(A652, Colony!$H$26:$H$1000)*(--(ISBLANK(Colony!$I$26:$I$1000))), 0)),"")</f>
        <v/>
      </c>
      <c r="C652" t="str">
        <f t="array" ref="C652">IF(A652=0,0,IF(OR(B652&gt;9999999,ISBLANK(B652)),"",SUM(COUNTIF(A652, Colony!$H$26:$H$1000)*(--(ISBLANK(Colony!$I$26:$I$1000))))))</f>
        <v/>
      </c>
      <c r="D652" t="str">
        <f t="array" ref="D652">_xlfn.IFNA(INDEX(Colony!$J$26:$J$1000, MATCH(1,COUNTIF(A652, Colony!$H$26:$H$1000)*(--(ISBLANK(Colony!$I$26:$I$1000))), 0)),"")</f>
        <v/>
      </c>
      <c r="E652" t="str">
        <f t="array" ref="E652">_xlfn.IFNA(INDEX(Colony!$D$26:$D$1000, MATCH(1,COUNTIF(B652, Colony!$H$26:$H$1000)*(--(ISBLANK(Colony!$I$26:$I$1000))), 0)),"")</f>
        <v/>
      </c>
      <c r="F652">
        <f t="shared" si="12"/>
        <v>0</v>
      </c>
    </row>
    <row r="653" spans="1:6" x14ac:dyDescent="0.25">
      <c r="A653" t="str">
        <f t="array" ref="A653">_xlfn.IFNA(INDEX(Colony!$H$26:$H$1000, MATCH(0, COUNTIF(A$4:A652,Colony!$H$26:$H$1000), 0)),"")</f>
        <v/>
      </c>
      <c r="B653" t="str">
        <f t="array" ref="B653">_xlfn.IFNA(INDEX(Colony!$H$26:$H$1000, MATCH(1,COUNTIF(A653, Colony!$H$26:$H$1000)*(--(ISBLANK(Colony!$I$26:$I$1000))), 0)),"")</f>
        <v/>
      </c>
      <c r="C653" t="str">
        <f t="array" ref="C653">IF(A653=0,0,IF(OR(B653&gt;9999999,ISBLANK(B653)),"",SUM(COUNTIF(A653, Colony!$H$26:$H$1000)*(--(ISBLANK(Colony!$I$26:$I$1000))))))</f>
        <v/>
      </c>
      <c r="D653" t="str">
        <f t="array" ref="D653">_xlfn.IFNA(INDEX(Colony!$J$26:$J$1000, MATCH(1,COUNTIF(A653, Colony!$H$26:$H$1000)*(--(ISBLANK(Colony!$I$26:$I$1000))), 0)),"")</f>
        <v/>
      </c>
      <c r="E653" t="str">
        <f t="array" ref="E653">_xlfn.IFNA(INDEX(Colony!$D$26:$D$1000, MATCH(1,COUNTIF(B653, Colony!$H$26:$H$1000)*(--(ISBLANK(Colony!$I$26:$I$1000))), 0)),"")</f>
        <v/>
      </c>
      <c r="F653">
        <f t="shared" si="12"/>
        <v>0</v>
      </c>
    </row>
    <row r="654" spans="1:6" x14ac:dyDescent="0.25">
      <c r="A654" t="str">
        <f t="array" ref="A654">_xlfn.IFNA(INDEX(Colony!$H$26:$H$1000, MATCH(0, COUNTIF(A$4:A653,Colony!$H$26:$H$1000), 0)),"")</f>
        <v/>
      </c>
      <c r="B654" t="str">
        <f t="array" ref="B654">_xlfn.IFNA(INDEX(Colony!$H$26:$H$1000, MATCH(1,COUNTIF(A654, Colony!$H$26:$H$1000)*(--(ISBLANK(Colony!$I$26:$I$1000))), 0)),"")</f>
        <v/>
      </c>
      <c r="C654" t="str">
        <f t="array" ref="C654">IF(A654=0,0,IF(OR(B654&gt;9999999,ISBLANK(B654)),"",SUM(COUNTIF(A654, Colony!$H$26:$H$1000)*(--(ISBLANK(Colony!$I$26:$I$1000))))))</f>
        <v/>
      </c>
      <c r="D654" t="str">
        <f t="array" ref="D654">_xlfn.IFNA(INDEX(Colony!$J$26:$J$1000, MATCH(1,COUNTIF(A654, Colony!$H$26:$H$1000)*(--(ISBLANK(Colony!$I$26:$I$1000))), 0)),"")</f>
        <v/>
      </c>
      <c r="E654" t="str">
        <f t="array" ref="E654">_xlfn.IFNA(INDEX(Colony!$D$26:$D$1000, MATCH(1,COUNTIF(B654, Colony!$H$26:$H$1000)*(--(ISBLANK(Colony!$I$26:$I$1000))), 0)),"")</f>
        <v/>
      </c>
      <c r="F654">
        <f t="shared" si="12"/>
        <v>0</v>
      </c>
    </row>
    <row r="655" spans="1:6" x14ac:dyDescent="0.25">
      <c r="A655" t="str">
        <f t="array" ref="A655">_xlfn.IFNA(INDEX(Colony!$H$26:$H$1000, MATCH(0, COUNTIF(A$4:A654,Colony!$H$26:$H$1000), 0)),"")</f>
        <v/>
      </c>
      <c r="B655" t="str">
        <f t="array" ref="B655">_xlfn.IFNA(INDEX(Colony!$H$26:$H$1000, MATCH(1,COUNTIF(A655, Colony!$H$26:$H$1000)*(--(ISBLANK(Colony!$I$26:$I$1000))), 0)),"")</f>
        <v/>
      </c>
      <c r="C655" t="str">
        <f t="array" ref="C655">IF(A655=0,0,IF(OR(B655&gt;9999999,ISBLANK(B655)),"",SUM(COUNTIF(A655, Colony!$H$26:$H$1000)*(--(ISBLANK(Colony!$I$26:$I$1000))))))</f>
        <v/>
      </c>
      <c r="D655" t="str">
        <f t="array" ref="D655">_xlfn.IFNA(INDEX(Colony!$J$26:$J$1000, MATCH(1,COUNTIF(A655, Colony!$H$26:$H$1000)*(--(ISBLANK(Colony!$I$26:$I$1000))), 0)),"")</f>
        <v/>
      </c>
      <c r="E655" t="str">
        <f t="array" ref="E655">_xlfn.IFNA(INDEX(Colony!$D$26:$D$1000, MATCH(1,COUNTIF(B655, Colony!$H$26:$H$1000)*(--(ISBLANK(Colony!$I$26:$I$1000))), 0)),"")</f>
        <v/>
      </c>
      <c r="F655">
        <f t="shared" si="12"/>
        <v>0</v>
      </c>
    </row>
    <row r="656" spans="1:6" x14ac:dyDescent="0.25">
      <c r="A656" t="str">
        <f t="array" ref="A656">_xlfn.IFNA(INDEX(Colony!$H$26:$H$1000, MATCH(0, COUNTIF(A$4:A655,Colony!$H$26:$H$1000), 0)),"")</f>
        <v/>
      </c>
      <c r="B656" t="str">
        <f t="array" ref="B656">_xlfn.IFNA(INDEX(Colony!$H$26:$H$1000, MATCH(1,COUNTIF(A656, Colony!$H$26:$H$1000)*(--(ISBLANK(Colony!$I$26:$I$1000))), 0)),"")</f>
        <v/>
      </c>
      <c r="C656" t="str">
        <f t="array" ref="C656">IF(A656=0,0,IF(OR(B656&gt;9999999,ISBLANK(B656)),"",SUM(COUNTIF(A656, Colony!$H$26:$H$1000)*(--(ISBLANK(Colony!$I$26:$I$1000))))))</f>
        <v/>
      </c>
      <c r="D656" t="str">
        <f t="array" ref="D656">_xlfn.IFNA(INDEX(Colony!$J$26:$J$1000, MATCH(1,COUNTIF(A656, Colony!$H$26:$H$1000)*(--(ISBLANK(Colony!$I$26:$I$1000))), 0)),"")</f>
        <v/>
      </c>
      <c r="E656" t="str">
        <f t="array" ref="E656">_xlfn.IFNA(INDEX(Colony!$D$26:$D$1000, MATCH(1,COUNTIF(B656, Colony!$H$26:$H$1000)*(--(ISBLANK(Colony!$I$26:$I$1000))), 0)),"")</f>
        <v/>
      </c>
      <c r="F656">
        <f t="shared" si="12"/>
        <v>0</v>
      </c>
    </row>
    <row r="657" spans="1:6" x14ac:dyDescent="0.25">
      <c r="A657" t="str">
        <f t="array" ref="A657">_xlfn.IFNA(INDEX(Colony!$H$26:$H$1000, MATCH(0, COUNTIF(A$4:A656,Colony!$H$26:$H$1000), 0)),"")</f>
        <v/>
      </c>
      <c r="B657" t="str">
        <f t="array" ref="B657">_xlfn.IFNA(INDEX(Colony!$H$26:$H$1000, MATCH(1,COUNTIF(A657, Colony!$H$26:$H$1000)*(--(ISBLANK(Colony!$I$26:$I$1000))), 0)),"")</f>
        <v/>
      </c>
      <c r="C657" t="str">
        <f t="array" ref="C657">IF(A657=0,0,IF(OR(B657&gt;9999999,ISBLANK(B657)),"",SUM(COUNTIF(A657, Colony!$H$26:$H$1000)*(--(ISBLANK(Colony!$I$26:$I$1000))))))</f>
        <v/>
      </c>
      <c r="D657" t="str">
        <f t="array" ref="D657">_xlfn.IFNA(INDEX(Colony!$J$26:$J$1000, MATCH(1,COUNTIF(A657, Colony!$H$26:$H$1000)*(--(ISBLANK(Colony!$I$26:$I$1000))), 0)),"")</f>
        <v/>
      </c>
      <c r="E657" t="str">
        <f t="array" ref="E657">_xlfn.IFNA(INDEX(Colony!$D$26:$D$1000, MATCH(1,COUNTIF(B657, Colony!$H$26:$H$1000)*(--(ISBLANK(Colony!$I$26:$I$1000))), 0)),"")</f>
        <v/>
      </c>
      <c r="F657">
        <f t="shared" si="12"/>
        <v>0</v>
      </c>
    </row>
    <row r="658" spans="1:6" x14ac:dyDescent="0.25">
      <c r="A658" t="str">
        <f t="array" ref="A658">_xlfn.IFNA(INDEX(Colony!$H$26:$H$1000, MATCH(0, COUNTIF(A$4:A657,Colony!$H$26:$H$1000), 0)),"")</f>
        <v/>
      </c>
      <c r="B658" t="str">
        <f t="array" ref="B658">_xlfn.IFNA(INDEX(Colony!$H$26:$H$1000, MATCH(1,COUNTIF(A658, Colony!$H$26:$H$1000)*(--(ISBLANK(Colony!$I$26:$I$1000))), 0)),"")</f>
        <v/>
      </c>
      <c r="C658" t="str">
        <f t="array" ref="C658">IF(A658=0,0,IF(OR(B658&gt;9999999,ISBLANK(B658)),"",SUM(COUNTIF(A658, Colony!$H$26:$H$1000)*(--(ISBLANK(Colony!$I$26:$I$1000))))))</f>
        <v/>
      </c>
      <c r="D658" t="str">
        <f t="array" ref="D658">_xlfn.IFNA(INDEX(Colony!$J$26:$J$1000, MATCH(1,COUNTIF(A658, Colony!$H$26:$H$1000)*(--(ISBLANK(Colony!$I$26:$I$1000))), 0)),"")</f>
        <v/>
      </c>
      <c r="E658" t="str">
        <f t="array" ref="E658">_xlfn.IFNA(INDEX(Colony!$D$26:$D$1000, MATCH(1,COUNTIF(B658, Colony!$H$26:$H$1000)*(--(ISBLANK(Colony!$I$26:$I$1000))), 0)),"")</f>
        <v/>
      </c>
      <c r="F658">
        <f t="shared" si="12"/>
        <v>0</v>
      </c>
    </row>
    <row r="659" spans="1:6" x14ac:dyDescent="0.25">
      <c r="A659" t="str">
        <f t="array" ref="A659">_xlfn.IFNA(INDEX(Colony!$H$26:$H$1000, MATCH(0, COUNTIF(A$4:A658,Colony!$H$26:$H$1000), 0)),"")</f>
        <v/>
      </c>
      <c r="B659" t="str">
        <f t="array" ref="B659">_xlfn.IFNA(INDEX(Colony!$H$26:$H$1000, MATCH(1,COUNTIF(A659, Colony!$H$26:$H$1000)*(--(ISBLANK(Colony!$I$26:$I$1000))), 0)),"")</f>
        <v/>
      </c>
      <c r="C659" t="str">
        <f t="array" ref="C659">IF(A659=0,0,IF(OR(B659&gt;9999999,ISBLANK(B659)),"",SUM(COUNTIF(A659, Colony!$H$26:$H$1000)*(--(ISBLANK(Colony!$I$26:$I$1000))))))</f>
        <v/>
      </c>
      <c r="D659" t="str">
        <f t="array" ref="D659">_xlfn.IFNA(INDEX(Colony!$J$26:$J$1000, MATCH(1,COUNTIF(A659, Colony!$H$26:$H$1000)*(--(ISBLANK(Colony!$I$26:$I$1000))), 0)),"")</f>
        <v/>
      </c>
      <c r="E659" t="str">
        <f t="array" ref="E659">_xlfn.IFNA(INDEX(Colony!$D$26:$D$1000, MATCH(1,COUNTIF(B659, Colony!$H$26:$H$1000)*(--(ISBLANK(Colony!$I$26:$I$1000))), 0)),"")</f>
        <v/>
      </c>
      <c r="F659">
        <f t="shared" si="12"/>
        <v>0</v>
      </c>
    </row>
    <row r="660" spans="1:6" x14ac:dyDescent="0.25">
      <c r="A660" t="str">
        <f t="array" ref="A660">_xlfn.IFNA(INDEX(Colony!$H$26:$H$1000, MATCH(0, COUNTIF(A$4:A659,Colony!$H$26:$H$1000), 0)),"")</f>
        <v/>
      </c>
      <c r="B660" t="str">
        <f t="array" ref="B660">_xlfn.IFNA(INDEX(Colony!$H$26:$H$1000, MATCH(1,COUNTIF(A660, Colony!$H$26:$H$1000)*(--(ISBLANK(Colony!$I$26:$I$1000))), 0)),"")</f>
        <v/>
      </c>
      <c r="C660" t="str">
        <f t="array" ref="C660">IF(A660=0,0,IF(OR(B660&gt;9999999,ISBLANK(B660)),"",SUM(COUNTIF(A660, Colony!$H$26:$H$1000)*(--(ISBLANK(Colony!$I$26:$I$1000))))))</f>
        <v/>
      </c>
      <c r="D660" t="str">
        <f t="array" ref="D660">_xlfn.IFNA(INDEX(Colony!$J$26:$J$1000, MATCH(1,COUNTIF(A660, Colony!$H$26:$H$1000)*(--(ISBLANK(Colony!$I$26:$I$1000))), 0)),"")</f>
        <v/>
      </c>
      <c r="E660" t="str">
        <f t="array" ref="E660">_xlfn.IFNA(INDEX(Colony!$D$26:$D$1000, MATCH(1,COUNTIF(B660, Colony!$H$26:$H$1000)*(--(ISBLANK(Colony!$I$26:$I$1000))), 0)),"")</f>
        <v/>
      </c>
      <c r="F660">
        <f t="shared" si="12"/>
        <v>0</v>
      </c>
    </row>
    <row r="661" spans="1:6" x14ac:dyDescent="0.25">
      <c r="A661" t="str">
        <f t="array" ref="A661">_xlfn.IFNA(INDEX(Colony!$H$26:$H$1000, MATCH(0, COUNTIF(A$4:A660,Colony!$H$26:$H$1000), 0)),"")</f>
        <v/>
      </c>
      <c r="B661" t="str">
        <f t="array" ref="B661">_xlfn.IFNA(INDEX(Colony!$H$26:$H$1000, MATCH(1,COUNTIF(A661, Colony!$H$26:$H$1000)*(--(ISBLANK(Colony!$I$26:$I$1000))), 0)),"")</f>
        <v/>
      </c>
      <c r="C661" t="str">
        <f t="array" ref="C661">IF(A661=0,0,IF(OR(B661&gt;9999999,ISBLANK(B661)),"",SUM(COUNTIF(A661, Colony!$H$26:$H$1000)*(--(ISBLANK(Colony!$I$26:$I$1000))))))</f>
        <v/>
      </c>
      <c r="D661" t="str">
        <f t="array" ref="D661">_xlfn.IFNA(INDEX(Colony!$J$26:$J$1000, MATCH(1,COUNTIF(A661, Colony!$H$26:$H$1000)*(--(ISBLANK(Colony!$I$26:$I$1000))), 0)),"")</f>
        <v/>
      </c>
      <c r="E661" t="str">
        <f t="array" ref="E661">_xlfn.IFNA(INDEX(Colony!$D$26:$D$1000, MATCH(1,COUNTIF(B661, Colony!$H$26:$H$1000)*(--(ISBLANK(Colony!$I$26:$I$1000))), 0)),"")</f>
        <v/>
      </c>
      <c r="F661">
        <f t="shared" si="12"/>
        <v>0</v>
      </c>
    </row>
    <row r="662" spans="1:6" x14ac:dyDescent="0.25">
      <c r="A662" t="str">
        <f t="array" ref="A662">_xlfn.IFNA(INDEX(Colony!$H$26:$H$1000, MATCH(0, COUNTIF(A$4:A661,Colony!$H$26:$H$1000), 0)),"")</f>
        <v/>
      </c>
      <c r="B662" t="str">
        <f t="array" ref="B662">_xlfn.IFNA(INDEX(Colony!$H$26:$H$1000, MATCH(1,COUNTIF(A662, Colony!$H$26:$H$1000)*(--(ISBLANK(Colony!$I$26:$I$1000))), 0)),"")</f>
        <v/>
      </c>
      <c r="C662" t="str">
        <f t="array" ref="C662">IF(A662=0,0,IF(OR(B662&gt;9999999,ISBLANK(B662)),"",SUM(COUNTIF(A662, Colony!$H$26:$H$1000)*(--(ISBLANK(Colony!$I$26:$I$1000))))))</f>
        <v/>
      </c>
      <c r="D662" t="str">
        <f t="array" ref="D662">_xlfn.IFNA(INDEX(Colony!$J$26:$J$1000, MATCH(1,COUNTIF(A662, Colony!$H$26:$H$1000)*(--(ISBLANK(Colony!$I$26:$I$1000))), 0)),"")</f>
        <v/>
      </c>
      <c r="E662" t="str">
        <f t="array" ref="E662">_xlfn.IFNA(INDEX(Colony!$D$26:$D$1000, MATCH(1,COUNTIF(B662, Colony!$H$26:$H$1000)*(--(ISBLANK(Colony!$I$26:$I$1000))), 0)),"")</f>
        <v/>
      </c>
      <c r="F662">
        <f t="shared" si="12"/>
        <v>0</v>
      </c>
    </row>
    <row r="663" spans="1:6" x14ac:dyDescent="0.25">
      <c r="A663" t="str">
        <f t="array" ref="A663">_xlfn.IFNA(INDEX(Colony!$H$26:$H$1000, MATCH(0, COUNTIF(A$4:A662,Colony!$H$26:$H$1000), 0)),"")</f>
        <v/>
      </c>
      <c r="B663" t="str">
        <f t="array" ref="B663">_xlfn.IFNA(INDEX(Colony!$H$26:$H$1000, MATCH(1,COUNTIF(A663, Colony!$H$26:$H$1000)*(--(ISBLANK(Colony!$I$26:$I$1000))), 0)),"")</f>
        <v/>
      </c>
      <c r="C663" t="str">
        <f t="array" ref="C663">IF(A663=0,0,IF(OR(B663&gt;9999999,ISBLANK(B663)),"",SUM(COUNTIF(A663, Colony!$H$26:$H$1000)*(--(ISBLANK(Colony!$I$26:$I$1000))))))</f>
        <v/>
      </c>
      <c r="D663" t="str">
        <f t="array" ref="D663">_xlfn.IFNA(INDEX(Colony!$J$26:$J$1000, MATCH(1,COUNTIF(A663, Colony!$H$26:$H$1000)*(--(ISBLANK(Colony!$I$26:$I$1000))), 0)),"")</f>
        <v/>
      </c>
      <c r="E663" t="str">
        <f t="array" ref="E663">_xlfn.IFNA(INDEX(Colony!$D$26:$D$1000, MATCH(1,COUNTIF(B663, Colony!$H$26:$H$1000)*(--(ISBLANK(Colony!$I$26:$I$1000))), 0)),"")</f>
        <v/>
      </c>
      <c r="F663">
        <f t="shared" si="12"/>
        <v>0</v>
      </c>
    </row>
    <row r="664" spans="1:6" x14ac:dyDescent="0.25">
      <c r="A664" t="str">
        <f t="array" ref="A664">_xlfn.IFNA(INDEX(Colony!$H$26:$H$1000, MATCH(0, COUNTIF(A$4:A663,Colony!$H$26:$H$1000), 0)),"")</f>
        <v/>
      </c>
      <c r="B664" t="str">
        <f t="array" ref="B664">_xlfn.IFNA(INDEX(Colony!$H$26:$H$1000, MATCH(1,COUNTIF(A664, Colony!$H$26:$H$1000)*(--(ISBLANK(Colony!$I$26:$I$1000))), 0)),"")</f>
        <v/>
      </c>
      <c r="C664" t="str">
        <f t="array" ref="C664">IF(A664=0,0,IF(OR(B664&gt;9999999,ISBLANK(B664)),"",SUM(COUNTIF(A664, Colony!$H$26:$H$1000)*(--(ISBLANK(Colony!$I$26:$I$1000))))))</f>
        <v/>
      </c>
      <c r="D664" t="str">
        <f t="array" ref="D664">_xlfn.IFNA(INDEX(Colony!$J$26:$J$1000, MATCH(1,COUNTIF(A664, Colony!$H$26:$H$1000)*(--(ISBLANK(Colony!$I$26:$I$1000))), 0)),"")</f>
        <v/>
      </c>
      <c r="E664" t="str">
        <f t="array" ref="E664">_xlfn.IFNA(INDEX(Colony!$D$26:$D$1000, MATCH(1,COUNTIF(B664, Colony!$H$26:$H$1000)*(--(ISBLANK(Colony!$I$26:$I$1000))), 0)),"")</f>
        <v/>
      </c>
      <c r="F664">
        <f t="shared" si="12"/>
        <v>0</v>
      </c>
    </row>
    <row r="665" spans="1:6" x14ac:dyDescent="0.25">
      <c r="A665" t="str">
        <f t="array" ref="A665">_xlfn.IFNA(INDEX(Colony!$H$26:$H$1000, MATCH(0, COUNTIF(A$4:A664,Colony!$H$26:$H$1000), 0)),"")</f>
        <v/>
      </c>
      <c r="B665" t="str">
        <f t="array" ref="B665">_xlfn.IFNA(INDEX(Colony!$H$26:$H$1000, MATCH(1,COUNTIF(A665, Colony!$H$26:$H$1000)*(--(ISBLANK(Colony!$I$26:$I$1000))), 0)),"")</f>
        <v/>
      </c>
      <c r="C665" t="str">
        <f t="array" ref="C665">IF(A665=0,0,IF(OR(B665&gt;9999999,ISBLANK(B665)),"",SUM(COUNTIF(A665, Colony!$H$26:$H$1000)*(--(ISBLANK(Colony!$I$26:$I$1000))))))</f>
        <v/>
      </c>
      <c r="D665" t="str">
        <f t="array" ref="D665">_xlfn.IFNA(INDEX(Colony!$J$26:$J$1000, MATCH(1,COUNTIF(A665, Colony!$H$26:$H$1000)*(--(ISBLANK(Colony!$I$26:$I$1000))), 0)),"")</f>
        <v/>
      </c>
      <c r="E665" t="str">
        <f t="array" ref="E665">_xlfn.IFNA(INDEX(Colony!$D$26:$D$1000, MATCH(1,COUNTIF(B665, Colony!$H$26:$H$1000)*(--(ISBLANK(Colony!$I$26:$I$1000))), 0)),"")</f>
        <v/>
      </c>
      <c r="F665">
        <f t="shared" si="12"/>
        <v>0</v>
      </c>
    </row>
    <row r="666" spans="1:6" x14ac:dyDescent="0.25">
      <c r="A666" t="str">
        <f t="array" ref="A666">_xlfn.IFNA(INDEX(Colony!$H$26:$H$1000, MATCH(0, COUNTIF(A$4:A665,Colony!$H$26:$H$1000), 0)),"")</f>
        <v/>
      </c>
      <c r="B666" t="str">
        <f t="array" ref="B666">_xlfn.IFNA(INDEX(Colony!$H$26:$H$1000, MATCH(1,COUNTIF(A666, Colony!$H$26:$H$1000)*(--(ISBLANK(Colony!$I$26:$I$1000))), 0)),"")</f>
        <v/>
      </c>
      <c r="C666" t="str">
        <f t="array" ref="C666">IF(A666=0,0,IF(OR(B666&gt;9999999,ISBLANK(B666)),"",SUM(COUNTIF(A666, Colony!$H$26:$H$1000)*(--(ISBLANK(Colony!$I$26:$I$1000))))))</f>
        <v/>
      </c>
      <c r="D666" t="str">
        <f t="array" ref="D666">_xlfn.IFNA(INDEX(Colony!$J$26:$J$1000, MATCH(1,COUNTIF(A666, Colony!$H$26:$H$1000)*(--(ISBLANK(Colony!$I$26:$I$1000))), 0)),"")</f>
        <v/>
      </c>
      <c r="E666" t="str">
        <f t="array" ref="E666">_xlfn.IFNA(INDEX(Colony!$D$26:$D$1000, MATCH(1,COUNTIF(B666, Colony!$H$26:$H$1000)*(--(ISBLANK(Colony!$I$26:$I$1000))), 0)),"")</f>
        <v/>
      </c>
      <c r="F666">
        <f t="shared" si="12"/>
        <v>0</v>
      </c>
    </row>
    <row r="667" spans="1:6" x14ac:dyDescent="0.25">
      <c r="A667" t="str">
        <f t="array" ref="A667">_xlfn.IFNA(INDEX(Colony!$H$26:$H$1000, MATCH(0, COUNTIF(A$4:A666,Colony!$H$26:$H$1000), 0)),"")</f>
        <v/>
      </c>
      <c r="B667" t="str">
        <f t="array" ref="B667">_xlfn.IFNA(INDEX(Colony!$H$26:$H$1000, MATCH(1,COUNTIF(A667, Colony!$H$26:$H$1000)*(--(ISBLANK(Colony!$I$26:$I$1000))), 0)),"")</f>
        <v/>
      </c>
      <c r="C667" t="str">
        <f t="array" ref="C667">IF(A667=0,0,IF(OR(B667&gt;9999999,ISBLANK(B667)),"",SUM(COUNTIF(A667, Colony!$H$26:$H$1000)*(--(ISBLANK(Colony!$I$26:$I$1000))))))</f>
        <v/>
      </c>
      <c r="D667" t="str">
        <f t="array" ref="D667">_xlfn.IFNA(INDEX(Colony!$J$26:$J$1000, MATCH(1,COUNTIF(A667, Colony!$H$26:$H$1000)*(--(ISBLANK(Colony!$I$26:$I$1000))), 0)),"")</f>
        <v/>
      </c>
      <c r="E667" t="str">
        <f t="array" ref="E667">_xlfn.IFNA(INDEX(Colony!$D$26:$D$1000, MATCH(1,COUNTIF(B667, Colony!$H$26:$H$1000)*(--(ISBLANK(Colony!$I$26:$I$1000))), 0)),"")</f>
        <v/>
      </c>
      <c r="F667">
        <f t="shared" si="12"/>
        <v>0</v>
      </c>
    </row>
    <row r="668" spans="1:6" x14ac:dyDescent="0.25">
      <c r="A668" t="str">
        <f t="array" ref="A668">_xlfn.IFNA(INDEX(Colony!$H$26:$H$1000, MATCH(0, COUNTIF(A$4:A667,Colony!$H$26:$H$1000), 0)),"")</f>
        <v/>
      </c>
      <c r="B668" t="str">
        <f t="array" ref="B668">_xlfn.IFNA(INDEX(Colony!$H$26:$H$1000, MATCH(1,COUNTIF(A668, Colony!$H$26:$H$1000)*(--(ISBLANK(Colony!$I$26:$I$1000))), 0)),"")</f>
        <v/>
      </c>
      <c r="C668" t="str">
        <f t="array" ref="C668">IF(A668=0,0,IF(OR(B668&gt;9999999,ISBLANK(B668)),"",SUM(COUNTIF(A668, Colony!$H$26:$H$1000)*(--(ISBLANK(Colony!$I$26:$I$1000))))))</f>
        <v/>
      </c>
      <c r="D668" t="str">
        <f t="array" ref="D668">_xlfn.IFNA(INDEX(Colony!$J$26:$J$1000, MATCH(1,COUNTIF(A668, Colony!$H$26:$H$1000)*(--(ISBLANK(Colony!$I$26:$I$1000))), 0)),"")</f>
        <v/>
      </c>
      <c r="E668" t="str">
        <f t="array" ref="E668">_xlfn.IFNA(INDEX(Colony!$D$26:$D$1000, MATCH(1,COUNTIF(B668, Colony!$H$26:$H$1000)*(--(ISBLANK(Colony!$I$26:$I$1000))), 0)),"")</f>
        <v/>
      </c>
      <c r="F668">
        <f t="shared" si="12"/>
        <v>0</v>
      </c>
    </row>
    <row r="669" spans="1:6" x14ac:dyDescent="0.25">
      <c r="A669" t="str">
        <f t="array" ref="A669">_xlfn.IFNA(INDEX(Colony!$H$26:$H$1000, MATCH(0, COUNTIF(A$4:A668,Colony!$H$26:$H$1000), 0)),"")</f>
        <v/>
      </c>
      <c r="B669" t="str">
        <f t="array" ref="B669">_xlfn.IFNA(INDEX(Colony!$H$26:$H$1000, MATCH(1,COUNTIF(A669, Colony!$H$26:$H$1000)*(--(ISBLANK(Colony!$I$26:$I$1000))), 0)),"")</f>
        <v/>
      </c>
      <c r="C669" t="str">
        <f t="array" ref="C669">IF(A669=0,0,IF(OR(B669&gt;9999999,ISBLANK(B669)),"",SUM(COUNTIF(A669, Colony!$H$26:$H$1000)*(--(ISBLANK(Colony!$I$26:$I$1000))))))</f>
        <v/>
      </c>
      <c r="D669" t="str">
        <f t="array" ref="D669">_xlfn.IFNA(INDEX(Colony!$J$26:$J$1000, MATCH(1,COUNTIF(A669, Colony!$H$26:$H$1000)*(--(ISBLANK(Colony!$I$26:$I$1000))), 0)),"")</f>
        <v/>
      </c>
      <c r="E669" t="str">
        <f t="array" ref="E669">_xlfn.IFNA(INDEX(Colony!$D$26:$D$1000, MATCH(1,COUNTIF(B669, Colony!$H$26:$H$1000)*(--(ISBLANK(Colony!$I$26:$I$1000))), 0)),"")</f>
        <v/>
      </c>
      <c r="F669">
        <f t="shared" si="12"/>
        <v>0</v>
      </c>
    </row>
    <row r="670" spans="1:6" x14ac:dyDescent="0.25">
      <c r="A670" t="str">
        <f t="array" ref="A670">_xlfn.IFNA(INDEX(Colony!$H$26:$H$1000, MATCH(0, COUNTIF(A$4:A669,Colony!$H$26:$H$1000), 0)),"")</f>
        <v/>
      </c>
      <c r="B670" t="str">
        <f t="array" ref="B670">_xlfn.IFNA(INDEX(Colony!$H$26:$H$1000, MATCH(1,COUNTIF(A670, Colony!$H$26:$H$1000)*(--(ISBLANK(Colony!$I$26:$I$1000))), 0)),"")</f>
        <v/>
      </c>
      <c r="C670" t="str">
        <f t="array" ref="C670">IF(A670=0,0,IF(OR(B670&gt;9999999,ISBLANK(B670)),"",SUM(COUNTIF(A670, Colony!$H$26:$H$1000)*(--(ISBLANK(Colony!$I$26:$I$1000))))))</f>
        <v/>
      </c>
      <c r="D670" t="str">
        <f t="array" ref="D670">_xlfn.IFNA(INDEX(Colony!$J$26:$J$1000, MATCH(1,COUNTIF(A670, Colony!$H$26:$H$1000)*(--(ISBLANK(Colony!$I$26:$I$1000))), 0)),"")</f>
        <v/>
      </c>
      <c r="E670" t="str">
        <f t="array" ref="E670">_xlfn.IFNA(INDEX(Colony!$D$26:$D$1000, MATCH(1,COUNTIF(B670, Colony!$H$26:$H$1000)*(--(ISBLANK(Colony!$I$26:$I$1000))), 0)),"")</f>
        <v/>
      </c>
      <c r="F670">
        <f t="shared" si="12"/>
        <v>0</v>
      </c>
    </row>
    <row r="671" spans="1:6" x14ac:dyDescent="0.25">
      <c r="A671" t="str">
        <f t="array" ref="A671">_xlfn.IFNA(INDEX(Colony!$H$26:$H$1000, MATCH(0, COUNTIF(A$4:A670,Colony!$H$26:$H$1000), 0)),"")</f>
        <v/>
      </c>
      <c r="B671" t="str">
        <f t="array" ref="B671">_xlfn.IFNA(INDEX(Colony!$H$26:$H$1000, MATCH(1,COUNTIF(A671, Colony!$H$26:$H$1000)*(--(ISBLANK(Colony!$I$26:$I$1000))), 0)),"")</f>
        <v/>
      </c>
      <c r="C671" t="str">
        <f t="array" ref="C671">IF(A671=0,0,IF(OR(B671&gt;9999999,ISBLANK(B671)),"",SUM(COUNTIF(A671, Colony!$H$26:$H$1000)*(--(ISBLANK(Colony!$I$26:$I$1000))))))</f>
        <v/>
      </c>
      <c r="D671" t="str">
        <f t="array" ref="D671">_xlfn.IFNA(INDEX(Colony!$J$26:$J$1000, MATCH(1,COUNTIF(A671, Colony!$H$26:$H$1000)*(--(ISBLANK(Colony!$I$26:$I$1000))), 0)),"")</f>
        <v/>
      </c>
      <c r="E671" t="str">
        <f t="array" ref="E671">_xlfn.IFNA(INDEX(Colony!$D$26:$D$1000, MATCH(1,COUNTIF(B671, Colony!$H$26:$H$1000)*(--(ISBLANK(Colony!$I$26:$I$1000))), 0)),"")</f>
        <v/>
      </c>
      <c r="F671">
        <f t="shared" si="12"/>
        <v>0</v>
      </c>
    </row>
    <row r="672" spans="1:6" x14ac:dyDescent="0.25">
      <c r="A672" t="str">
        <f t="array" ref="A672">_xlfn.IFNA(INDEX(Colony!$H$26:$H$1000, MATCH(0, COUNTIF(A$4:A671,Colony!$H$26:$H$1000), 0)),"")</f>
        <v/>
      </c>
      <c r="B672" t="str">
        <f t="array" ref="B672">_xlfn.IFNA(INDEX(Colony!$H$26:$H$1000, MATCH(1,COUNTIF(A672, Colony!$H$26:$H$1000)*(--(ISBLANK(Colony!$I$26:$I$1000))), 0)),"")</f>
        <v/>
      </c>
      <c r="C672" t="str">
        <f t="array" ref="C672">IF(A672=0,0,IF(OR(B672&gt;9999999,ISBLANK(B672)),"",SUM(COUNTIF(A672, Colony!$H$26:$H$1000)*(--(ISBLANK(Colony!$I$26:$I$1000))))))</f>
        <v/>
      </c>
      <c r="D672" t="str">
        <f t="array" ref="D672">_xlfn.IFNA(INDEX(Colony!$J$26:$J$1000, MATCH(1,COUNTIF(A672, Colony!$H$26:$H$1000)*(--(ISBLANK(Colony!$I$26:$I$1000))), 0)),"")</f>
        <v/>
      </c>
      <c r="E672" t="str">
        <f t="array" ref="E672">_xlfn.IFNA(INDEX(Colony!$D$26:$D$1000, MATCH(1,COUNTIF(B672, Colony!$H$26:$H$1000)*(--(ISBLANK(Colony!$I$26:$I$1000))), 0)),"")</f>
        <v/>
      </c>
      <c r="F672">
        <f t="shared" si="12"/>
        <v>0</v>
      </c>
    </row>
    <row r="673" spans="1:6" x14ac:dyDescent="0.25">
      <c r="A673" t="str">
        <f t="array" ref="A673">_xlfn.IFNA(INDEX(Colony!$H$26:$H$1000, MATCH(0, COUNTIF(A$4:A672,Colony!$H$26:$H$1000), 0)),"")</f>
        <v/>
      </c>
      <c r="B673" t="str">
        <f t="array" ref="B673">_xlfn.IFNA(INDEX(Colony!$H$26:$H$1000, MATCH(1,COUNTIF(A673, Colony!$H$26:$H$1000)*(--(ISBLANK(Colony!$I$26:$I$1000))), 0)),"")</f>
        <v/>
      </c>
      <c r="C673" t="str">
        <f t="array" ref="C673">IF(A673=0,0,IF(OR(B673&gt;9999999,ISBLANK(B673)),"",SUM(COUNTIF(A673, Colony!$H$26:$H$1000)*(--(ISBLANK(Colony!$I$26:$I$1000))))))</f>
        <v/>
      </c>
      <c r="D673" t="str">
        <f t="array" ref="D673">_xlfn.IFNA(INDEX(Colony!$J$26:$J$1000, MATCH(1,COUNTIF(A673, Colony!$H$26:$H$1000)*(--(ISBLANK(Colony!$I$26:$I$1000))), 0)),"")</f>
        <v/>
      </c>
      <c r="E673" t="str">
        <f t="array" ref="E673">_xlfn.IFNA(INDEX(Colony!$D$26:$D$1000, MATCH(1,COUNTIF(B673, Colony!$H$26:$H$1000)*(--(ISBLANK(Colony!$I$26:$I$1000))), 0)),"")</f>
        <v/>
      </c>
      <c r="F673">
        <f t="shared" si="12"/>
        <v>0</v>
      </c>
    </row>
    <row r="674" spans="1:6" x14ac:dyDescent="0.25">
      <c r="A674" t="str">
        <f t="array" ref="A674">_xlfn.IFNA(INDEX(Colony!$H$26:$H$1000, MATCH(0, COUNTIF(A$4:A673,Colony!$H$26:$H$1000), 0)),"")</f>
        <v/>
      </c>
      <c r="B674" t="str">
        <f t="array" ref="B674">_xlfn.IFNA(INDEX(Colony!$H$26:$H$1000, MATCH(1,COUNTIF(A674, Colony!$H$26:$H$1000)*(--(ISBLANK(Colony!$I$26:$I$1000))), 0)),"")</f>
        <v/>
      </c>
      <c r="C674" t="str">
        <f t="array" ref="C674">IF(A674=0,0,IF(OR(B674&gt;9999999,ISBLANK(B674)),"",SUM(COUNTIF(A674, Colony!$H$26:$H$1000)*(--(ISBLANK(Colony!$I$26:$I$1000))))))</f>
        <v/>
      </c>
      <c r="D674" t="str">
        <f t="array" ref="D674">_xlfn.IFNA(INDEX(Colony!$J$26:$J$1000, MATCH(1,COUNTIF(A674, Colony!$H$26:$H$1000)*(--(ISBLANK(Colony!$I$26:$I$1000))), 0)),"")</f>
        <v/>
      </c>
      <c r="E674" t="str">
        <f t="array" ref="E674">_xlfn.IFNA(INDEX(Colony!$D$26:$D$1000, MATCH(1,COUNTIF(B674, Colony!$H$26:$H$1000)*(--(ISBLANK(Colony!$I$26:$I$1000))), 0)),"")</f>
        <v/>
      </c>
      <c r="F674">
        <f t="shared" si="12"/>
        <v>0</v>
      </c>
    </row>
    <row r="675" spans="1:6" x14ac:dyDescent="0.25">
      <c r="A675" t="str">
        <f t="array" ref="A675">_xlfn.IFNA(INDEX(Colony!$H$26:$H$1000, MATCH(0, COUNTIF(A$4:A674,Colony!$H$26:$H$1000), 0)),"")</f>
        <v/>
      </c>
      <c r="B675" t="str">
        <f t="array" ref="B675">_xlfn.IFNA(INDEX(Colony!$H$26:$H$1000, MATCH(1,COUNTIF(A675, Colony!$H$26:$H$1000)*(--(ISBLANK(Colony!$I$26:$I$1000))), 0)),"")</f>
        <v/>
      </c>
      <c r="C675" t="str">
        <f t="array" ref="C675">IF(A675=0,0,IF(OR(B675&gt;9999999,ISBLANK(B675)),"",SUM(COUNTIF(A675, Colony!$H$26:$H$1000)*(--(ISBLANK(Colony!$I$26:$I$1000))))))</f>
        <v/>
      </c>
      <c r="D675" t="str">
        <f t="array" ref="D675">_xlfn.IFNA(INDEX(Colony!$J$26:$J$1000, MATCH(1,COUNTIF(A675, Colony!$H$26:$H$1000)*(--(ISBLANK(Colony!$I$26:$I$1000))), 0)),"")</f>
        <v/>
      </c>
      <c r="E675" t="str">
        <f t="array" ref="E675">_xlfn.IFNA(INDEX(Colony!$D$26:$D$1000, MATCH(1,COUNTIF(B675, Colony!$H$26:$H$1000)*(--(ISBLANK(Colony!$I$26:$I$1000))), 0)),"")</f>
        <v/>
      </c>
      <c r="F675">
        <f t="shared" si="12"/>
        <v>0</v>
      </c>
    </row>
    <row r="676" spans="1:6" x14ac:dyDescent="0.25">
      <c r="A676" t="str">
        <f t="array" ref="A676">_xlfn.IFNA(INDEX(Colony!$H$26:$H$1000, MATCH(0, COUNTIF(A$4:A675,Colony!$H$26:$H$1000), 0)),"")</f>
        <v/>
      </c>
      <c r="B676" t="str">
        <f t="array" ref="B676">_xlfn.IFNA(INDEX(Colony!$H$26:$H$1000, MATCH(1,COUNTIF(A676, Colony!$H$26:$H$1000)*(--(ISBLANK(Colony!$I$26:$I$1000))), 0)),"")</f>
        <v/>
      </c>
      <c r="C676" t="str">
        <f t="array" ref="C676">IF(A676=0,0,IF(OR(B676&gt;9999999,ISBLANK(B676)),"",SUM(COUNTIF(A676, Colony!$H$26:$H$1000)*(--(ISBLANK(Colony!$I$26:$I$1000))))))</f>
        <v/>
      </c>
      <c r="D676" t="str">
        <f t="array" ref="D676">_xlfn.IFNA(INDEX(Colony!$J$26:$J$1000, MATCH(1,COUNTIF(A676, Colony!$H$26:$H$1000)*(--(ISBLANK(Colony!$I$26:$I$1000))), 0)),"")</f>
        <v/>
      </c>
      <c r="E676" t="str">
        <f t="array" ref="E676">_xlfn.IFNA(INDEX(Colony!$D$26:$D$1000, MATCH(1,COUNTIF(B676, Colony!$H$26:$H$1000)*(--(ISBLANK(Colony!$I$26:$I$1000))), 0)),"")</f>
        <v/>
      </c>
      <c r="F676">
        <f t="shared" si="12"/>
        <v>0</v>
      </c>
    </row>
    <row r="677" spans="1:6" x14ac:dyDescent="0.25">
      <c r="A677" t="str">
        <f t="array" ref="A677">_xlfn.IFNA(INDEX(Colony!$H$26:$H$1000, MATCH(0, COUNTIF(A$4:A676,Colony!$H$26:$H$1000), 0)),"")</f>
        <v/>
      </c>
      <c r="B677" t="str">
        <f t="array" ref="B677">_xlfn.IFNA(INDEX(Colony!$H$26:$H$1000, MATCH(1,COUNTIF(A677, Colony!$H$26:$H$1000)*(--(ISBLANK(Colony!$I$26:$I$1000))), 0)),"")</f>
        <v/>
      </c>
      <c r="C677" t="str">
        <f t="array" ref="C677">IF(A677=0,0,IF(OR(B677&gt;9999999,ISBLANK(B677)),"",SUM(COUNTIF(A677, Colony!$H$26:$H$1000)*(--(ISBLANK(Colony!$I$26:$I$1000))))))</f>
        <v/>
      </c>
      <c r="D677" t="str">
        <f t="array" ref="D677">_xlfn.IFNA(INDEX(Colony!$J$26:$J$1000, MATCH(1,COUNTIF(A677, Colony!$H$26:$H$1000)*(--(ISBLANK(Colony!$I$26:$I$1000))), 0)),"")</f>
        <v/>
      </c>
      <c r="E677" t="str">
        <f t="array" ref="E677">_xlfn.IFNA(INDEX(Colony!$D$26:$D$1000, MATCH(1,COUNTIF(B677, Colony!$H$26:$H$1000)*(--(ISBLANK(Colony!$I$26:$I$1000))), 0)),"")</f>
        <v/>
      </c>
      <c r="F677">
        <f t="shared" si="12"/>
        <v>0</v>
      </c>
    </row>
    <row r="678" spans="1:6" x14ac:dyDescent="0.25">
      <c r="A678" t="str">
        <f t="array" ref="A678">_xlfn.IFNA(INDEX(Colony!$H$26:$H$1000, MATCH(0, COUNTIF(A$4:A677,Colony!$H$26:$H$1000), 0)),"")</f>
        <v/>
      </c>
      <c r="B678" t="str">
        <f t="array" ref="B678">_xlfn.IFNA(INDEX(Colony!$H$26:$H$1000, MATCH(1,COUNTIF(A678, Colony!$H$26:$H$1000)*(--(ISBLANK(Colony!$I$26:$I$1000))), 0)),"")</f>
        <v/>
      </c>
      <c r="C678" t="str">
        <f t="array" ref="C678">IF(A678=0,0,IF(OR(B678&gt;9999999,ISBLANK(B678)),"",SUM(COUNTIF(A678, Colony!$H$26:$H$1000)*(--(ISBLANK(Colony!$I$26:$I$1000))))))</f>
        <v/>
      </c>
      <c r="D678" t="str">
        <f t="array" ref="D678">_xlfn.IFNA(INDEX(Colony!$J$26:$J$1000, MATCH(1,COUNTIF(A678, Colony!$H$26:$H$1000)*(--(ISBLANK(Colony!$I$26:$I$1000))), 0)),"")</f>
        <v/>
      </c>
      <c r="E678" t="str">
        <f t="array" ref="E678">_xlfn.IFNA(INDEX(Colony!$D$26:$D$1000, MATCH(1,COUNTIF(B678, Colony!$H$26:$H$1000)*(--(ISBLANK(Colony!$I$26:$I$1000))), 0)),"")</f>
        <v/>
      </c>
      <c r="F678">
        <f t="shared" si="12"/>
        <v>0</v>
      </c>
    </row>
    <row r="679" spans="1:6" x14ac:dyDescent="0.25">
      <c r="A679" t="str">
        <f t="array" ref="A679">_xlfn.IFNA(INDEX(Colony!$H$26:$H$1000, MATCH(0, COUNTIF(A$4:A678,Colony!$H$26:$H$1000), 0)),"")</f>
        <v/>
      </c>
      <c r="B679" t="str">
        <f t="array" ref="B679">_xlfn.IFNA(INDEX(Colony!$H$26:$H$1000, MATCH(1,COUNTIF(A679, Colony!$H$26:$H$1000)*(--(ISBLANK(Colony!$I$26:$I$1000))), 0)),"")</f>
        <v/>
      </c>
      <c r="C679" t="str">
        <f t="array" ref="C679">IF(A679=0,0,IF(OR(B679&gt;9999999,ISBLANK(B679)),"",SUM(COUNTIF(A679, Colony!$H$26:$H$1000)*(--(ISBLANK(Colony!$I$26:$I$1000))))))</f>
        <v/>
      </c>
      <c r="D679" t="str">
        <f t="array" ref="D679">_xlfn.IFNA(INDEX(Colony!$J$26:$J$1000, MATCH(1,COUNTIF(A679, Colony!$H$26:$H$1000)*(--(ISBLANK(Colony!$I$26:$I$1000))), 0)),"")</f>
        <v/>
      </c>
      <c r="E679" t="str">
        <f t="array" ref="E679">_xlfn.IFNA(INDEX(Colony!$D$26:$D$1000, MATCH(1,COUNTIF(B679, Colony!$H$26:$H$1000)*(--(ISBLANK(Colony!$I$26:$I$1000))), 0)),"")</f>
        <v/>
      </c>
      <c r="F679">
        <f t="shared" si="12"/>
        <v>0</v>
      </c>
    </row>
    <row r="680" spans="1:6" x14ac:dyDescent="0.25">
      <c r="A680" t="str">
        <f t="array" ref="A680">_xlfn.IFNA(INDEX(Colony!$H$26:$H$1000, MATCH(0, COUNTIF(A$4:A679,Colony!$H$26:$H$1000), 0)),"")</f>
        <v/>
      </c>
      <c r="B680" t="str">
        <f t="array" ref="B680">_xlfn.IFNA(INDEX(Colony!$H$26:$H$1000, MATCH(1,COUNTIF(A680, Colony!$H$26:$H$1000)*(--(ISBLANK(Colony!$I$26:$I$1000))), 0)),"")</f>
        <v/>
      </c>
      <c r="C680" t="str">
        <f t="array" ref="C680">IF(A680=0,0,IF(OR(B680&gt;9999999,ISBLANK(B680)),"",SUM(COUNTIF(A680, Colony!$H$26:$H$1000)*(--(ISBLANK(Colony!$I$26:$I$1000))))))</f>
        <v/>
      </c>
      <c r="D680" t="str">
        <f t="array" ref="D680">_xlfn.IFNA(INDEX(Colony!$J$26:$J$1000, MATCH(1,COUNTIF(A680, Colony!$H$26:$H$1000)*(--(ISBLANK(Colony!$I$26:$I$1000))), 0)),"")</f>
        <v/>
      </c>
      <c r="E680" t="str">
        <f t="array" ref="E680">_xlfn.IFNA(INDEX(Colony!$D$26:$D$1000, MATCH(1,COUNTIF(B680, Colony!$H$26:$H$1000)*(--(ISBLANK(Colony!$I$26:$I$1000))), 0)),"")</f>
        <v/>
      </c>
      <c r="F680">
        <f t="shared" si="12"/>
        <v>0</v>
      </c>
    </row>
    <row r="681" spans="1:6" x14ac:dyDescent="0.25">
      <c r="A681" t="str">
        <f t="array" ref="A681">_xlfn.IFNA(INDEX(Colony!$H$26:$H$1000, MATCH(0, COUNTIF(A$4:A680,Colony!$H$26:$H$1000), 0)),"")</f>
        <v/>
      </c>
      <c r="B681" t="str">
        <f t="array" ref="B681">_xlfn.IFNA(INDEX(Colony!$H$26:$H$1000, MATCH(1,COUNTIF(A681, Colony!$H$26:$H$1000)*(--(ISBLANK(Colony!$I$26:$I$1000))), 0)),"")</f>
        <v/>
      </c>
      <c r="C681" t="str">
        <f t="array" ref="C681">IF(A681=0,0,IF(OR(B681&gt;9999999,ISBLANK(B681)),"",SUM(COUNTIF(A681, Colony!$H$26:$H$1000)*(--(ISBLANK(Colony!$I$26:$I$1000))))))</f>
        <v/>
      </c>
      <c r="D681" t="str">
        <f t="array" ref="D681">_xlfn.IFNA(INDEX(Colony!$J$26:$J$1000, MATCH(1,COUNTIF(A681, Colony!$H$26:$H$1000)*(--(ISBLANK(Colony!$I$26:$I$1000))), 0)),"")</f>
        <v/>
      </c>
      <c r="E681" t="str">
        <f t="array" ref="E681">_xlfn.IFNA(INDEX(Colony!$D$26:$D$1000, MATCH(1,COUNTIF(B681, Colony!$H$26:$H$1000)*(--(ISBLANK(Colony!$I$26:$I$1000))), 0)),"")</f>
        <v/>
      </c>
      <c r="F681">
        <f t="shared" si="12"/>
        <v>0</v>
      </c>
    </row>
    <row r="682" spans="1:6" x14ac:dyDescent="0.25">
      <c r="A682" t="str">
        <f t="array" ref="A682">_xlfn.IFNA(INDEX(Colony!$H$26:$H$1000, MATCH(0, COUNTIF(A$4:A681,Colony!$H$26:$H$1000), 0)),"")</f>
        <v/>
      </c>
      <c r="B682" t="str">
        <f t="array" ref="B682">_xlfn.IFNA(INDEX(Colony!$H$26:$H$1000, MATCH(1,COUNTIF(A682, Colony!$H$26:$H$1000)*(--(ISBLANK(Colony!$I$26:$I$1000))), 0)),"")</f>
        <v/>
      </c>
      <c r="C682" t="str">
        <f t="array" ref="C682">IF(A682=0,0,IF(OR(B682&gt;9999999,ISBLANK(B682)),"",SUM(COUNTIF(A682, Colony!$H$26:$H$1000)*(--(ISBLANK(Colony!$I$26:$I$1000))))))</f>
        <v/>
      </c>
      <c r="D682" t="str">
        <f t="array" ref="D682">_xlfn.IFNA(INDEX(Colony!$J$26:$J$1000, MATCH(1,COUNTIF(A682, Colony!$H$26:$H$1000)*(--(ISBLANK(Colony!$I$26:$I$1000))), 0)),"")</f>
        <v/>
      </c>
      <c r="E682" t="str">
        <f t="array" ref="E682">_xlfn.IFNA(INDEX(Colony!$D$26:$D$1000, MATCH(1,COUNTIF(B682, Colony!$H$26:$H$1000)*(--(ISBLANK(Colony!$I$26:$I$1000))), 0)),"")</f>
        <v/>
      </c>
      <c r="F682">
        <f t="shared" si="12"/>
        <v>0</v>
      </c>
    </row>
    <row r="683" spans="1:6" x14ac:dyDescent="0.25">
      <c r="A683" t="str">
        <f t="array" ref="A683">_xlfn.IFNA(INDEX(Colony!$H$26:$H$1000, MATCH(0, COUNTIF(A$4:A682,Colony!$H$26:$H$1000), 0)),"")</f>
        <v/>
      </c>
      <c r="B683" t="str">
        <f t="array" ref="B683">_xlfn.IFNA(INDEX(Colony!$H$26:$H$1000, MATCH(1,COUNTIF(A683, Colony!$H$26:$H$1000)*(--(ISBLANK(Colony!$I$26:$I$1000))), 0)),"")</f>
        <v/>
      </c>
      <c r="C683" t="str">
        <f t="array" ref="C683">IF(A683=0,0,IF(OR(B683&gt;9999999,ISBLANK(B683)),"",SUM(COUNTIF(A683, Colony!$H$26:$H$1000)*(--(ISBLANK(Colony!$I$26:$I$1000))))))</f>
        <v/>
      </c>
      <c r="D683" t="str">
        <f t="array" ref="D683">_xlfn.IFNA(INDEX(Colony!$J$26:$J$1000, MATCH(1,COUNTIF(A683, Colony!$H$26:$H$1000)*(--(ISBLANK(Colony!$I$26:$I$1000))), 0)),"")</f>
        <v/>
      </c>
      <c r="E683" t="str">
        <f t="array" ref="E683">_xlfn.IFNA(INDEX(Colony!$D$26:$D$1000, MATCH(1,COUNTIF(B683, Colony!$H$26:$H$1000)*(--(ISBLANK(Colony!$I$26:$I$1000))), 0)),"")</f>
        <v/>
      </c>
      <c r="F683">
        <f t="shared" si="12"/>
        <v>0</v>
      </c>
    </row>
    <row r="684" spans="1:6" x14ac:dyDescent="0.25">
      <c r="A684" t="str">
        <f t="array" ref="A684">_xlfn.IFNA(INDEX(Colony!$H$26:$H$1000, MATCH(0, COUNTIF(A$4:A683,Colony!$H$26:$H$1000), 0)),"")</f>
        <v/>
      </c>
      <c r="B684" t="str">
        <f t="array" ref="B684">_xlfn.IFNA(INDEX(Colony!$H$26:$H$1000, MATCH(1,COUNTIF(A684, Colony!$H$26:$H$1000)*(--(ISBLANK(Colony!$I$26:$I$1000))), 0)),"")</f>
        <v/>
      </c>
      <c r="C684" t="str">
        <f t="array" ref="C684">IF(A684=0,0,IF(OR(B684&gt;9999999,ISBLANK(B684)),"",SUM(COUNTIF(A684, Colony!$H$26:$H$1000)*(--(ISBLANK(Colony!$I$26:$I$1000))))))</f>
        <v/>
      </c>
      <c r="D684" t="str">
        <f t="array" ref="D684">_xlfn.IFNA(INDEX(Colony!$J$26:$J$1000, MATCH(1,COUNTIF(A684, Colony!$H$26:$H$1000)*(--(ISBLANK(Colony!$I$26:$I$1000))), 0)),"")</f>
        <v/>
      </c>
      <c r="E684" t="str">
        <f t="array" ref="E684">_xlfn.IFNA(INDEX(Colony!$D$26:$D$1000, MATCH(1,COUNTIF(B684, Colony!$H$26:$H$1000)*(--(ISBLANK(Colony!$I$26:$I$1000))), 0)),"")</f>
        <v/>
      </c>
      <c r="F684">
        <f t="shared" si="12"/>
        <v>0</v>
      </c>
    </row>
    <row r="685" spans="1:6" x14ac:dyDescent="0.25">
      <c r="A685" t="str">
        <f t="array" ref="A685">_xlfn.IFNA(INDEX(Colony!$H$26:$H$1000, MATCH(0, COUNTIF(A$4:A684,Colony!$H$26:$H$1000), 0)),"")</f>
        <v/>
      </c>
      <c r="B685" t="str">
        <f t="array" ref="B685">_xlfn.IFNA(INDEX(Colony!$H$26:$H$1000, MATCH(1,COUNTIF(A685, Colony!$H$26:$H$1000)*(--(ISBLANK(Colony!$I$26:$I$1000))), 0)),"")</f>
        <v/>
      </c>
      <c r="C685" t="str">
        <f t="array" ref="C685">IF(A685=0,0,IF(OR(B685&gt;9999999,ISBLANK(B685)),"",SUM(COUNTIF(A685, Colony!$H$26:$H$1000)*(--(ISBLANK(Colony!$I$26:$I$1000))))))</f>
        <v/>
      </c>
      <c r="D685" t="str">
        <f t="array" ref="D685">_xlfn.IFNA(INDEX(Colony!$J$26:$J$1000, MATCH(1,COUNTIF(A685, Colony!$H$26:$H$1000)*(--(ISBLANK(Colony!$I$26:$I$1000))), 0)),"")</f>
        <v/>
      </c>
      <c r="E685" t="str">
        <f t="array" ref="E685">_xlfn.IFNA(INDEX(Colony!$D$26:$D$1000, MATCH(1,COUNTIF(B685, Colony!$H$26:$H$1000)*(--(ISBLANK(Colony!$I$26:$I$1000))), 0)),"")</f>
        <v/>
      </c>
      <c r="F685">
        <f t="shared" si="12"/>
        <v>0</v>
      </c>
    </row>
    <row r="686" spans="1:6" x14ac:dyDescent="0.25">
      <c r="A686" t="str">
        <f t="array" ref="A686">_xlfn.IFNA(INDEX(Colony!$H$26:$H$1000, MATCH(0, COUNTIF(A$4:A685,Colony!$H$26:$H$1000), 0)),"")</f>
        <v/>
      </c>
      <c r="B686" t="str">
        <f t="array" ref="B686">_xlfn.IFNA(INDEX(Colony!$H$26:$H$1000, MATCH(1,COUNTIF(A686, Colony!$H$26:$H$1000)*(--(ISBLANK(Colony!$I$26:$I$1000))), 0)),"")</f>
        <v/>
      </c>
      <c r="C686" t="str">
        <f t="array" ref="C686">IF(A686=0,0,IF(OR(B686&gt;9999999,ISBLANK(B686)),"",SUM(COUNTIF(A686, Colony!$H$26:$H$1000)*(--(ISBLANK(Colony!$I$26:$I$1000))))))</f>
        <v/>
      </c>
      <c r="D686" t="str">
        <f t="array" ref="D686">_xlfn.IFNA(INDEX(Colony!$J$26:$J$1000, MATCH(1,COUNTIF(A686, Colony!$H$26:$H$1000)*(--(ISBLANK(Colony!$I$26:$I$1000))), 0)),"")</f>
        <v/>
      </c>
      <c r="E686" t="str">
        <f t="array" ref="E686">_xlfn.IFNA(INDEX(Colony!$D$26:$D$1000, MATCH(1,COUNTIF(B686, Colony!$H$26:$H$1000)*(--(ISBLANK(Colony!$I$26:$I$1000))), 0)),"")</f>
        <v/>
      </c>
      <c r="F686">
        <f t="shared" si="12"/>
        <v>0</v>
      </c>
    </row>
    <row r="687" spans="1:6" x14ac:dyDescent="0.25">
      <c r="A687" t="str">
        <f t="array" ref="A687">_xlfn.IFNA(INDEX(Colony!$H$26:$H$1000, MATCH(0, COUNTIF(A$4:A686,Colony!$H$26:$H$1000), 0)),"")</f>
        <v/>
      </c>
      <c r="B687" t="str">
        <f t="array" ref="B687">_xlfn.IFNA(INDEX(Colony!$H$26:$H$1000, MATCH(1,COUNTIF(A687, Colony!$H$26:$H$1000)*(--(ISBLANK(Colony!$I$26:$I$1000))), 0)),"")</f>
        <v/>
      </c>
      <c r="C687" t="str">
        <f t="array" ref="C687">IF(A687=0,0,IF(OR(B687&gt;9999999,ISBLANK(B687)),"",SUM(COUNTIF(A687, Colony!$H$26:$H$1000)*(--(ISBLANK(Colony!$I$26:$I$1000))))))</f>
        <v/>
      </c>
      <c r="D687" t="str">
        <f t="array" ref="D687">_xlfn.IFNA(INDEX(Colony!$J$26:$J$1000, MATCH(1,COUNTIF(A687, Colony!$H$26:$H$1000)*(--(ISBLANK(Colony!$I$26:$I$1000))), 0)),"")</f>
        <v/>
      </c>
      <c r="E687" t="str">
        <f t="array" ref="E687">_xlfn.IFNA(INDEX(Colony!$D$26:$D$1000, MATCH(1,COUNTIF(B687, Colony!$H$26:$H$1000)*(--(ISBLANK(Colony!$I$26:$I$1000))), 0)),"")</f>
        <v/>
      </c>
      <c r="F687">
        <f t="shared" si="12"/>
        <v>0</v>
      </c>
    </row>
    <row r="688" spans="1:6" x14ac:dyDescent="0.25">
      <c r="A688" t="str">
        <f t="array" ref="A688">_xlfn.IFNA(INDEX(Colony!$H$26:$H$1000, MATCH(0, COUNTIF(A$4:A687,Colony!$H$26:$H$1000), 0)),"")</f>
        <v/>
      </c>
      <c r="B688" t="str">
        <f t="array" ref="B688">_xlfn.IFNA(INDEX(Colony!$H$26:$H$1000, MATCH(1,COUNTIF(A688, Colony!$H$26:$H$1000)*(--(ISBLANK(Colony!$I$26:$I$1000))), 0)),"")</f>
        <v/>
      </c>
      <c r="C688" t="str">
        <f t="array" ref="C688">IF(A688=0,0,IF(OR(B688&gt;9999999,ISBLANK(B688)),"",SUM(COUNTIF(A688, Colony!$H$26:$H$1000)*(--(ISBLANK(Colony!$I$26:$I$1000))))))</f>
        <v/>
      </c>
      <c r="D688" t="str">
        <f t="array" ref="D688">_xlfn.IFNA(INDEX(Colony!$J$26:$J$1000, MATCH(1,COUNTIF(A688, Colony!$H$26:$H$1000)*(--(ISBLANK(Colony!$I$26:$I$1000))), 0)),"")</f>
        <v/>
      </c>
      <c r="E688" t="str">
        <f t="array" ref="E688">_xlfn.IFNA(INDEX(Colony!$D$26:$D$1000, MATCH(1,COUNTIF(B688, Colony!$H$26:$H$1000)*(--(ISBLANK(Colony!$I$26:$I$1000))), 0)),"")</f>
        <v/>
      </c>
      <c r="F688">
        <f t="shared" si="12"/>
        <v>0</v>
      </c>
    </row>
    <row r="689" spans="1:6" x14ac:dyDescent="0.25">
      <c r="A689" t="str">
        <f t="array" ref="A689">_xlfn.IFNA(INDEX(Colony!$H$26:$H$1000, MATCH(0, COUNTIF(A$4:A688,Colony!$H$26:$H$1000), 0)),"")</f>
        <v/>
      </c>
      <c r="B689" t="str">
        <f t="array" ref="B689">_xlfn.IFNA(INDEX(Colony!$H$26:$H$1000, MATCH(1,COUNTIF(A689, Colony!$H$26:$H$1000)*(--(ISBLANK(Colony!$I$26:$I$1000))), 0)),"")</f>
        <v/>
      </c>
      <c r="C689" t="str">
        <f t="array" ref="C689">IF(A689=0,0,IF(OR(B689&gt;9999999,ISBLANK(B689)),"",SUM(COUNTIF(A689, Colony!$H$26:$H$1000)*(--(ISBLANK(Colony!$I$26:$I$1000))))))</f>
        <v/>
      </c>
      <c r="D689" t="str">
        <f t="array" ref="D689">_xlfn.IFNA(INDEX(Colony!$J$26:$J$1000, MATCH(1,COUNTIF(A689, Colony!$H$26:$H$1000)*(--(ISBLANK(Colony!$I$26:$I$1000))), 0)),"")</f>
        <v/>
      </c>
      <c r="E689" t="str">
        <f t="array" ref="E689">_xlfn.IFNA(INDEX(Colony!$D$26:$D$1000, MATCH(1,COUNTIF(B689, Colony!$H$26:$H$1000)*(--(ISBLANK(Colony!$I$26:$I$1000))), 0)),"")</f>
        <v/>
      </c>
      <c r="F689">
        <f t="shared" si="12"/>
        <v>0</v>
      </c>
    </row>
    <row r="690" spans="1:6" x14ac:dyDescent="0.25">
      <c r="A690" t="str">
        <f t="array" ref="A690">_xlfn.IFNA(INDEX(Colony!$H$26:$H$1000, MATCH(0, COUNTIF(A$4:A689,Colony!$H$26:$H$1000), 0)),"")</f>
        <v/>
      </c>
      <c r="B690" t="str">
        <f t="array" ref="B690">_xlfn.IFNA(INDEX(Colony!$H$26:$H$1000, MATCH(1,COUNTIF(A690, Colony!$H$26:$H$1000)*(--(ISBLANK(Colony!$I$26:$I$1000))), 0)),"")</f>
        <v/>
      </c>
      <c r="C690" t="str">
        <f t="array" ref="C690">IF(A690=0,0,IF(OR(B690&gt;9999999,ISBLANK(B690)),"",SUM(COUNTIF(A690, Colony!$H$26:$H$1000)*(--(ISBLANK(Colony!$I$26:$I$1000))))))</f>
        <v/>
      </c>
      <c r="D690" t="str">
        <f t="array" ref="D690">_xlfn.IFNA(INDEX(Colony!$J$26:$J$1000, MATCH(1,COUNTIF(A690, Colony!$H$26:$H$1000)*(--(ISBLANK(Colony!$I$26:$I$1000))), 0)),"")</f>
        <v/>
      </c>
      <c r="E690" t="str">
        <f t="array" ref="E690">_xlfn.IFNA(INDEX(Colony!$D$26:$D$1000, MATCH(1,COUNTIF(B690, Colony!$H$26:$H$1000)*(--(ISBLANK(Colony!$I$26:$I$1000))), 0)),"")</f>
        <v/>
      </c>
      <c r="F690">
        <f t="shared" si="12"/>
        <v>0</v>
      </c>
    </row>
    <row r="691" spans="1:6" x14ac:dyDescent="0.25">
      <c r="A691" t="str">
        <f t="array" ref="A691">_xlfn.IFNA(INDEX(Colony!$H$26:$H$1000, MATCH(0, COUNTIF(A$4:A690,Colony!$H$26:$H$1000), 0)),"")</f>
        <v/>
      </c>
      <c r="B691" t="str">
        <f t="array" ref="B691">_xlfn.IFNA(INDEX(Colony!$H$26:$H$1000, MATCH(1,COUNTIF(A691, Colony!$H$26:$H$1000)*(--(ISBLANK(Colony!$I$26:$I$1000))), 0)),"")</f>
        <v/>
      </c>
      <c r="C691" t="str">
        <f t="array" ref="C691">IF(A691=0,0,IF(OR(B691&gt;9999999,ISBLANK(B691)),"",SUM(COUNTIF(A691, Colony!$H$26:$H$1000)*(--(ISBLANK(Colony!$I$26:$I$1000))))))</f>
        <v/>
      </c>
      <c r="D691" t="str">
        <f t="array" ref="D691">_xlfn.IFNA(INDEX(Colony!$J$26:$J$1000, MATCH(1,COUNTIF(A691, Colony!$H$26:$H$1000)*(--(ISBLANK(Colony!$I$26:$I$1000))), 0)),"")</f>
        <v/>
      </c>
      <c r="E691" t="str">
        <f t="array" ref="E691">_xlfn.IFNA(INDEX(Colony!$D$26:$D$1000, MATCH(1,COUNTIF(B691, Colony!$H$26:$H$1000)*(--(ISBLANK(Colony!$I$26:$I$1000))), 0)),"")</f>
        <v/>
      </c>
      <c r="F691">
        <f t="shared" si="12"/>
        <v>0</v>
      </c>
    </row>
    <row r="692" spans="1:6" x14ac:dyDescent="0.25">
      <c r="A692" t="str">
        <f t="array" ref="A692">_xlfn.IFNA(INDEX(Colony!$H$26:$H$1000, MATCH(0, COUNTIF(A$4:A691,Colony!$H$26:$H$1000), 0)),"")</f>
        <v/>
      </c>
      <c r="B692" t="str">
        <f t="array" ref="B692">_xlfn.IFNA(INDEX(Colony!$H$26:$H$1000, MATCH(1,COUNTIF(A692, Colony!$H$26:$H$1000)*(--(ISBLANK(Colony!$I$26:$I$1000))), 0)),"")</f>
        <v/>
      </c>
      <c r="C692" t="str">
        <f t="array" ref="C692">IF(A692=0,0,IF(OR(B692&gt;9999999,ISBLANK(B692)),"",SUM(COUNTIF(A692, Colony!$H$26:$H$1000)*(--(ISBLANK(Colony!$I$26:$I$1000))))))</f>
        <v/>
      </c>
      <c r="D692" t="str">
        <f t="array" ref="D692">_xlfn.IFNA(INDEX(Colony!$J$26:$J$1000, MATCH(1,COUNTIF(A692, Colony!$H$26:$H$1000)*(--(ISBLANK(Colony!$I$26:$I$1000))), 0)),"")</f>
        <v/>
      </c>
      <c r="E692" t="str">
        <f t="array" ref="E692">_xlfn.IFNA(INDEX(Colony!$D$26:$D$1000, MATCH(1,COUNTIF(B692, Colony!$H$26:$H$1000)*(--(ISBLANK(Colony!$I$26:$I$1000))), 0)),"")</f>
        <v/>
      </c>
      <c r="F692">
        <f t="shared" si="12"/>
        <v>0</v>
      </c>
    </row>
    <row r="693" spans="1:6" x14ac:dyDescent="0.25">
      <c r="A693" t="str">
        <f t="array" ref="A693">_xlfn.IFNA(INDEX(Colony!$H$26:$H$1000, MATCH(0, COUNTIF(A$4:A692,Colony!$H$26:$H$1000), 0)),"")</f>
        <v/>
      </c>
      <c r="B693" t="str">
        <f t="array" ref="B693">_xlfn.IFNA(INDEX(Colony!$H$26:$H$1000, MATCH(1,COUNTIF(A693, Colony!$H$26:$H$1000)*(--(ISBLANK(Colony!$I$26:$I$1000))), 0)),"")</f>
        <v/>
      </c>
      <c r="C693" t="str">
        <f t="array" ref="C693">IF(A693=0,0,IF(OR(B693&gt;9999999,ISBLANK(B693)),"",SUM(COUNTIF(A693, Colony!$H$26:$H$1000)*(--(ISBLANK(Colony!$I$26:$I$1000))))))</f>
        <v/>
      </c>
      <c r="D693" t="str">
        <f t="array" ref="D693">_xlfn.IFNA(INDEX(Colony!$J$26:$J$1000, MATCH(1,COUNTIF(A693, Colony!$H$26:$H$1000)*(--(ISBLANK(Colony!$I$26:$I$1000))), 0)),"")</f>
        <v/>
      </c>
      <c r="E693" t="str">
        <f t="array" ref="E693">_xlfn.IFNA(INDEX(Colony!$D$26:$D$1000, MATCH(1,COUNTIF(B693, Colony!$H$26:$H$1000)*(--(ISBLANK(Colony!$I$26:$I$1000))), 0)),"")</f>
        <v/>
      </c>
      <c r="F693">
        <f t="shared" si="12"/>
        <v>0</v>
      </c>
    </row>
    <row r="694" spans="1:6" x14ac:dyDescent="0.25">
      <c r="A694" t="str">
        <f t="array" ref="A694">_xlfn.IFNA(INDEX(Colony!$H$26:$H$1000, MATCH(0, COUNTIF(A$4:A693,Colony!$H$26:$H$1000), 0)),"")</f>
        <v/>
      </c>
      <c r="B694" t="str">
        <f t="array" ref="B694">_xlfn.IFNA(INDEX(Colony!$H$26:$H$1000, MATCH(1,COUNTIF(A694, Colony!$H$26:$H$1000)*(--(ISBLANK(Colony!$I$26:$I$1000))), 0)),"")</f>
        <v/>
      </c>
      <c r="C694" t="str">
        <f t="array" ref="C694">IF(A694=0,0,IF(OR(B694&gt;9999999,ISBLANK(B694)),"",SUM(COUNTIF(A694, Colony!$H$26:$H$1000)*(--(ISBLANK(Colony!$I$26:$I$1000))))))</f>
        <v/>
      </c>
      <c r="D694" t="str">
        <f t="array" ref="D694">_xlfn.IFNA(INDEX(Colony!$J$26:$J$1000, MATCH(1,COUNTIF(A694, Colony!$H$26:$H$1000)*(--(ISBLANK(Colony!$I$26:$I$1000))), 0)),"")</f>
        <v/>
      </c>
      <c r="E694" t="str">
        <f t="array" ref="E694">_xlfn.IFNA(INDEX(Colony!$D$26:$D$1000, MATCH(1,COUNTIF(B694, Colony!$H$26:$H$1000)*(--(ISBLANK(Colony!$I$26:$I$1000))), 0)),"")</f>
        <v/>
      </c>
      <c r="F694">
        <f t="shared" si="12"/>
        <v>0</v>
      </c>
    </row>
    <row r="695" spans="1:6" x14ac:dyDescent="0.25">
      <c r="A695" t="str">
        <f t="array" ref="A695">_xlfn.IFNA(INDEX(Colony!$H$26:$H$1000, MATCH(0, COUNTIF(A$4:A694,Colony!$H$26:$H$1000), 0)),"")</f>
        <v/>
      </c>
      <c r="B695" t="str">
        <f t="array" ref="B695">_xlfn.IFNA(INDEX(Colony!$H$26:$H$1000, MATCH(1,COUNTIF(A695, Colony!$H$26:$H$1000)*(--(ISBLANK(Colony!$I$26:$I$1000))), 0)),"")</f>
        <v/>
      </c>
      <c r="C695" t="str">
        <f t="array" ref="C695">IF(A695=0,0,IF(OR(B695&gt;9999999,ISBLANK(B695)),"",SUM(COUNTIF(A695, Colony!$H$26:$H$1000)*(--(ISBLANK(Colony!$I$26:$I$1000))))))</f>
        <v/>
      </c>
      <c r="D695" t="str">
        <f t="array" ref="D695">_xlfn.IFNA(INDEX(Colony!$J$26:$J$1000, MATCH(1,COUNTIF(A695, Colony!$H$26:$H$1000)*(--(ISBLANK(Colony!$I$26:$I$1000))), 0)),"")</f>
        <v/>
      </c>
      <c r="E695" t="str">
        <f t="array" ref="E695">_xlfn.IFNA(INDEX(Colony!$D$26:$D$1000, MATCH(1,COUNTIF(B695, Colony!$H$26:$H$1000)*(--(ISBLANK(Colony!$I$26:$I$1000))), 0)),"")</f>
        <v/>
      </c>
      <c r="F695">
        <f t="shared" si="12"/>
        <v>0</v>
      </c>
    </row>
    <row r="696" spans="1:6" x14ac:dyDescent="0.25">
      <c r="A696" t="str">
        <f t="array" ref="A696">_xlfn.IFNA(INDEX(Colony!$H$26:$H$1000, MATCH(0, COUNTIF(A$4:A695,Colony!$H$26:$H$1000), 0)),"")</f>
        <v/>
      </c>
      <c r="B696" t="str">
        <f t="array" ref="B696">_xlfn.IFNA(INDEX(Colony!$H$26:$H$1000, MATCH(1,COUNTIF(A696, Colony!$H$26:$H$1000)*(--(ISBLANK(Colony!$I$26:$I$1000))), 0)),"")</f>
        <v/>
      </c>
      <c r="C696" t="str">
        <f t="array" ref="C696">IF(A696=0,0,IF(OR(B696&gt;9999999,ISBLANK(B696)),"",SUM(COUNTIF(A696, Colony!$H$26:$H$1000)*(--(ISBLANK(Colony!$I$26:$I$1000))))))</f>
        <v/>
      </c>
      <c r="D696" t="str">
        <f t="array" ref="D696">_xlfn.IFNA(INDEX(Colony!$J$26:$J$1000, MATCH(1,COUNTIF(A696, Colony!$H$26:$H$1000)*(--(ISBLANK(Colony!$I$26:$I$1000))), 0)),"")</f>
        <v/>
      </c>
      <c r="E696" t="str">
        <f t="array" ref="E696">_xlfn.IFNA(INDEX(Colony!$D$26:$D$1000, MATCH(1,COUNTIF(B696, Colony!$H$26:$H$1000)*(--(ISBLANK(Colony!$I$26:$I$1000))), 0)),"")</f>
        <v/>
      </c>
      <c r="F696">
        <f t="shared" si="12"/>
        <v>0</v>
      </c>
    </row>
    <row r="697" spans="1:6" x14ac:dyDescent="0.25">
      <c r="A697" t="str">
        <f t="array" ref="A697">_xlfn.IFNA(INDEX(Colony!$H$26:$H$1000, MATCH(0, COUNTIF(A$4:A696,Colony!$H$26:$H$1000), 0)),"")</f>
        <v/>
      </c>
      <c r="B697" t="str">
        <f t="array" ref="B697">_xlfn.IFNA(INDEX(Colony!$H$26:$H$1000, MATCH(1,COUNTIF(A697, Colony!$H$26:$H$1000)*(--(ISBLANK(Colony!$I$26:$I$1000))), 0)),"")</f>
        <v/>
      </c>
      <c r="C697" t="str">
        <f t="array" ref="C697">IF(A697=0,0,IF(OR(B697&gt;9999999,ISBLANK(B697)),"",SUM(COUNTIF(A697, Colony!$H$26:$H$1000)*(--(ISBLANK(Colony!$I$26:$I$1000))))))</f>
        <v/>
      </c>
      <c r="D697" t="str">
        <f t="array" ref="D697">_xlfn.IFNA(INDEX(Colony!$J$26:$J$1000, MATCH(1,COUNTIF(A697, Colony!$H$26:$H$1000)*(--(ISBLANK(Colony!$I$26:$I$1000))), 0)),"")</f>
        <v/>
      </c>
      <c r="E697" t="str">
        <f t="array" ref="E697">_xlfn.IFNA(INDEX(Colony!$D$26:$D$1000, MATCH(1,COUNTIF(B697, Colony!$H$26:$H$1000)*(--(ISBLANK(Colony!$I$26:$I$1000))), 0)),"")</f>
        <v/>
      </c>
      <c r="F697">
        <f t="shared" si="12"/>
        <v>0</v>
      </c>
    </row>
    <row r="698" spans="1:6" x14ac:dyDescent="0.25">
      <c r="A698" t="str">
        <f t="array" ref="A698">_xlfn.IFNA(INDEX(Colony!$H$26:$H$1000, MATCH(0, COUNTIF(A$4:A697,Colony!$H$26:$H$1000), 0)),"")</f>
        <v/>
      </c>
      <c r="B698" t="str">
        <f t="array" ref="B698">_xlfn.IFNA(INDEX(Colony!$H$26:$H$1000, MATCH(1,COUNTIF(A698, Colony!$H$26:$H$1000)*(--(ISBLANK(Colony!$I$26:$I$1000))), 0)),"")</f>
        <v/>
      </c>
      <c r="C698" t="str">
        <f t="array" ref="C698">IF(A698=0,0,IF(OR(B698&gt;9999999,ISBLANK(B698)),"",SUM(COUNTIF(A698, Colony!$H$26:$H$1000)*(--(ISBLANK(Colony!$I$26:$I$1000))))))</f>
        <v/>
      </c>
      <c r="D698" t="str">
        <f t="array" ref="D698">_xlfn.IFNA(INDEX(Colony!$J$26:$J$1000, MATCH(1,COUNTIF(A698, Colony!$H$26:$H$1000)*(--(ISBLANK(Colony!$I$26:$I$1000))), 0)),"")</f>
        <v/>
      </c>
      <c r="E698" t="str">
        <f t="array" ref="E698">_xlfn.IFNA(INDEX(Colony!$D$26:$D$1000, MATCH(1,COUNTIF(B698, Colony!$H$26:$H$1000)*(--(ISBLANK(Colony!$I$26:$I$1000))), 0)),"")</f>
        <v/>
      </c>
      <c r="F698">
        <f t="shared" si="12"/>
        <v>0</v>
      </c>
    </row>
    <row r="699" spans="1:6" x14ac:dyDescent="0.25">
      <c r="A699" t="str">
        <f t="array" ref="A699">_xlfn.IFNA(INDEX(Colony!$H$26:$H$1000, MATCH(0, COUNTIF(A$4:A698,Colony!$H$26:$H$1000), 0)),"")</f>
        <v/>
      </c>
      <c r="B699" t="str">
        <f t="array" ref="B699">_xlfn.IFNA(INDEX(Colony!$H$26:$H$1000, MATCH(1,COUNTIF(A699, Colony!$H$26:$H$1000)*(--(ISBLANK(Colony!$I$26:$I$1000))), 0)),"")</f>
        <v/>
      </c>
      <c r="C699" t="str">
        <f t="array" ref="C699">IF(A699=0,0,IF(OR(B699&gt;9999999,ISBLANK(B699)),"",SUM(COUNTIF(A699, Colony!$H$26:$H$1000)*(--(ISBLANK(Colony!$I$26:$I$1000))))))</f>
        <v/>
      </c>
      <c r="D699" t="str">
        <f t="array" ref="D699">_xlfn.IFNA(INDEX(Colony!$J$26:$J$1000, MATCH(1,COUNTIF(A699, Colony!$H$26:$H$1000)*(--(ISBLANK(Colony!$I$26:$I$1000))), 0)),"")</f>
        <v/>
      </c>
      <c r="E699" t="str">
        <f t="array" ref="E699">_xlfn.IFNA(INDEX(Colony!$D$26:$D$1000, MATCH(1,COUNTIF(B699, Colony!$H$26:$H$1000)*(--(ISBLANK(Colony!$I$26:$I$1000))), 0)),"")</f>
        <v/>
      </c>
      <c r="F699">
        <f t="shared" si="12"/>
        <v>0</v>
      </c>
    </row>
    <row r="700" spans="1:6" x14ac:dyDescent="0.25">
      <c r="A700" t="str">
        <f t="array" ref="A700">_xlfn.IFNA(INDEX(Colony!$H$26:$H$1000, MATCH(0, COUNTIF(A$4:A699,Colony!$H$26:$H$1000), 0)),"")</f>
        <v/>
      </c>
      <c r="B700" t="str">
        <f t="array" ref="B700">_xlfn.IFNA(INDEX(Colony!$H$26:$H$1000, MATCH(1,COUNTIF(A700, Colony!$H$26:$H$1000)*(--(ISBLANK(Colony!$I$26:$I$1000))), 0)),"")</f>
        <v/>
      </c>
      <c r="C700" t="str">
        <f t="array" ref="C700">IF(A700=0,0,IF(OR(B700&gt;9999999,ISBLANK(B700)),"",SUM(COUNTIF(A700, Colony!$H$26:$H$1000)*(--(ISBLANK(Colony!$I$26:$I$1000))))))</f>
        <v/>
      </c>
      <c r="D700" t="str">
        <f t="array" ref="D700">_xlfn.IFNA(INDEX(Colony!$J$26:$J$1000, MATCH(1,COUNTIF(A700, Colony!$H$26:$H$1000)*(--(ISBLANK(Colony!$I$26:$I$1000))), 0)),"")</f>
        <v/>
      </c>
      <c r="E700" t="str">
        <f t="array" ref="E700">_xlfn.IFNA(INDEX(Colony!$D$26:$D$1000, MATCH(1,COUNTIF(B700, Colony!$H$26:$H$1000)*(--(ISBLANK(Colony!$I$26:$I$1000))), 0)),"")</f>
        <v/>
      </c>
      <c r="F700">
        <f t="shared" si="12"/>
        <v>0</v>
      </c>
    </row>
    <row r="701" spans="1:6" x14ac:dyDescent="0.25">
      <c r="A701" t="str">
        <f t="array" ref="A701">_xlfn.IFNA(INDEX(Colony!$H$26:$H$1000, MATCH(0, COUNTIF(A$4:A700,Colony!$H$26:$H$1000), 0)),"")</f>
        <v/>
      </c>
      <c r="B701" t="str">
        <f t="array" ref="B701">_xlfn.IFNA(INDEX(Colony!$H$26:$H$1000, MATCH(1,COUNTIF(A701, Colony!$H$26:$H$1000)*(--(ISBLANK(Colony!$I$26:$I$1000))), 0)),"")</f>
        <v/>
      </c>
      <c r="C701" t="str">
        <f t="array" ref="C701">IF(A701=0,0,IF(OR(B701&gt;9999999,ISBLANK(B701)),"",SUM(COUNTIF(A701, Colony!$H$26:$H$1000)*(--(ISBLANK(Colony!$I$26:$I$1000))))))</f>
        <v/>
      </c>
      <c r="D701" t="str">
        <f t="array" ref="D701">_xlfn.IFNA(INDEX(Colony!$J$26:$J$1000, MATCH(1,COUNTIF(A701, Colony!$H$26:$H$1000)*(--(ISBLANK(Colony!$I$26:$I$1000))), 0)),"")</f>
        <v/>
      </c>
      <c r="E701" t="str">
        <f t="array" ref="E701">_xlfn.IFNA(INDEX(Colony!$D$26:$D$1000, MATCH(1,COUNTIF(B701, Colony!$H$26:$H$1000)*(--(ISBLANK(Colony!$I$26:$I$1000))), 0)),"")</f>
        <v/>
      </c>
      <c r="F701">
        <f t="shared" si="12"/>
        <v>0</v>
      </c>
    </row>
    <row r="702" spans="1:6" x14ac:dyDescent="0.25">
      <c r="A702" t="str">
        <f t="array" ref="A702">_xlfn.IFNA(INDEX(Colony!$H$26:$H$1000, MATCH(0, COUNTIF(A$4:A701,Colony!$H$26:$H$1000), 0)),"")</f>
        <v/>
      </c>
      <c r="B702" t="str">
        <f t="array" ref="B702">_xlfn.IFNA(INDEX(Colony!$H$26:$H$1000, MATCH(1,COUNTIF(A702, Colony!$H$26:$H$1000)*(--(ISBLANK(Colony!$I$26:$I$1000))), 0)),"")</f>
        <v/>
      </c>
      <c r="C702" t="str">
        <f t="array" ref="C702">IF(A702=0,0,IF(OR(B702&gt;9999999,ISBLANK(B702)),"",SUM(COUNTIF(A702, Colony!$H$26:$H$1000)*(--(ISBLANK(Colony!$I$26:$I$1000))))))</f>
        <v/>
      </c>
      <c r="D702" t="str">
        <f t="array" ref="D702">_xlfn.IFNA(INDEX(Colony!$J$26:$J$1000, MATCH(1,COUNTIF(A702, Colony!$H$26:$H$1000)*(--(ISBLANK(Colony!$I$26:$I$1000))), 0)),"")</f>
        <v/>
      </c>
      <c r="E702" t="str">
        <f t="array" ref="E702">_xlfn.IFNA(INDEX(Colony!$D$26:$D$1000, MATCH(1,COUNTIF(B702, Colony!$H$26:$H$1000)*(--(ISBLANK(Colony!$I$26:$I$1000))), 0)),"")</f>
        <v/>
      </c>
      <c r="F702">
        <f t="shared" si="12"/>
        <v>0</v>
      </c>
    </row>
    <row r="703" spans="1:6" x14ac:dyDescent="0.25">
      <c r="A703" t="str">
        <f t="array" ref="A703">_xlfn.IFNA(INDEX(Colony!$H$26:$H$1000, MATCH(0, COUNTIF(A$4:A702,Colony!$H$26:$H$1000), 0)),"")</f>
        <v/>
      </c>
      <c r="B703" t="str">
        <f t="array" ref="B703">_xlfn.IFNA(INDEX(Colony!$H$26:$H$1000, MATCH(1,COUNTIF(A703, Colony!$H$26:$H$1000)*(--(ISBLANK(Colony!$I$26:$I$1000))), 0)),"")</f>
        <v/>
      </c>
      <c r="C703" t="str">
        <f t="array" ref="C703">IF(A703=0,0,IF(OR(B703&gt;9999999,ISBLANK(B703)),"",SUM(COUNTIF(A703, Colony!$H$26:$H$1000)*(--(ISBLANK(Colony!$I$26:$I$1000))))))</f>
        <v/>
      </c>
      <c r="D703" t="str">
        <f t="array" ref="D703">_xlfn.IFNA(INDEX(Colony!$J$26:$J$1000, MATCH(1,COUNTIF(A703, Colony!$H$26:$H$1000)*(--(ISBLANK(Colony!$I$26:$I$1000))), 0)),"")</f>
        <v/>
      </c>
      <c r="E703" t="str">
        <f t="array" ref="E703">_xlfn.IFNA(INDEX(Colony!$D$26:$D$1000, MATCH(1,COUNTIF(B703, Colony!$H$26:$H$1000)*(--(ISBLANK(Colony!$I$26:$I$1000))), 0)),"")</f>
        <v/>
      </c>
      <c r="F703">
        <f t="shared" si="12"/>
        <v>0</v>
      </c>
    </row>
    <row r="704" spans="1:6" x14ac:dyDescent="0.25">
      <c r="A704" t="str">
        <f t="array" ref="A704">_xlfn.IFNA(INDEX(Colony!$H$26:$H$1000, MATCH(0, COUNTIF(A$4:A703,Colony!$H$26:$H$1000), 0)),"")</f>
        <v/>
      </c>
      <c r="B704" t="str">
        <f t="array" ref="B704">_xlfn.IFNA(INDEX(Colony!$H$26:$H$1000, MATCH(1,COUNTIF(A704, Colony!$H$26:$H$1000)*(--(ISBLANK(Colony!$I$26:$I$1000))), 0)),"")</f>
        <v/>
      </c>
      <c r="C704" t="str">
        <f t="array" ref="C704">IF(A704=0,0,IF(OR(B704&gt;9999999,ISBLANK(B704)),"",SUM(COUNTIF(A704, Colony!$H$26:$H$1000)*(--(ISBLANK(Colony!$I$26:$I$1000))))))</f>
        <v/>
      </c>
      <c r="D704" t="str">
        <f t="array" ref="D704">_xlfn.IFNA(INDEX(Colony!$J$26:$J$1000, MATCH(1,COUNTIF(A704, Colony!$H$26:$H$1000)*(--(ISBLANK(Colony!$I$26:$I$1000))), 0)),"")</f>
        <v/>
      </c>
      <c r="E704" t="str">
        <f t="array" ref="E704">_xlfn.IFNA(INDEX(Colony!$D$26:$D$1000, MATCH(1,COUNTIF(B704, Colony!$H$26:$H$1000)*(--(ISBLANK(Colony!$I$26:$I$1000))), 0)),"")</f>
        <v/>
      </c>
      <c r="F704">
        <f t="shared" si="12"/>
        <v>0</v>
      </c>
    </row>
    <row r="705" spans="1:6" x14ac:dyDescent="0.25">
      <c r="A705" t="str">
        <f t="array" ref="A705">_xlfn.IFNA(INDEX(Colony!$H$26:$H$1000, MATCH(0, COUNTIF(A$4:A704,Colony!$H$26:$H$1000), 0)),"")</f>
        <v/>
      </c>
      <c r="B705" t="str">
        <f t="array" ref="B705">_xlfn.IFNA(INDEX(Colony!$H$26:$H$1000, MATCH(1,COUNTIF(A705, Colony!$H$26:$H$1000)*(--(ISBLANK(Colony!$I$26:$I$1000))), 0)),"")</f>
        <v/>
      </c>
      <c r="C705" t="str">
        <f t="array" ref="C705">IF(A705=0,0,IF(OR(B705&gt;9999999,ISBLANK(B705)),"",SUM(COUNTIF(A705, Colony!$H$26:$H$1000)*(--(ISBLANK(Colony!$I$26:$I$1000))))))</f>
        <v/>
      </c>
      <c r="D705" t="str">
        <f t="array" ref="D705">_xlfn.IFNA(INDEX(Colony!$J$26:$J$1000, MATCH(1,COUNTIF(A705, Colony!$H$26:$H$1000)*(--(ISBLANK(Colony!$I$26:$I$1000))), 0)),"")</f>
        <v/>
      </c>
      <c r="E705" t="str">
        <f t="array" ref="E705">_xlfn.IFNA(INDEX(Colony!$D$26:$D$1000, MATCH(1,COUNTIF(B705, Colony!$H$26:$H$1000)*(--(ISBLANK(Colony!$I$26:$I$1000))), 0)),"")</f>
        <v/>
      </c>
      <c r="F705">
        <f t="shared" si="12"/>
        <v>0</v>
      </c>
    </row>
    <row r="706" spans="1:6" x14ac:dyDescent="0.25">
      <c r="A706" t="str">
        <f t="array" ref="A706">_xlfn.IFNA(INDEX(Colony!$H$26:$H$1000, MATCH(0, COUNTIF(A$4:A705,Colony!$H$26:$H$1000), 0)),"")</f>
        <v/>
      </c>
      <c r="B706" t="str">
        <f t="array" ref="B706">_xlfn.IFNA(INDEX(Colony!$H$26:$H$1000, MATCH(1,COUNTIF(A706, Colony!$H$26:$H$1000)*(--(ISBLANK(Colony!$I$26:$I$1000))), 0)),"")</f>
        <v/>
      </c>
      <c r="C706" t="str">
        <f t="array" ref="C706">IF(A706=0,0,IF(OR(B706&gt;9999999,ISBLANK(B706)),"",SUM(COUNTIF(A706, Colony!$H$26:$H$1000)*(--(ISBLANK(Colony!$I$26:$I$1000))))))</f>
        <v/>
      </c>
      <c r="D706" t="str">
        <f t="array" ref="D706">_xlfn.IFNA(INDEX(Colony!$J$26:$J$1000, MATCH(1,COUNTIF(A706, Colony!$H$26:$H$1000)*(--(ISBLANK(Colony!$I$26:$I$1000))), 0)),"")</f>
        <v/>
      </c>
      <c r="E706" t="str">
        <f t="array" ref="E706">_xlfn.IFNA(INDEX(Colony!$D$26:$D$1000, MATCH(1,COUNTIF(B706, Colony!$H$26:$H$1000)*(--(ISBLANK(Colony!$I$26:$I$1000))), 0)),"")</f>
        <v/>
      </c>
      <c r="F706">
        <f t="shared" si="12"/>
        <v>0</v>
      </c>
    </row>
    <row r="707" spans="1:6" x14ac:dyDescent="0.25">
      <c r="A707" t="str">
        <f t="array" ref="A707">_xlfn.IFNA(INDEX(Colony!$H$26:$H$1000, MATCH(0, COUNTIF(A$4:A706,Colony!$H$26:$H$1000), 0)),"")</f>
        <v/>
      </c>
      <c r="B707" t="str">
        <f t="array" ref="B707">_xlfn.IFNA(INDEX(Colony!$H$26:$H$1000, MATCH(1,COUNTIF(A707, Colony!$H$26:$H$1000)*(--(ISBLANK(Colony!$I$26:$I$1000))), 0)),"")</f>
        <v/>
      </c>
      <c r="C707" t="str">
        <f t="array" ref="C707">IF(A707=0,0,IF(OR(B707&gt;9999999,ISBLANK(B707)),"",SUM(COUNTIF(A707, Colony!$H$26:$H$1000)*(--(ISBLANK(Colony!$I$26:$I$1000))))))</f>
        <v/>
      </c>
      <c r="D707" t="str">
        <f t="array" ref="D707">_xlfn.IFNA(INDEX(Colony!$J$26:$J$1000, MATCH(1,COUNTIF(A707, Colony!$H$26:$H$1000)*(--(ISBLANK(Colony!$I$26:$I$1000))), 0)),"")</f>
        <v/>
      </c>
      <c r="E707" t="str">
        <f t="array" ref="E707">_xlfn.IFNA(INDEX(Colony!$D$26:$D$1000, MATCH(1,COUNTIF(B707, Colony!$H$26:$H$1000)*(--(ISBLANK(Colony!$I$26:$I$1000))), 0)),"")</f>
        <v/>
      </c>
      <c r="F707">
        <f t="shared" si="12"/>
        <v>0</v>
      </c>
    </row>
    <row r="708" spans="1:6" x14ac:dyDescent="0.25">
      <c r="A708" t="str">
        <f t="array" ref="A708">_xlfn.IFNA(INDEX(Colony!$H$26:$H$1000, MATCH(0, COUNTIF(A$4:A707,Colony!$H$26:$H$1000), 0)),"")</f>
        <v/>
      </c>
      <c r="B708" t="str">
        <f t="array" ref="B708">_xlfn.IFNA(INDEX(Colony!$H$26:$H$1000, MATCH(1,COUNTIF(A708, Colony!$H$26:$H$1000)*(--(ISBLANK(Colony!$I$26:$I$1000))), 0)),"")</f>
        <v/>
      </c>
      <c r="C708" t="str">
        <f t="array" ref="C708">IF(A708=0,0,IF(OR(B708&gt;9999999,ISBLANK(B708)),"",SUM(COUNTIF(A708, Colony!$H$26:$H$1000)*(--(ISBLANK(Colony!$I$26:$I$1000))))))</f>
        <v/>
      </c>
      <c r="D708" t="str">
        <f t="array" ref="D708">_xlfn.IFNA(INDEX(Colony!$J$26:$J$1000, MATCH(1,COUNTIF(A708, Colony!$H$26:$H$1000)*(--(ISBLANK(Colony!$I$26:$I$1000))), 0)),"")</f>
        <v/>
      </c>
      <c r="E708" t="str">
        <f t="array" ref="E708">_xlfn.IFNA(INDEX(Colony!$D$26:$D$1000, MATCH(1,COUNTIF(B708, Colony!$H$26:$H$1000)*(--(ISBLANK(Colony!$I$26:$I$1000))), 0)),"")</f>
        <v/>
      </c>
      <c r="F708">
        <f t="shared" si="12"/>
        <v>0</v>
      </c>
    </row>
    <row r="709" spans="1:6" x14ac:dyDescent="0.25">
      <c r="A709" t="str">
        <f t="array" ref="A709">_xlfn.IFNA(INDEX(Colony!$H$26:$H$1000, MATCH(0, COUNTIF(A$4:A708,Colony!$H$26:$H$1000), 0)),"")</f>
        <v/>
      </c>
      <c r="B709" t="str">
        <f t="array" ref="B709">_xlfn.IFNA(INDEX(Colony!$H$26:$H$1000, MATCH(1,COUNTIF(A709, Colony!$H$26:$H$1000)*(--(ISBLANK(Colony!$I$26:$I$1000))), 0)),"")</f>
        <v/>
      </c>
      <c r="C709" t="str">
        <f t="array" ref="C709">IF(A709=0,0,IF(OR(B709&gt;9999999,ISBLANK(B709)),"",SUM(COUNTIF(A709, Colony!$H$26:$H$1000)*(--(ISBLANK(Colony!$I$26:$I$1000))))))</f>
        <v/>
      </c>
      <c r="D709" t="str">
        <f t="array" ref="D709">_xlfn.IFNA(INDEX(Colony!$J$26:$J$1000, MATCH(1,COUNTIF(A709, Colony!$H$26:$H$1000)*(--(ISBLANK(Colony!$I$26:$I$1000))), 0)),"")</f>
        <v/>
      </c>
      <c r="E709" t="str">
        <f t="array" ref="E709">_xlfn.IFNA(INDEX(Colony!$D$26:$D$1000, MATCH(1,COUNTIF(B709, Colony!$H$26:$H$1000)*(--(ISBLANK(Colony!$I$26:$I$1000))), 0)),"")</f>
        <v/>
      </c>
      <c r="F709">
        <f t="shared" ref="F709:F772" si="13">IF(OR(B709&gt;$B$5,B709&lt;9999),1,0)</f>
        <v>0</v>
      </c>
    </row>
    <row r="710" spans="1:6" x14ac:dyDescent="0.25">
      <c r="A710" t="str">
        <f t="array" ref="A710">_xlfn.IFNA(INDEX(Colony!$H$26:$H$1000, MATCH(0, COUNTIF(A$4:A709,Colony!$H$26:$H$1000), 0)),"")</f>
        <v/>
      </c>
      <c r="B710" t="str">
        <f t="array" ref="B710">_xlfn.IFNA(INDEX(Colony!$H$26:$H$1000, MATCH(1,COUNTIF(A710, Colony!$H$26:$H$1000)*(--(ISBLANK(Colony!$I$26:$I$1000))), 0)),"")</f>
        <v/>
      </c>
      <c r="C710" t="str">
        <f t="array" ref="C710">IF(A710=0,0,IF(OR(B710&gt;9999999,ISBLANK(B710)),"",SUM(COUNTIF(A710, Colony!$H$26:$H$1000)*(--(ISBLANK(Colony!$I$26:$I$1000))))))</f>
        <v/>
      </c>
      <c r="D710" t="str">
        <f t="array" ref="D710">_xlfn.IFNA(INDEX(Colony!$J$26:$J$1000, MATCH(1,COUNTIF(A710, Colony!$H$26:$H$1000)*(--(ISBLANK(Colony!$I$26:$I$1000))), 0)),"")</f>
        <v/>
      </c>
      <c r="E710" t="str">
        <f t="array" ref="E710">_xlfn.IFNA(INDEX(Colony!$D$26:$D$1000, MATCH(1,COUNTIF(B710, Colony!$H$26:$H$1000)*(--(ISBLANK(Colony!$I$26:$I$1000))), 0)),"")</f>
        <v/>
      </c>
      <c r="F710">
        <f t="shared" si="13"/>
        <v>0</v>
      </c>
    </row>
    <row r="711" spans="1:6" x14ac:dyDescent="0.25">
      <c r="A711" t="str">
        <f t="array" ref="A711">_xlfn.IFNA(INDEX(Colony!$H$26:$H$1000, MATCH(0, COUNTIF(A$4:A710,Colony!$H$26:$H$1000), 0)),"")</f>
        <v/>
      </c>
      <c r="B711" t="str">
        <f t="array" ref="B711">_xlfn.IFNA(INDEX(Colony!$H$26:$H$1000, MATCH(1,COUNTIF(A711, Colony!$H$26:$H$1000)*(--(ISBLANK(Colony!$I$26:$I$1000))), 0)),"")</f>
        <v/>
      </c>
      <c r="C711" t="str">
        <f t="array" ref="C711">IF(A711=0,0,IF(OR(B711&gt;9999999,ISBLANK(B711)),"",SUM(COUNTIF(A711, Colony!$H$26:$H$1000)*(--(ISBLANK(Colony!$I$26:$I$1000))))))</f>
        <v/>
      </c>
      <c r="D711" t="str">
        <f t="array" ref="D711">_xlfn.IFNA(INDEX(Colony!$J$26:$J$1000, MATCH(1,COUNTIF(A711, Colony!$H$26:$H$1000)*(--(ISBLANK(Colony!$I$26:$I$1000))), 0)),"")</f>
        <v/>
      </c>
      <c r="E711" t="str">
        <f t="array" ref="E711">_xlfn.IFNA(INDEX(Colony!$D$26:$D$1000, MATCH(1,COUNTIF(B711, Colony!$H$26:$H$1000)*(--(ISBLANK(Colony!$I$26:$I$1000))), 0)),"")</f>
        <v/>
      </c>
      <c r="F711">
        <f t="shared" si="13"/>
        <v>0</v>
      </c>
    </row>
    <row r="712" spans="1:6" x14ac:dyDescent="0.25">
      <c r="A712" t="str">
        <f t="array" ref="A712">_xlfn.IFNA(INDEX(Colony!$H$26:$H$1000, MATCH(0, COUNTIF(A$4:A711,Colony!$H$26:$H$1000), 0)),"")</f>
        <v/>
      </c>
      <c r="B712" t="str">
        <f t="array" ref="B712">_xlfn.IFNA(INDEX(Colony!$H$26:$H$1000, MATCH(1,COUNTIF(A712, Colony!$H$26:$H$1000)*(--(ISBLANK(Colony!$I$26:$I$1000))), 0)),"")</f>
        <v/>
      </c>
      <c r="C712" t="str">
        <f t="array" ref="C712">IF(A712=0,0,IF(OR(B712&gt;9999999,ISBLANK(B712)),"",SUM(COUNTIF(A712, Colony!$H$26:$H$1000)*(--(ISBLANK(Colony!$I$26:$I$1000))))))</f>
        <v/>
      </c>
      <c r="D712" t="str">
        <f t="array" ref="D712">_xlfn.IFNA(INDEX(Colony!$J$26:$J$1000, MATCH(1,COUNTIF(A712, Colony!$H$26:$H$1000)*(--(ISBLANK(Colony!$I$26:$I$1000))), 0)),"")</f>
        <v/>
      </c>
      <c r="E712" t="str">
        <f t="array" ref="E712">_xlfn.IFNA(INDEX(Colony!$D$26:$D$1000, MATCH(1,COUNTIF(B712, Colony!$H$26:$H$1000)*(--(ISBLANK(Colony!$I$26:$I$1000))), 0)),"")</f>
        <v/>
      </c>
      <c r="F712">
        <f t="shared" si="13"/>
        <v>0</v>
      </c>
    </row>
    <row r="713" spans="1:6" x14ac:dyDescent="0.25">
      <c r="A713" t="str">
        <f t="array" ref="A713">_xlfn.IFNA(INDEX(Colony!$H$26:$H$1000, MATCH(0, COUNTIF(A$4:A712,Colony!$H$26:$H$1000), 0)),"")</f>
        <v/>
      </c>
      <c r="B713" t="str">
        <f t="array" ref="B713">_xlfn.IFNA(INDEX(Colony!$H$26:$H$1000, MATCH(1,COUNTIF(A713, Colony!$H$26:$H$1000)*(--(ISBLANK(Colony!$I$26:$I$1000))), 0)),"")</f>
        <v/>
      </c>
      <c r="C713" t="str">
        <f t="array" ref="C713">IF(A713=0,0,IF(OR(B713&gt;9999999,ISBLANK(B713)),"",SUM(COUNTIF(A713, Colony!$H$26:$H$1000)*(--(ISBLANK(Colony!$I$26:$I$1000))))))</f>
        <v/>
      </c>
      <c r="D713" t="str">
        <f t="array" ref="D713">_xlfn.IFNA(INDEX(Colony!$J$26:$J$1000, MATCH(1,COUNTIF(A713, Colony!$H$26:$H$1000)*(--(ISBLANK(Colony!$I$26:$I$1000))), 0)),"")</f>
        <v/>
      </c>
      <c r="E713" t="str">
        <f t="array" ref="E713">_xlfn.IFNA(INDEX(Colony!$D$26:$D$1000, MATCH(1,COUNTIF(B713, Colony!$H$26:$H$1000)*(--(ISBLANK(Colony!$I$26:$I$1000))), 0)),"")</f>
        <v/>
      </c>
      <c r="F713">
        <f t="shared" si="13"/>
        <v>0</v>
      </c>
    </row>
    <row r="714" spans="1:6" x14ac:dyDescent="0.25">
      <c r="A714" t="str">
        <f t="array" ref="A714">_xlfn.IFNA(INDEX(Colony!$H$26:$H$1000, MATCH(0, COUNTIF(A$4:A713,Colony!$H$26:$H$1000), 0)),"")</f>
        <v/>
      </c>
      <c r="B714" t="str">
        <f t="array" ref="B714">_xlfn.IFNA(INDEX(Colony!$H$26:$H$1000, MATCH(1,COUNTIF(A714, Colony!$H$26:$H$1000)*(--(ISBLANK(Colony!$I$26:$I$1000))), 0)),"")</f>
        <v/>
      </c>
      <c r="C714" t="str">
        <f t="array" ref="C714">IF(A714=0,0,IF(OR(B714&gt;9999999,ISBLANK(B714)),"",SUM(COUNTIF(A714, Colony!$H$26:$H$1000)*(--(ISBLANK(Colony!$I$26:$I$1000))))))</f>
        <v/>
      </c>
      <c r="D714" t="str">
        <f t="array" ref="D714">_xlfn.IFNA(INDEX(Colony!$J$26:$J$1000, MATCH(1,COUNTIF(A714, Colony!$H$26:$H$1000)*(--(ISBLANK(Colony!$I$26:$I$1000))), 0)),"")</f>
        <v/>
      </c>
      <c r="E714" t="str">
        <f t="array" ref="E714">_xlfn.IFNA(INDEX(Colony!$D$26:$D$1000, MATCH(1,COUNTIF(B714, Colony!$H$26:$H$1000)*(--(ISBLANK(Colony!$I$26:$I$1000))), 0)),"")</f>
        <v/>
      </c>
      <c r="F714">
        <f t="shared" si="13"/>
        <v>0</v>
      </c>
    </row>
    <row r="715" spans="1:6" x14ac:dyDescent="0.25">
      <c r="A715" t="str">
        <f t="array" ref="A715">_xlfn.IFNA(INDEX(Colony!$H$26:$H$1000, MATCH(0, COUNTIF(A$4:A714,Colony!$H$26:$H$1000), 0)),"")</f>
        <v/>
      </c>
      <c r="B715" t="str">
        <f t="array" ref="B715">_xlfn.IFNA(INDEX(Colony!$H$26:$H$1000, MATCH(1,COUNTIF(A715, Colony!$H$26:$H$1000)*(--(ISBLANK(Colony!$I$26:$I$1000))), 0)),"")</f>
        <v/>
      </c>
      <c r="C715" t="str">
        <f t="array" ref="C715">IF(A715=0,0,IF(OR(B715&gt;9999999,ISBLANK(B715)),"",SUM(COUNTIF(A715, Colony!$H$26:$H$1000)*(--(ISBLANK(Colony!$I$26:$I$1000))))))</f>
        <v/>
      </c>
      <c r="D715" t="str">
        <f t="array" ref="D715">_xlfn.IFNA(INDEX(Colony!$J$26:$J$1000, MATCH(1,COUNTIF(A715, Colony!$H$26:$H$1000)*(--(ISBLANK(Colony!$I$26:$I$1000))), 0)),"")</f>
        <v/>
      </c>
      <c r="E715" t="str">
        <f t="array" ref="E715">_xlfn.IFNA(INDEX(Colony!$D$26:$D$1000, MATCH(1,COUNTIF(B715, Colony!$H$26:$H$1000)*(--(ISBLANK(Colony!$I$26:$I$1000))), 0)),"")</f>
        <v/>
      </c>
      <c r="F715">
        <f t="shared" si="13"/>
        <v>0</v>
      </c>
    </row>
    <row r="716" spans="1:6" x14ac:dyDescent="0.25">
      <c r="A716" t="str">
        <f t="array" ref="A716">_xlfn.IFNA(INDEX(Colony!$H$26:$H$1000, MATCH(0, COUNTIF(A$4:A715,Colony!$H$26:$H$1000), 0)),"")</f>
        <v/>
      </c>
      <c r="B716" t="str">
        <f t="array" ref="B716">_xlfn.IFNA(INDEX(Colony!$H$26:$H$1000, MATCH(1,COUNTIF(A716, Colony!$H$26:$H$1000)*(--(ISBLANK(Colony!$I$26:$I$1000))), 0)),"")</f>
        <v/>
      </c>
      <c r="C716" t="str">
        <f t="array" ref="C716">IF(A716=0,0,IF(OR(B716&gt;9999999,ISBLANK(B716)),"",SUM(COUNTIF(A716, Colony!$H$26:$H$1000)*(--(ISBLANK(Colony!$I$26:$I$1000))))))</f>
        <v/>
      </c>
      <c r="D716" t="str">
        <f t="array" ref="D716">_xlfn.IFNA(INDEX(Colony!$J$26:$J$1000, MATCH(1,COUNTIF(A716, Colony!$H$26:$H$1000)*(--(ISBLANK(Colony!$I$26:$I$1000))), 0)),"")</f>
        <v/>
      </c>
      <c r="E716" t="str">
        <f t="array" ref="E716">_xlfn.IFNA(INDEX(Colony!$D$26:$D$1000, MATCH(1,COUNTIF(B716, Colony!$H$26:$H$1000)*(--(ISBLANK(Colony!$I$26:$I$1000))), 0)),"")</f>
        <v/>
      </c>
      <c r="F716">
        <f t="shared" si="13"/>
        <v>0</v>
      </c>
    </row>
    <row r="717" spans="1:6" x14ac:dyDescent="0.25">
      <c r="A717" t="str">
        <f t="array" ref="A717">_xlfn.IFNA(INDEX(Colony!$H$26:$H$1000, MATCH(0, COUNTIF(A$4:A716,Colony!$H$26:$H$1000), 0)),"")</f>
        <v/>
      </c>
      <c r="B717" t="str">
        <f t="array" ref="B717">_xlfn.IFNA(INDEX(Colony!$H$26:$H$1000, MATCH(1,COUNTIF(A717, Colony!$H$26:$H$1000)*(--(ISBLANK(Colony!$I$26:$I$1000))), 0)),"")</f>
        <v/>
      </c>
      <c r="C717" t="str">
        <f t="array" ref="C717">IF(A717=0,0,IF(OR(B717&gt;9999999,ISBLANK(B717)),"",SUM(COUNTIF(A717, Colony!$H$26:$H$1000)*(--(ISBLANK(Colony!$I$26:$I$1000))))))</f>
        <v/>
      </c>
      <c r="D717" t="str">
        <f t="array" ref="D717">_xlfn.IFNA(INDEX(Colony!$J$26:$J$1000, MATCH(1,COUNTIF(A717, Colony!$H$26:$H$1000)*(--(ISBLANK(Colony!$I$26:$I$1000))), 0)),"")</f>
        <v/>
      </c>
      <c r="E717" t="str">
        <f t="array" ref="E717">_xlfn.IFNA(INDEX(Colony!$D$26:$D$1000, MATCH(1,COUNTIF(B717, Colony!$H$26:$H$1000)*(--(ISBLANK(Colony!$I$26:$I$1000))), 0)),"")</f>
        <v/>
      </c>
      <c r="F717">
        <f t="shared" si="13"/>
        <v>0</v>
      </c>
    </row>
    <row r="718" spans="1:6" x14ac:dyDescent="0.25">
      <c r="A718" t="str">
        <f t="array" ref="A718">_xlfn.IFNA(INDEX(Colony!$H$26:$H$1000, MATCH(0, COUNTIF(A$4:A717,Colony!$H$26:$H$1000), 0)),"")</f>
        <v/>
      </c>
      <c r="B718" t="str">
        <f t="array" ref="B718">_xlfn.IFNA(INDEX(Colony!$H$26:$H$1000, MATCH(1,COUNTIF(A718, Colony!$H$26:$H$1000)*(--(ISBLANK(Colony!$I$26:$I$1000))), 0)),"")</f>
        <v/>
      </c>
      <c r="C718" t="str">
        <f t="array" ref="C718">IF(A718=0,0,IF(OR(B718&gt;9999999,ISBLANK(B718)),"",SUM(COUNTIF(A718, Colony!$H$26:$H$1000)*(--(ISBLANK(Colony!$I$26:$I$1000))))))</f>
        <v/>
      </c>
      <c r="D718" t="str">
        <f t="array" ref="D718">_xlfn.IFNA(INDEX(Colony!$J$26:$J$1000, MATCH(1,COUNTIF(A718, Colony!$H$26:$H$1000)*(--(ISBLANK(Colony!$I$26:$I$1000))), 0)),"")</f>
        <v/>
      </c>
      <c r="E718" t="str">
        <f t="array" ref="E718">_xlfn.IFNA(INDEX(Colony!$D$26:$D$1000, MATCH(1,COUNTIF(B718, Colony!$H$26:$H$1000)*(--(ISBLANK(Colony!$I$26:$I$1000))), 0)),"")</f>
        <v/>
      </c>
      <c r="F718">
        <f t="shared" si="13"/>
        <v>0</v>
      </c>
    </row>
    <row r="719" spans="1:6" x14ac:dyDescent="0.25">
      <c r="A719" t="str">
        <f t="array" ref="A719">_xlfn.IFNA(INDEX(Colony!$H$26:$H$1000, MATCH(0, COUNTIF(A$4:A718,Colony!$H$26:$H$1000), 0)),"")</f>
        <v/>
      </c>
      <c r="B719" t="str">
        <f t="array" ref="B719">_xlfn.IFNA(INDEX(Colony!$H$26:$H$1000, MATCH(1,COUNTIF(A719, Colony!$H$26:$H$1000)*(--(ISBLANK(Colony!$I$26:$I$1000))), 0)),"")</f>
        <v/>
      </c>
      <c r="C719" t="str">
        <f t="array" ref="C719">IF(A719=0,0,IF(OR(B719&gt;9999999,ISBLANK(B719)),"",SUM(COUNTIF(A719, Colony!$H$26:$H$1000)*(--(ISBLANK(Colony!$I$26:$I$1000))))))</f>
        <v/>
      </c>
      <c r="D719" t="str">
        <f t="array" ref="D719">_xlfn.IFNA(INDEX(Colony!$J$26:$J$1000, MATCH(1,COUNTIF(A719, Colony!$H$26:$H$1000)*(--(ISBLANK(Colony!$I$26:$I$1000))), 0)),"")</f>
        <v/>
      </c>
      <c r="E719" t="str">
        <f t="array" ref="E719">_xlfn.IFNA(INDEX(Colony!$D$26:$D$1000, MATCH(1,COUNTIF(B719, Colony!$H$26:$H$1000)*(--(ISBLANK(Colony!$I$26:$I$1000))), 0)),"")</f>
        <v/>
      </c>
      <c r="F719">
        <f t="shared" si="13"/>
        <v>0</v>
      </c>
    </row>
    <row r="720" spans="1:6" x14ac:dyDescent="0.25">
      <c r="A720" t="str">
        <f t="array" ref="A720">_xlfn.IFNA(INDEX(Colony!$H$26:$H$1000, MATCH(0, COUNTIF(A$4:A719,Colony!$H$26:$H$1000), 0)),"")</f>
        <v/>
      </c>
      <c r="B720" t="str">
        <f t="array" ref="B720">_xlfn.IFNA(INDEX(Colony!$H$26:$H$1000, MATCH(1,COUNTIF(A720, Colony!$H$26:$H$1000)*(--(ISBLANK(Colony!$I$26:$I$1000))), 0)),"")</f>
        <v/>
      </c>
      <c r="C720" t="str">
        <f t="array" ref="C720">IF(A720=0,0,IF(OR(B720&gt;9999999,ISBLANK(B720)),"",SUM(COUNTIF(A720, Colony!$H$26:$H$1000)*(--(ISBLANK(Colony!$I$26:$I$1000))))))</f>
        <v/>
      </c>
      <c r="D720" t="str">
        <f t="array" ref="D720">_xlfn.IFNA(INDEX(Colony!$J$26:$J$1000, MATCH(1,COUNTIF(A720, Colony!$H$26:$H$1000)*(--(ISBLANK(Colony!$I$26:$I$1000))), 0)),"")</f>
        <v/>
      </c>
      <c r="E720" t="str">
        <f t="array" ref="E720">_xlfn.IFNA(INDEX(Colony!$D$26:$D$1000, MATCH(1,COUNTIF(B720, Colony!$H$26:$H$1000)*(--(ISBLANK(Colony!$I$26:$I$1000))), 0)),"")</f>
        <v/>
      </c>
      <c r="F720">
        <f t="shared" si="13"/>
        <v>0</v>
      </c>
    </row>
    <row r="721" spans="1:6" x14ac:dyDescent="0.25">
      <c r="A721" t="str">
        <f t="array" ref="A721">_xlfn.IFNA(INDEX(Colony!$H$26:$H$1000, MATCH(0, COUNTIF(A$4:A720,Colony!$H$26:$H$1000), 0)),"")</f>
        <v/>
      </c>
      <c r="B721" t="str">
        <f t="array" ref="B721">_xlfn.IFNA(INDEX(Colony!$H$26:$H$1000, MATCH(1,COUNTIF(A721, Colony!$H$26:$H$1000)*(--(ISBLANK(Colony!$I$26:$I$1000))), 0)),"")</f>
        <v/>
      </c>
      <c r="C721" t="str">
        <f t="array" ref="C721">IF(A721=0,0,IF(OR(B721&gt;9999999,ISBLANK(B721)),"",SUM(COUNTIF(A721, Colony!$H$26:$H$1000)*(--(ISBLANK(Colony!$I$26:$I$1000))))))</f>
        <v/>
      </c>
      <c r="D721" t="str">
        <f t="array" ref="D721">_xlfn.IFNA(INDEX(Colony!$J$26:$J$1000, MATCH(1,COUNTIF(A721, Colony!$H$26:$H$1000)*(--(ISBLANK(Colony!$I$26:$I$1000))), 0)),"")</f>
        <v/>
      </c>
      <c r="E721" t="str">
        <f t="array" ref="E721">_xlfn.IFNA(INDEX(Colony!$D$26:$D$1000, MATCH(1,COUNTIF(B721, Colony!$H$26:$H$1000)*(--(ISBLANK(Colony!$I$26:$I$1000))), 0)),"")</f>
        <v/>
      </c>
      <c r="F721">
        <f t="shared" si="13"/>
        <v>0</v>
      </c>
    </row>
    <row r="722" spans="1:6" x14ac:dyDescent="0.25">
      <c r="A722" t="str">
        <f t="array" ref="A722">_xlfn.IFNA(INDEX(Colony!$H$26:$H$1000, MATCH(0, COUNTIF(A$4:A721,Colony!$H$26:$H$1000), 0)),"")</f>
        <v/>
      </c>
      <c r="B722" t="str">
        <f t="array" ref="B722">_xlfn.IFNA(INDEX(Colony!$H$26:$H$1000, MATCH(1,COUNTIF(A722, Colony!$H$26:$H$1000)*(--(ISBLANK(Colony!$I$26:$I$1000))), 0)),"")</f>
        <v/>
      </c>
      <c r="C722" t="str">
        <f t="array" ref="C722">IF(A722=0,0,IF(OR(B722&gt;9999999,ISBLANK(B722)),"",SUM(COUNTIF(A722, Colony!$H$26:$H$1000)*(--(ISBLANK(Colony!$I$26:$I$1000))))))</f>
        <v/>
      </c>
      <c r="D722" t="str">
        <f t="array" ref="D722">_xlfn.IFNA(INDEX(Colony!$J$26:$J$1000, MATCH(1,COUNTIF(A722, Colony!$H$26:$H$1000)*(--(ISBLANK(Colony!$I$26:$I$1000))), 0)),"")</f>
        <v/>
      </c>
      <c r="E722" t="str">
        <f t="array" ref="E722">_xlfn.IFNA(INDEX(Colony!$D$26:$D$1000, MATCH(1,COUNTIF(B722, Colony!$H$26:$H$1000)*(--(ISBLANK(Colony!$I$26:$I$1000))), 0)),"")</f>
        <v/>
      </c>
      <c r="F722">
        <f t="shared" si="13"/>
        <v>0</v>
      </c>
    </row>
    <row r="723" spans="1:6" x14ac:dyDescent="0.25">
      <c r="A723" t="str">
        <f t="array" ref="A723">_xlfn.IFNA(INDEX(Colony!$H$26:$H$1000, MATCH(0, COUNTIF(A$4:A722,Colony!$H$26:$H$1000), 0)),"")</f>
        <v/>
      </c>
      <c r="B723" t="str">
        <f t="array" ref="B723">_xlfn.IFNA(INDEX(Colony!$H$26:$H$1000, MATCH(1,COUNTIF(A723, Colony!$H$26:$H$1000)*(--(ISBLANK(Colony!$I$26:$I$1000))), 0)),"")</f>
        <v/>
      </c>
      <c r="C723" t="str">
        <f t="array" ref="C723">IF(A723=0,0,IF(OR(B723&gt;9999999,ISBLANK(B723)),"",SUM(COUNTIF(A723, Colony!$H$26:$H$1000)*(--(ISBLANK(Colony!$I$26:$I$1000))))))</f>
        <v/>
      </c>
      <c r="D723" t="str">
        <f t="array" ref="D723">_xlfn.IFNA(INDEX(Colony!$J$26:$J$1000, MATCH(1,COUNTIF(A723, Colony!$H$26:$H$1000)*(--(ISBLANK(Colony!$I$26:$I$1000))), 0)),"")</f>
        <v/>
      </c>
      <c r="E723" t="str">
        <f t="array" ref="E723">_xlfn.IFNA(INDEX(Colony!$D$26:$D$1000, MATCH(1,COUNTIF(B723, Colony!$H$26:$H$1000)*(--(ISBLANK(Colony!$I$26:$I$1000))), 0)),"")</f>
        <v/>
      </c>
      <c r="F723">
        <f t="shared" si="13"/>
        <v>0</v>
      </c>
    </row>
    <row r="724" spans="1:6" x14ac:dyDescent="0.25">
      <c r="A724" t="str">
        <f t="array" ref="A724">_xlfn.IFNA(INDEX(Colony!$H$26:$H$1000, MATCH(0, COUNTIF(A$4:A723,Colony!$H$26:$H$1000), 0)),"")</f>
        <v/>
      </c>
      <c r="B724" t="str">
        <f t="array" ref="B724">_xlfn.IFNA(INDEX(Colony!$H$26:$H$1000, MATCH(1,COUNTIF(A724, Colony!$H$26:$H$1000)*(--(ISBLANK(Colony!$I$26:$I$1000))), 0)),"")</f>
        <v/>
      </c>
      <c r="C724" t="str">
        <f t="array" ref="C724">IF(A724=0,0,IF(OR(B724&gt;9999999,ISBLANK(B724)),"",SUM(COUNTIF(A724, Colony!$H$26:$H$1000)*(--(ISBLANK(Colony!$I$26:$I$1000))))))</f>
        <v/>
      </c>
      <c r="D724" t="str">
        <f t="array" ref="D724">_xlfn.IFNA(INDEX(Colony!$J$26:$J$1000, MATCH(1,COUNTIF(A724, Colony!$H$26:$H$1000)*(--(ISBLANK(Colony!$I$26:$I$1000))), 0)),"")</f>
        <v/>
      </c>
      <c r="E724" t="str">
        <f t="array" ref="E724">_xlfn.IFNA(INDEX(Colony!$D$26:$D$1000, MATCH(1,COUNTIF(B724, Colony!$H$26:$H$1000)*(--(ISBLANK(Colony!$I$26:$I$1000))), 0)),"")</f>
        <v/>
      </c>
      <c r="F724">
        <f t="shared" si="13"/>
        <v>0</v>
      </c>
    </row>
    <row r="725" spans="1:6" x14ac:dyDescent="0.25">
      <c r="A725" t="str">
        <f t="array" ref="A725">_xlfn.IFNA(INDEX(Colony!$H$26:$H$1000, MATCH(0, COUNTIF(A$4:A724,Colony!$H$26:$H$1000), 0)),"")</f>
        <v/>
      </c>
      <c r="B725" t="str">
        <f t="array" ref="B725">_xlfn.IFNA(INDEX(Colony!$H$26:$H$1000, MATCH(1,COUNTIF(A725, Colony!$H$26:$H$1000)*(--(ISBLANK(Colony!$I$26:$I$1000))), 0)),"")</f>
        <v/>
      </c>
      <c r="C725" t="str">
        <f t="array" ref="C725">IF(A725=0,0,IF(OR(B725&gt;9999999,ISBLANK(B725)),"",SUM(COUNTIF(A725, Colony!$H$26:$H$1000)*(--(ISBLANK(Colony!$I$26:$I$1000))))))</f>
        <v/>
      </c>
      <c r="D725" t="str">
        <f t="array" ref="D725">_xlfn.IFNA(INDEX(Colony!$J$26:$J$1000, MATCH(1,COUNTIF(A725, Colony!$H$26:$H$1000)*(--(ISBLANK(Colony!$I$26:$I$1000))), 0)),"")</f>
        <v/>
      </c>
      <c r="E725" t="str">
        <f t="array" ref="E725">_xlfn.IFNA(INDEX(Colony!$D$26:$D$1000, MATCH(1,COUNTIF(B725, Colony!$H$26:$H$1000)*(--(ISBLANK(Colony!$I$26:$I$1000))), 0)),"")</f>
        <v/>
      </c>
      <c r="F725">
        <f t="shared" si="13"/>
        <v>0</v>
      </c>
    </row>
    <row r="726" spans="1:6" x14ac:dyDescent="0.25">
      <c r="A726" t="str">
        <f t="array" ref="A726">_xlfn.IFNA(INDEX(Colony!$H$26:$H$1000, MATCH(0, COUNTIF(A$4:A725,Colony!$H$26:$H$1000), 0)),"")</f>
        <v/>
      </c>
      <c r="B726" t="str">
        <f t="array" ref="B726">_xlfn.IFNA(INDEX(Colony!$H$26:$H$1000, MATCH(1,COUNTIF(A726, Colony!$H$26:$H$1000)*(--(ISBLANK(Colony!$I$26:$I$1000))), 0)),"")</f>
        <v/>
      </c>
      <c r="C726" t="str">
        <f t="array" ref="C726">IF(A726=0,0,IF(OR(B726&gt;9999999,ISBLANK(B726)),"",SUM(COUNTIF(A726, Colony!$H$26:$H$1000)*(--(ISBLANK(Colony!$I$26:$I$1000))))))</f>
        <v/>
      </c>
      <c r="D726" t="str">
        <f t="array" ref="D726">_xlfn.IFNA(INDEX(Colony!$J$26:$J$1000, MATCH(1,COUNTIF(A726, Colony!$H$26:$H$1000)*(--(ISBLANK(Colony!$I$26:$I$1000))), 0)),"")</f>
        <v/>
      </c>
      <c r="E726" t="str">
        <f t="array" ref="E726">_xlfn.IFNA(INDEX(Colony!$D$26:$D$1000, MATCH(1,COUNTIF(B726, Colony!$H$26:$H$1000)*(--(ISBLANK(Colony!$I$26:$I$1000))), 0)),"")</f>
        <v/>
      </c>
      <c r="F726">
        <f t="shared" si="13"/>
        <v>0</v>
      </c>
    </row>
    <row r="727" spans="1:6" x14ac:dyDescent="0.25">
      <c r="A727" t="str">
        <f t="array" ref="A727">_xlfn.IFNA(INDEX(Colony!$H$26:$H$1000, MATCH(0, COUNTIF(A$4:A726,Colony!$H$26:$H$1000), 0)),"")</f>
        <v/>
      </c>
      <c r="B727" t="str">
        <f t="array" ref="B727">_xlfn.IFNA(INDEX(Colony!$H$26:$H$1000, MATCH(1,COUNTIF(A727, Colony!$H$26:$H$1000)*(--(ISBLANK(Colony!$I$26:$I$1000))), 0)),"")</f>
        <v/>
      </c>
      <c r="C727" t="str">
        <f t="array" ref="C727">IF(A727=0,0,IF(OR(B727&gt;9999999,ISBLANK(B727)),"",SUM(COUNTIF(A727, Colony!$H$26:$H$1000)*(--(ISBLANK(Colony!$I$26:$I$1000))))))</f>
        <v/>
      </c>
      <c r="D727" t="str">
        <f t="array" ref="D727">_xlfn.IFNA(INDEX(Colony!$J$26:$J$1000, MATCH(1,COUNTIF(A727, Colony!$H$26:$H$1000)*(--(ISBLANK(Colony!$I$26:$I$1000))), 0)),"")</f>
        <v/>
      </c>
      <c r="E727" t="str">
        <f t="array" ref="E727">_xlfn.IFNA(INDEX(Colony!$D$26:$D$1000, MATCH(1,COUNTIF(B727, Colony!$H$26:$H$1000)*(--(ISBLANK(Colony!$I$26:$I$1000))), 0)),"")</f>
        <v/>
      </c>
      <c r="F727">
        <f t="shared" si="13"/>
        <v>0</v>
      </c>
    </row>
    <row r="728" spans="1:6" x14ac:dyDescent="0.25">
      <c r="A728" t="str">
        <f t="array" ref="A728">_xlfn.IFNA(INDEX(Colony!$H$26:$H$1000, MATCH(0, COUNTIF(A$4:A727,Colony!$H$26:$H$1000), 0)),"")</f>
        <v/>
      </c>
      <c r="B728" t="str">
        <f t="array" ref="B728">_xlfn.IFNA(INDEX(Colony!$H$26:$H$1000, MATCH(1,COUNTIF(A728, Colony!$H$26:$H$1000)*(--(ISBLANK(Colony!$I$26:$I$1000))), 0)),"")</f>
        <v/>
      </c>
      <c r="C728" t="str">
        <f t="array" ref="C728">IF(A728=0,0,IF(OR(B728&gt;9999999,ISBLANK(B728)),"",SUM(COUNTIF(A728, Colony!$H$26:$H$1000)*(--(ISBLANK(Colony!$I$26:$I$1000))))))</f>
        <v/>
      </c>
      <c r="D728" t="str">
        <f t="array" ref="D728">_xlfn.IFNA(INDEX(Colony!$J$26:$J$1000, MATCH(1,COUNTIF(A728, Colony!$H$26:$H$1000)*(--(ISBLANK(Colony!$I$26:$I$1000))), 0)),"")</f>
        <v/>
      </c>
      <c r="E728" t="str">
        <f t="array" ref="E728">_xlfn.IFNA(INDEX(Colony!$D$26:$D$1000, MATCH(1,COUNTIF(B728, Colony!$H$26:$H$1000)*(--(ISBLANK(Colony!$I$26:$I$1000))), 0)),"")</f>
        <v/>
      </c>
      <c r="F728">
        <f t="shared" si="13"/>
        <v>0</v>
      </c>
    </row>
    <row r="729" spans="1:6" x14ac:dyDescent="0.25">
      <c r="A729" t="str">
        <f t="array" ref="A729">_xlfn.IFNA(INDEX(Colony!$H$26:$H$1000, MATCH(0, COUNTIF(A$4:A728,Colony!$H$26:$H$1000), 0)),"")</f>
        <v/>
      </c>
      <c r="B729" t="str">
        <f t="array" ref="B729">_xlfn.IFNA(INDEX(Colony!$H$26:$H$1000, MATCH(1,COUNTIF(A729, Colony!$H$26:$H$1000)*(--(ISBLANK(Colony!$I$26:$I$1000))), 0)),"")</f>
        <v/>
      </c>
      <c r="C729" t="str">
        <f t="array" ref="C729">IF(A729=0,0,IF(OR(B729&gt;9999999,ISBLANK(B729)),"",SUM(COUNTIF(A729, Colony!$H$26:$H$1000)*(--(ISBLANK(Colony!$I$26:$I$1000))))))</f>
        <v/>
      </c>
      <c r="D729" t="str">
        <f t="array" ref="D729">_xlfn.IFNA(INDEX(Colony!$J$26:$J$1000, MATCH(1,COUNTIF(A729, Colony!$H$26:$H$1000)*(--(ISBLANK(Colony!$I$26:$I$1000))), 0)),"")</f>
        <v/>
      </c>
      <c r="E729" t="str">
        <f t="array" ref="E729">_xlfn.IFNA(INDEX(Colony!$D$26:$D$1000, MATCH(1,COUNTIF(B729, Colony!$H$26:$H$1000)*(--(ISBLANK(Colony!$I$26:$I$1000))), 0)),"")</f>
        <v/>
      </c>
      <c r="F729">
        <f t="shared" si="13"/>
        <v>0</v>
      </c>
    </row>
    <row r="730" spans="1:6" x14ac:dyDescent="0.25">
      <c r="A730" t="str">
        <f t="array" ref="A730">_xlfn.IFNA(INDEX(Colony!$H$26:$H$1000, MATCH(0, COUNTIF(A$4:A729,Colony!$H$26:$H$1000), 0)),"")</f>
        <v/>
      </c>
      <c r="B730" t="str">
        <f t="array" ref="B730">_xlfn.IFNA(INDEX(Colony!$H$26:$H$1000, MATCH(1,COUNTIF(A730, Colony!$H$26:$H$1000)*(--(ISBLANK(Colony!$I$26:$I$1000))), 0)),"")</f>
        <v/>
      </c>
      <c r="C730" t="str">
        <f t="array" ref="C730">IF(A730=0,0,IF(OR(B730&gt;9999999,ISBLANK(B730)),"",SUM(COUNTIF(A730, Colony!$H$26:$H$1000)*(--(ISBLANK(Colony!$I$26:$I$1000))))))</f>
        <v/>
      </c>
      <c r="D730" t="str">
        <f t="array" ref="D730">_xlfn.IFNA(INDEX(Colony!$J$26:$J$1000, MATCH(1,COUNTIF(A730, Colony!$H$26:$H$1000)*(--(ISBLANK(Colony!$I$26:$I$1000))), 0)),"")</f>
        <v/>
      </c>
      <c r="E730" t="str">
        <f t="array" ref="E730">_xlfn.IFNA(INDEX(Colony!$D$26:$D$1000, MATCH(1,COUNTIF(B730, Colony!$H$26:$H$1000)*(--(ISBLANK(Colony!$I$26:$I$1000))), 0)),"")</f>
        <v/>
      </c>
      <c r="F730">
        <f t="shared" si="13"/>
        <v>0</v>
      </c>
    </row>
    <row r="731" spans="1:6" x14ac:dyDescent="0.25">
      <c r="A731" t="str">
        <f t="array" ref="A731">_xlfn.IFNA(INDEX(Colony!$H$26:$H$1000, MATCH(0, COUNTIF(A$4:A730,Colony!$H$26:$H$1000), 0)),"")</f>
        <v/>
      </c>
      <c r="B731" t="str">
        <f t="array" ref="B731">_xlfn.IFNA(INDEX(Colony!$H$26:$H$1000, MATCH(1,COUNTIF(A731, Colony!$H$26:$H$1000)*(--(ISBLANK(Colony!$I$26:$I$1000))), 0)),"")</f>
        <v/>
      </c>
      <c r="C731" t="str">
        <f t="array" ref="C731">IF(A731=0,0,IF(OR(B731&gt;9999999,ISBLANK(B731)),"",SUM(COUNTIF(A731, Colony!$H$26:$H$1000)*(--(ISBLANK(Colony!$I$26:$I$1000))))))</f>
        <v/>
      </c>
      <c r="D731" t="str">
        <f t="array" ref="D731">_xlfn.IFNA(INDEX(Colony!$J$26:$J$1000, MATCH(1,COUNTIF(A731, Colony!$H$26:$H$1000)*(--(ISBLANK(Colony!$I$26:$I$1000))), 0)),"")</f>
        <v/>
      </c>
      <c r="E731" t="str">
        <f t="array" ref="E731">_xlfn.IFNA(INDEX(Colony!$D$26:$D$1000, MATCH(1,COUNTIF(B731, Colony!$H$26:$H$1000)*(--(ISBLANK(Colony!$I$26:$I$1000))), 0)),"")</f>
        <v/>
      </c>
      <c r="F731">
        <f t="shared" si="13"/>
        <v>0</v>
      </c>
    </row>
    <row r="732" spans="1:6" x14ac:dyDescent="0.25">
      <c r="A732" t="str">
        <f t="array" ref="A732">_xlfn.IFNA(INDEX(Colony!$H$26:$H$1000, MATCH(0, COUNTIF(A$4:A731,Colony!$H$26:$H$1000), 0)),"")</f>
        <v/>
      </c>
      <c r="B732" t="str">
        <f t="array" ref="B732">_xlfn.IFNA(INDEX(Colony!$H$26:$H$1000, MATCH(1,COUNTIF(A732, Colony!$H$26:$H$1000)*(--(ISBLANK(Colony!$I$26:$I$1000))), 0)),"")</f>
        <v/>
      </c>
      <c r="C732" t="str">
        <f t="array" ref="C732">IF(A732=0,0,IF(OR(B732&gt;9999999,ISBLANK(B732)),"",SUM(COUNTIF(A732, Colony!$H$26:$H$1000)*(--(ISBLANK(Colony!$I$26:$I$1000))))))</f>
        <v/>
      </c>
      <c r="D732" t="str">
        <f t="array" ref="D732">_xlfn.IFNA(INDEX(Colony!$J$26:$J$1000, MATCH(1,COUNTIF(A732, Colony!$H$26:$H$1000)*(--(ISBLANK(Colony!$I$26:$I$1000))), 0)),"")</f>
        <v/>
      </c>
      <c r="E732" t="str">
        <f t="array" ref="E732">_xlfn.IFNA(INDEX(Colony!$D$26:$D$1000, MATCH(1,COUNTIF(B732, Colony!$H$26:$H$1000)*(--(ISBLANK(Colony!$I$26:$I$1000))), 0)),"")</f>
        <v/>
      </c>
      <c r="F732">
        <f t="shared" si="13"/>
        <v>0</v>
      </c>
    </row>
    <row r="733" spans="1:6" x14ac:dyDescent="0.25">
      <c r="A733" t="str">
        <f t="array" ref="A733">_xlfn.IFNA(INDEX(Colony!$H$26:$H$1000, MATCH(0, COUNTIF(A$4:A732,Colony!$H$26:$H$1000), 0)),"")</f>
        <v/>
      </c>
      <c r="B733" t="str">
        <f t="array" ref="B733">_xlfn.IFNA(INDEX(Colony!$H$26:$H$1000, MATCH(1,COUNTIF(A733, Colony!$H$26:$H$1000)*(--(ISBLANK(Colony!$I$26:$I$1000))), 0)),"")</f>
        <v/>
      </c>
      <c r="C733" t="str">
        <f t="array" ref="C733">IF(A733=0,0,IF(OR(B733&gt;9999999,ISBLANK(B733)),"",SUM(COUNTIF(A733, Colony!$H$26:$H$1000)*(--(ISBLANK(Colony!$I$26:$I$1000))))))</f>
        <v/>
      </c>
      <c r="D733" t="str">
        <f t="array" ref="D733">_xlfn.IFNA(INDEX(Colony!$J$26:$J$1000, MATCH(1,COUNTIF(A733, Colony!$H$26:$H$1000)*(--(ISBLANK(Colony!$I$26:$I$1000))), 0)),"")</f>
        <v/>
      </c>
      <c r="E733" t="str">
        <f t="array" ref="E733">_xlfn.IFNA(INDEX(Colony!$D$26:$D$1000, MATCH(1,COUNTIF(B733, Colony!$H$26:$H$1000)*(--(ISBLANK(Colony!$I$26:$I$1000))), 0)),"")</f>
        <v/>
      </c>
      <c r="F733">
        <f t="shared" si="13"/>
        <v>0</v>
      </c>
    </row>
    <row r="734" spans="1:6" x14ac:dyDescent="0.25">
      <c r="A734" t="str">
        <f t="array" ref="A734">_xlfn.IFNA(INDEX(Colony!$H$26:$H$1000, MATCH(0, COUNTIF(A$4:A733,Colony!$H$26:$H$1000), 0)),"")</f>
        <v/>
      </c>
      <c r="B734" t="str">
        <f t="array" ref="B734">_xlfn.IFNA(INDEX(Colony!$H$26:$H$1000, MATCH(1,COUNTIF(A734, Colony!$H$26:$H$1000)*(--(ISBLANK(Colony!$I$26:$I$1000))), 0)),"")</f>
        <v/>
      </c>
      <c r="C734" t="str">
        <f t="array" ref="C734">IF(A734=0,0,IF(OR(B734&gt;9999999,ISBLANK(B734)),"",SUM(COUNTIF(A734, Colony!$H$26:$H$1000)*(--(ISBLANK(Colony!$I$26:$I$1000))))))</f>
        <v/>
      </c>
      <c r="D734" t="str">
        <f t="array" ref="D734">_xlfn.IFNA(INDEX(Colony!$J$26:$J$1000, MATCH(1,COUNTIF(A734, Colony!$H$26:$H$1000)*(--(ISBLANK(Colony!$I$26:$I$1000))), 0)),"")</f>
        <v/>
      </c>
      <c r="E734" t="str">
        <f t="array" ref="E734">_xlfn.IFNA(INDEX(Colony!$D$26:$D$1000, MATCH(1,COUNTIF(B734, Colony!$H$26:$H$1000)*(--(ISBLANK(Colony!$I$26:$I$1000))), 0)),"")</f>
        <v/>
      </c>
      <c r="F734">
        <f t="shared" si="13"/>
        <v>0</v>
      </c>
    </row>
    <row r="735" spans="1:6" x14ac:dyDescent="0.25">
      <c r="A735" t="str">
        <f t="array" ref="A735">_xlfn.IFNA(INDEX(Colony!$H$26:$H$1000, MATCH(0, COUNTIF(A$4:A734,Colony!$H$26:$H$1000), 0)),"")</f>
        <v/>
      </c>
      <c r="B735" t="str">
        <f t="array" ref="B735">_xlfn.IFNA(INDEX(Colony!$H$26:$H$1000, MATCH(1,COUNTIF(A735, Colony!$H$26:$H$1000)*(--(ISBLANK(Colony!$I$26:$I$1000))), 0)),"")</f>
        <v/>
      </c>
      <c r="C735" t="str">
        <f t="array" ref="C735">IF(A735=0,0,IF(OR(B735&gt;9999999,ISBLANK(B735)),"",SUM(COUNTIF(A735, Colony!$H$26:$H$1000)*(--(ISBLANK(Colony!$I$26:$I$1000))))))</f>
        <v/>
      </c>
      <c r="D735" t="str">
        <f t="array" ref="D735">_xlfn.IFNA(INDEX(Colony!$J$26:$J$1000, MATCH(1,COUNTIF(A735, Colony!$H$26:$H$1000)*(--(ISBLANK(Colony!$I$26:$I$1000))), 0)),"")</f>
        <v/>
      </c>
      <c r="E735" t="str">
        <f t="array" ref="E735">_xlfn.IFNA(INDEX(Colony!$D$26:$D$1000, MATCH(1,COUNTIF(B735, Colony!$H$26:$H$1000)*(--(ISBLANK(Colony!$I$26:$I$1000))), 0)),"")</f>
        <v/>
      </c>
      <c r="F735">
        <f t="shared" si="13"/>
        <v>0</v>
      </c>
    </row>
    <row r="736" spans="1:6" x14ac:dyDescent="0.25">
      <c r="A736" t="str">
        <f t="array" ref="A736">_xlfn.IFNA(INDEX(Colony!$H$26:$H$1000, MATCH(0, COUNTIF(A$4:A735,Colony!$H$26:$H$1000), 0)),"")</f>
        <v/>
      </c>
      <c r="B736" t="str">
        <f t="array" ref="B736">_xlfn.IFNA(INDEX(Colony!$H$26:$H$1000, MATCH(1,COUNTIF(A736, Colony!$H$26:$H$1000)*(--(ISBLANK(Colony!$I$26:$I$1000))), 0)),"")</f>
        <v/>
      </c>
      <c r="C736" t="str">
        <f t="array" ref="C736">IF(A736=0,0,IF(OR(B736&gt;9999999,ISBLANK(B736)),"",SUM(COUNTIF(A736, Colony!$H$26:$H$1000)*(--(ISBLANK(Colony!$I$26:$I$1000))))))</f>
        <v/>
      </c>
      <c r="D736" t="str">
        <f t="array" ref="D736">_xlfn.IFNA(INDEX(Colony!$J$26:$J$1000, MATCH(1,COUNTIF(A736, Colony!$H$26:$H$1000)*(--(ISBLANK(Colony!$I$26:$I$1000))), 0)),"")</f>
        <v/>
      </c>
      <c r="E736" t="str">
        <f t="array" ref="E736">_xlfn.IFNA(INDEX(Colony!$D$26:$D$1000, MATCH(1,COUNTIF(B736, Colony!$H$26:$H$1000)*(--(ISBLANK(Colony!$I$26:$I$1000))), 0)),"")</f>
        <v/>
      </c>
      <c r="F736">
        <f t="shared" si="13"/>
        <v>0</v>
      </c>
    </row>
    <row r="737" spans="1:6" x14ac:dyDescent="0.25">
      <c r="A737" t="str">
        <f t="array" ref="A737">_xlfn.IFNA(INDEX(Colony!$H$26:$H$1000, MATCH(0, COUNTIF(A$4:A736,Colony!$H$26:$H$1000), 0)),"")</f>
        <v/>
      </c>
      <c r="B737" t="str">
        <f t="array" ref="B737">_xlfn.IFNA(INDEX(Colony!$H$26:$H$1000, MATCH(1,COUNTIF(A737, Colony!$H$26:$H$1000)*(--(ISBLANK(Colony!$I$26:$I$1000))), 0)),"")</f>
        <v/>
      </c>
      <c r="C737" t="str">
        <f t="array" ref="C737">IF(A737=0,0,IF(OR(B737&gt;9999999,ISBLANK(B737)),"",SUM(COUNTIF(A737, Colony!$H$26:$H$1000)*(--(ISBLANK(Colony!$I$26:$I$1000))))))</f>
        <v/>
      </c>
      <c r="D737" t="str">
        <f t="array" ref="D737">_xlfn.IFNA(INDEX(Colony!$J$26:$J$1000, MATCH(1,COUNTIF(A737, Colony!$H$26:$H$1000)*(--(ISBLANK(Colony!$I$26:$I$1000))), 0)),"")</f>
        <v/>
      </c>
      <c r="E737" t="str">
        <f t="array" ref="E737">_xlfn.IFNA(INDEX(Colony!$D$26:$D$1000, MATCH(1,COUNTIF(B737, Colony!$H$26:$H$1000)*(--(ISBLANK(Colony!$I$26:$I$1000))), 0)),"")</f>
        <v/>
      </c>
      <c r="F737">
        <f t="shared" si="13"/>
        <v>0</v>
      </c>
    </row>
    <row r="738" spans="1:6" x14ac:dyDescent="0.25">
      <c r="A738" t="str">
        <f t="array" ref="A738">_xlfn.IFNA(INDEX(Colony!$H$26:$H$1000, MATCH(0, COUNTIF(A$4:A737,Colony!$H$26:$H$1000), 0)),"")</f>
        <v/>
      </c>
      <c r="B738" t="str">
        <f t="array" ref="B738">_xlfn.IFNA(INDEX(Colony!$H$26:$H$1000, MATCH(1,COUNTIF(A738, Colony!$H$26:$H$1000)*(--(ISBLANK(Colony!$I$26:$I$1000))), 0)),"")</f>
        <v/>
      </c>
      <c r="C738" t="str">
        <f t="array" ref="C738">IF(A738=0,0,IF(OR(B738&gt;9999999,ISBLANK(B738)),"",SUM(COUNTIF(A738, Colony!$H$26:$H$1000)*(--(ISBLANK(Colony!$I$26:$I$1000))))))</f>
        <v/>
      </c>
      <c r="D738" t="str">
        <f t="array" ref="D738">_xlfn.IFNA(INDEX(Colony!$J$26:$J$1000, MATCH(1,COUNTIF(A738, Colony!$H$26:$H$1000)*(--(ISBLANK(Colony!$I$26:$I$1000))), 0)),"")</f>
        <v/>
      </c>
      <c r="E738" t="str">
        <f t="array" ref="E738">_xlfn.IFNA(INDEX(Colony!$D$26:$D$1000, MATCH(1,COUNTIF(B738, Colony!$H$26:$H$1000)*(--(ISBLANK(Colony!$I$26:$I$1000))), 0)),"")</f>
        <v/>
      </c>
      <c r="F738">
        <f t="shared" si="13"/>
        <v>0</v>
      </c>
    </row>
    <row r="739" spans="1:6" x14ac:dyDescent="0.25">
      <c r="A739" t="str">
        <f t="array" ref="A739">_xlfn.IFNA(INDEX(Colony!$H$26:$H$1000, MATCH(0, COUNTIF(A$4:A738,Colony!$H$26:$H$1000), 0)),"")</f>
        <v/>
      </c>
      <c r="B739" t="str">
        <f t="array" ref="B739">_xlfn.IFNA(INDEX(Colony!$H$26:$H$1000, MATCH(1,COUNTIF(A739, Colony!$H$26:$H$1000)*(--(ISBLANK(Colony!$I$26:$I$1000))), 0)),"")</f>
        <v/>
      </c>
      <c r="C739" t="str">
        <f t="array" ref="C739">IF(A739=0,0,IF(OR(B739&gt;9999999,ISBLANK(B739)),"",SUM(COUNTIF(A739, Colony!$H$26:$H$1000)*(--(ISBLANK(Colony!$I$26:$I$1000))))))</f>
        <v/>
      </c>
      <c r="D739" t="str">
        <f t="array" ref="D739">_xlfn.IFNA(INDEX(Colony!$J$26:$J$1000, MATCH(1,COUNTIF(A739, Colony!$H$26:$H$1000)*(--(ISBLANK(Colony!$I$26:$I$1000))), 0)),"")</f>
        <v/>
      </c>
      <c r="E739" t="str">
        <f t="array" ref="E739">_xlfn.IFNA(INDEX(Colony!$D$26:$D$1000, MATCH(1,COUNTIF(B739, Colony!$H$26:$H$1000)*(--(ISBLANK(Colony!$I$26:$I$1000))), 0)),"")</f>
        <v/>
      </c>
      <c r="F739">
        <f t="shared" si="13"/>
        <v>0</v>
      </c>
    </row>
    <row r="740" spans="1:6" x14ac:dyDescent="0.25">
      <c r="A740" t="str">
        <f t="array" ref="A740">_xlfn.IFNA(INDEX(Colony!$H$26:$H$1000, MATCH(0, COUNTIF(A$4:A739,Colony!$H$26:$H$1000), 0)),"")</f>
        <v/>
      </c>
      <c r="B740" t="str">
        <f t="array" ref="B740">_xlfn.IFNA(INDEX(Colony!$H$26:$H$1000, MATCH(1,COUNTIF(A740, Colony!$H$26:$H$1000)*(--(ISBLANK(Colony!$I$26:$I$1000))), 0)),"")</f>
        <v/>
      </c>
      <c r="C740" t="str">
        <f t="array" ref="C740">IF(A740=0,0,IF(OR(B740&gt;9999999,ISBLANK(B740)),"",SUM(COUNTIF(A740, Colony!$H$26:$H$1000)*(--(ISBLANK(Colony!$I$26:$I$1000))))))</f>
        <v/>
      </c>
      <c r="D740" t="str">
        <f t="array" ref="D740">_xlfn.IFNA(INDEX(Colony!$J$26:$J$1000, MATCH(1,COUNTIF(A740, Colony!$H$26:$H$1000)*(--(ISBLANK(Colony!$I$26:$I$1000))), 0)),"")</f>
        <v/>
      </c>
      <c r="E740" t="str">
        <f t="array" ref="E740">_xlfn.IFNA(INDEX(Colony!$D$26:$D$1000, MATCH(1,COUNTIF(B740, Colony!$H$26:$H$1000)*(--(ISBLANK(Colony!$I$26:$I$1000))), 0)),"")</f>
        <v/>
      </c>
      <c r="F740">
        <f t="shared" si="13"/>
        <v>0</v>
      </c>
    </row>
    <row r="741" spans="1:6" x14ac:dyDescent="0.25">
      <c r="A741" t="str">
        <f t="array" ref="A741">_xlfn.IFNA(INDEX(Colony!$H$26:$H$1000, MATCH(0, COUNTIF(A$4:A740,Colony!$H$26:$H$1000), 0)),"")</f>
        <v/>
      </c>
      <c r="B741" t="str">
        <f t="array" ref="B741">_xlfn.IFNA(INDEX(Colony!$H$26:$H$1000, MATCH(1,COUNTIF(A741, Colony!$H$26:$H$1000)*(--(ISBLANK(Colony!$I$26:$I$1000))), 0)),"")</f>
        <v/>
      </c>
      <c r="C741" t="str">
        <f t="array" ref="C741">IF(A741=0,0,IF(OR(B741&gt;9999999,ISBLANK(B741)),"",SUM(COUNTIF(A741, Colony!$H$26:$H$1000)*(--(ISBLANK(Colony!$I$26:$I$1000))))))</f>
        <v/>
      </c>
      <c r="D741" t="str">
        <f t="array" ref="D741">_xlfn.IFNA(INDEX(Colony!$J$26:$J$1000, MATCH(1,COUNTIF(A741, Colony!$H$26:$H$1000)*(--(ISBLANK(Colony!$I$26:$I$1000))), 0)),"")</f>
        <v/>
      </c>
      <c r="E741" t="str">
        <f t="array" ref="E741">_xlfn.IFNA(INDEX(Colony!$D$26:$D$1000, MATCH(1,COUNTIF(B741, Colony!$H$26:$H$1000)*(--(ISBLANK(Colony!$I$26:$I$1000))), 0)),"")</f>
        <v/>
      </c>
      <c r="F741">
        <f t="shared" si="13"/>
        <v>0</v>
      </c>
    </row>
    <row r="742" spans="1:6" x14ac:dyDescent="0.25">
      <c r="A742" t="str">
        <f t="array" ref="A742">_xlfn.IFNA(INDEX(Colony!$H$26:$H$1000, MATCH(0, COUNTIF(A$4:A741,Colony!$H$26:$H$1000), 0)),"")</f>
        <v/>
      </c>
      <c r="B742" t="str">
        <f t="array" ref="B742">_xlfn.IFNA(INDEX(Colony!$H$26:$H$1000, MATCH(1,COUNTIF(A742, Colony!$H$26:$H$1000)*(--(ISBLANK(Colony!$I$26:$I$1000))), 0)),"")</f>
        <v/>
      </c>
      <c r="C742" t="str">
        <f t="array" ref="C742">IF(A742=0,0,IF(OR(B742&gt;9999999,ISBLANK(B742)),"",SUM(COUNTIF(A742, Colony!$H$26:$H$1000)*(--(ISBLANK(Colony!$I$26:$I$1000))))))</f>
        <v/>
      </c>
      <c r="D742" t="str">
        <f t="array" ref="D742">_xlfn.IFNA(INDEX(Colony!$J$26:$J$1000, MATCH(1,COUNTIF(A742, Colony!$H$26:$H$1000)*(--(ISBLANK(Colony!$I$26:$I$1000))), 0)),"")</f>
        <v/>
      </c>
      <c r="E742" t="str">
        <f t="array" ref="E742">_xlfn.IFNA(INDEX(Colony!$D$26:$D$1000, MATCH(1,COUNTIF(B742, Colony!$H$26:$H$1000)*(--(ISBLANK(Colony!$I$26:$I$1000))), 0)),"")</f>
        <v/>
      </c>
      <c r="F742">
        <f t="shared" si="13"/>
        <v>0</v>
      </c>
    </row>
    <row r="743" spans="1:6" x14ac:dyDescent="0.25">
      <c r="A743" t="str">
        <f t="array" ref="A743">_xlfn.IFNA(INDEX(Colony!$H$26:$H$1000, MATCH(0, COUNTIF(A$4:A742,Colony!$H$26:$H$1000), 0)),"")</f>
        <v/>
      </c>
      <c r="B743" t="str">
        <f t="array" ref="B743">_xlfn.IFNA(INDEX(Colony!$H$26:$H$1000, MATCH(1,COUNTIF(A743, Colony!$H$26:$H$1000)*(--(ISBLANK(Colony!$I$26:$I$1000))), 0)),"")</f>
        <v/>
      </c>
      <c r="C743" t="str">
        <f t="array" ref="C743">IF(A743=0,0,IF(OR(B743&gt;9999999,ISBLANK(B743)),"",SUM(COUNTIF(A743, Colony!$H$26:$H$1000)*(--(ISBLANK(Colony!$I$26:$I$1000))))))</f>
        <v/>
      </c>
      <c r="D743" t="str">
        <f t="array" ref="D743">_xlfn.IFNA(INDEX(Colony!$J$26:$J$1000, MATCH(1,COUNTIF(A743, Colony!$H$26:$H$1000)*(--(ISBLANK(Colony!$I$26:$I$1000))), 0)),"")</f>
        <v/>
      </c>
      <c r="E743" t="str">
        <f t="array" ref="E743">_xlfn.IFNA(INDEX(Colony!$D$26:$D$1000, MATCH(1,COUNTIF(B743, Colony!$H$26:$H$1000)*(--(ISBLANK(Colony!$I$26:$I$1000))), 0)),"")</f>
        <v/>
      </c>
      <c r="F743">
        <f t="shared" si="13"/>
        <v>0</v>
      </c>
    </row>
    <row r="744" spans="1:6" x14ac:dyDescent="0.25">
      <c r="A744" t="str">
        <f t="array" ref="A744">_xlfn.IFNA(INDEX(Colony!$H$26:$H$1000, MATCH(0, COUNTIF(A$4:A743,Colony!$H$26:$H$1000), 0)),"")</f>
        <v/>
      </c>
      <c r="B744" t="str">
        <f t="array" ref="B744">_xlfn.IFNA(INDEX(Colony!$H$26:$H$1000, MATCH(1,COUNTIF(A744, Colony!$H$26:$H$1000)*(--(ISBLANK(Colony!$I$26:$I$1000))), 0)),"")</f>
        <v/>
      </c>
      <c r="C744" t="str">
        <f t="array" ref="C744">IF(A744=0,0,IF(OR(B744&gt;9999999,ISBLANK(B744)),"",SUM(COUNTIF(A744, Colony!$H$26:$H$1000)*(--(ISBLANK(Colony!$I$26:$I$1000))))))</f>
        <v/>
      </c>
      <c r="D744" t="str">
        <f t="array" ref="D744">_xlfn.IFNA(INDEX(Colony!$J$26:$J$1000, MATCH(1,COUNTIF(A744, Colony!$H$26:$H$1000)*(--(ISBLANK(Colony!$I$26:$I$1000))), 0)),"")</f>
        <v/>
      </c>
      <c r="E744" t="str">
        <f t="array" ref="E744">_xlfn.IFNA(INDEX(Colony!$D$26:$D$1000, MATCH(1,COUNTIF(B744, Colony!$H$26:$H$1000)*(--(ISBLANK(Colony!$I$26:$I$1000))), 0)),"")</f>
        <v/>
      </c>
      <c r="F744">
        <f t="shared" si="13"/>
        <v>0</v>
      </c>
    </row>
    <row r="745" spans="1:6" x14ac:dyDescent="0.25">
      <c r="A745" t="str">
        <f t="array" ref="A745">_xlfn.IFNA(INDEX(Colony!$H$26:$H$1000, MATCH(0, COUNTIF(A$4:A744,Colony!$H$26:$H$1000), 0)),"")</f>
        <v/>
      </c>
      <c r="B745" t="str">
        <f t="array" ref="B745">_xlfn.IFNA(INDEX(Colony!$H$26:$H$1000, MATCH(1,COUNTIF(A745, Colony!$H$26:$H$1000)*(--(ISBLANK(Colony!$I$26:$I$1000))), 0)),"")</f>
        <v/>
      </c>
      <c r="C745" t="str">
        <f t="array" ref="C745">IF(A745=0,0,IF(OR(B745&gt;9999999,ISBLANK(B745)),"",SUM(COUNTIF(A745, Colony!$H$26:$H$1000)*(--(ISBLANK(Colony!$I$26:$I$1000))))))</f>
        <v/>
      </c>
      <c r="D745" t="str">
        <f t="array" ref="D745">_xlfn.IFNA(INDEX(Colony!$J$26:$J$1000, MATCH(1,COUNTIF(A745, Colony!$H$26:$H$1000)*(--(ISBLANK(Colony!$I$26:$I$1000))), 0)),"")</f>
        <v/>
      </c>
      <c r="E745" t="str">
        <f t="array" ref="E745">_xlfn.IFNA(INDEX(Colony!$D$26:$D$1000, MATCH(1,COUNTIF(B745, Colony!$H$26:$H$1000)*(--(ISBLANK(Colony!$I$26:$I$1000))), 0)),"")</f>
        <v/>
      </c>
      <c r="F745">
        <f t="shared" si="13"/>
        <v>0</v>
      </c>
    </row>
    <row r="746" spans="1:6" x14ac:dyDescent="0.25">
      <c r="A746" t="str">
        <f t="array" ref="A746">_xlfn.IFNA(INDEX(Colony!$H$26:$H$1000, MATCH(0, COUNTIF(A$4:A745,Colony!$H$26:$H$1000), 0)),"")</f>
        <v/>
      </c>
      <c r="B746" t="str">
        <f t="array" ref="B746">_xlfn.IFNA(INDEX(Colony!$H$26:$H$1000, MATCH(1,COUNTIF(A746, Colony!$H$26:$H$1000)*(--(ISBLANK(Colony!$I$26:$I$1000))), 0)),"")</f>
        <v/>
      </c>
      <c r="C746" t="str">
        <f t="array" ref="C746">IF(A746=0,0,IF(OR(B746&gt;9999999,ISBLANK(B746)),"",SUM(COUNTIF(A746, Colony!$H$26:$H$1000)*(--(ISBLANK(Colony!$I$26:$I$1000))))))</f>
        <v/>
      </c>
      <c r="D746" t="str">
        <f t="array" ref="D746">_xlfn.IFNA(INDEX(Colony!$J$26:$J$1000, MATCH(1,COUNTIF(A746, Colony!$H$26:$H$1000)*(--(ISBLANK(Colony!$I$26:$I$1000))), 0)),"")</f>
        <v/>
      </c>
      <c r="E746" t="str">
        <f t="array" ref="E746">_xlfn.IFNA(INDEX(Colony!$D$26:$D$1000, MATCH(1,COUNTIF(B746, Colony!$H$26:$H$1000)*(--(ISBLANK(Colony!$I$26:$I$1000))), 0)),"")</f>
        <v/>
      </c>
      <c r="F746">
        <f t="shared" si="13"/>
        <v>0</v>
      </c>
    </row>
    <row r="747" spans="1:6" x14ac:dyDescent="0.25">
      <c r="A747" t="str">
        <f t="array" ref="A747">_xlfn.IFNA(INDEX(Colony!$H$26:$H$1000, MATCH(0, COUNTIF(A$4:A746,Colony!$H$26:$H$1000), 0)),"")</f>
        <v/>
      </c>
      <c r="B747" t="str">
        <f t="array" ref="B747">_xlfn.IFNA(INDEX(Colony!$H$26:$H$1000, MATCH(1,COUNTIF(A747, Colony!$H$26:$H$1000)*(--(ISBLANK(Colony!$I$26:$I$1000))), 0)),"")</f>
        <v/>
      </c>
      <c r="C747" t="str">
        <f t="array" ref="C747">IF(A747=0,0,IF(OR(B747&gt;9999999,ISBLANK(B747)),"",SUM(COUNTIF(A747, Colony!$H$26:$H$1000)*(--(ISBLANK(Colony!$I$26:$I$1000))))))</f>
        <v/>
      </c>
      <c r="D747" t="str">
        <f t="array" ref="D747">_xlfn.IFNA(INDEX(Colony!$J$26:$J$1000, MATCH(1,COUNTIF(A747, Colony!$H$26:$H$1000)*(--(ISBLANK(Colony!$I$26:$I$1000))), 0)),"")</f>
        <v/>
      </c>
      <c r="E747" t="str">
        <f t="array" ref="E747">_xlfn.IFNA(INDEX(Colony!$D$26:$D$1000, MATCH(1,COUNTIF(B747, Colony!$H$26:$H$1000)*(--(ISBLANK(Colony!$I$26:$I$1000))), 0)),"")</f>
        <v/>
      </c>
      <c r="F747">
        <f t="shared" si="13"/>
        <v>0</v>
      </c>
    </row>
    <row r="748" spans="1:6" x14ac:dyDescent="0.25">
      <c r="A748" t="str">
        <f t="array" ref="A748">_xlfn.IFNA(INDEX(Colony!$H$26:$H$1000, MATCH(0, COUNTIF(A$4:A747,Colony!$H$26:$H$1000), 0)),"")</f>
        <v/>
      </c>
      <c r="B748" t="str">
        <f t="array" ref="B748">_xlfn.IFNA(INDEX(Colony!$H$26:$H$1000, MATCH(1,COUNTIF(A748, Colony!$H$26:$H$1000)*(--(ISBLANK(Colony!$I$26:$I$1000))), 0)),"")</f>
        <v/>
      </c>
      <c r="C748" t="str">
        <f t="array" ref="C748">IF(A748=0,0,IF(OR(B748&gt;9999999,ISBLANK(B748)),"",SUM(COUNTIF(A748, Colony!$H$26:$H$1000)*(--(ISBLANK(Colony!$I$26:$I$1000))))))</f>
        <v/>
      </c>
      <c r="D748" t="str">
        <f t="array" ref="D748">_xlfn.IFNA(INDEX(Colony!$J$26:$J$1000, MATCH(1,COUNTIF(A748, Colony!$H$26:$H$1000)*(--(ISBLANK(Colony!$I$26:$I$1000))), 0)),"")</f>
        <v/>
      </c>
      <c r="E748" t="str">
        <f t="array" ref="E748">_xlfn.IFNA(INDEX(Colony!$D$26:$D$1000, MATCH(1,COUNTIF(B748, Colony!$H$26:$H$1000)*(--(ISBLANK(Colony!$I$26:$I$1000))), 0)),"")</f>
        <v/>
      </c>
      <c r="F748">
        <f t="shared" si="13"/>
        <v>0</v>
      </c>
    </row>
    <row r="749" spans="1:6" x14ac:dyDescent="0.25">
      <c r="A749" t="str">
        <f t="array" ref="A749">_xlfn.IFNA(INDEX(Colony!$H$26:$H$1000, MATCH(0, COUNTIF(A$4:A748,Colony!$H$26:$H$1000), 0)),"")</f>
        <v/>
      </c>
      <c r="B749" t="str">
        <f t="array" ref="B749">_xlfn.IFNA(INDEX(Colony!$H$26:$H$1000, MATCH(1,COUNTIF(A749, Colony!$H$26:$H$1000)*(--(ISBLANK(Colony!$I$26:$I$1000))), 0)),"")</f>
        <v/>
      </c>
      <c r="C749" t="str">
        <f t="array" ref="C749">IF(A749=0,0,IF(OR(B749&gt;9999999,ISBLANK(B749)),"",SUM(COUNTIF(A749, Colony!$H$26:$H$1000)*(--(ISBLANK(Colony!$I$26:$I$1000))))))</f>
        <v/>
      </c>
      <c r="D749" t="str">
        <f t="array" ref="D749">_xlfn.IFNA(INDEX(Colony!$J$26:$J$1000, MATCH(1,COUNTIF(A749, Colony!$H$26:$H$1000)*(--(ISBLANK(Colony!$I$26:$I$1000))), 0)),"")</f>
        <v/>
      </c>
      <c r="E749" t="str">
        <f t="array" ref="E749">_xlfn.IFNA(INDEX(Colony!$D$26:$D$1000, MATCH(1,COUNTIF(B749, Colony!$H$26:$H$1000)*(--(ISBLANK(Colony!$I$26:$I$1000))), 0)),"")</f>
        <v/>
      </c>
      <c r="F749">
        <f t="shared" si="13"/>
        <v>0</v>
      </c>
    </row>
    <row r="750" spans="1:6" x14ac:dyDescent="0.25">
      <c r="A750" t="str">
        <f t="array" ref="A750">_xlfn.IFNA(INDEX(Colony!$H$26:$H$1000, MATCH(0, COUNTIF(A$4:A749,Colony!$H$26:$H$1000), 0)),"")</f>
        <v/>
      </c>
      <c r="B750" t="str">
        <f t="array" ref="B750">_xlfn.IFNA(INDEX(Colony!$H$26:$H$1000, MATCH(1,COUNTIF(A750, Colony!$H$26:$H$1000)*(--(ISBLANK(Colony!$I$26:$I$1000))), 0)),"")</f>
        <v/>
      </c>
      <c r="C750" t="str">
        <f t="array" ref="C750">IF(A750=0,0,IF(OR(B750&gt;9999999,ISBLANK(B750)),"",SUM(COUNTIF(A750, Colony!$H$26:$H$1000)*(--(ISBLANK(Colony!$I$26:$I$1000))))))</f>
        <v/>
      </c>
      <c r="D750" t="str">
        <f t="array" ref="D750">_xlfn.IFNA(INDEX(Colony!$J$26:$J$1000, MATCH(1,COUNTIF(A750, Colony!$H$26:$H$1000)*(--(ISBLANK(Colony!$I$26:$I$1000))), 0)),"")</f>
        <v/>
      </c>
      <c r="E750" t="str">
        <f t="array" ref="E750">_xlfn.IFNA(INDEX(Colony!$D$26:$D$1000, MATCH(1,COUNTIF(B750, Colony!$H$26:$H$1000)*(--(ISBLANK(Colony!$I$26:$I$1000))), 0)),"")</f>
        <v/>
      </c>
      <c r="F750">
        <f t="shared" si="13"/>
        <v>0</v>
      </c>
    </row>
    <row r="751" spans="1:6" x14ac:dyDescent="0.25">
      <c r="A751" t="str">
        <f t="array" ref="A751">_xlfn.IFNA(INDEX(Colony!$H$26:$H$1000, MATCH(0, COUNTIF(A$4:A750,Colony!$H$26:$H$1000), 0)),"")</f>
        <v/>
      </c>
      <c r="B751" t="str">
        <f t="array" ref="B751">_xlfn.IFNA(INDEX(Colony!$H$26:$H$1000, MATCH(1,COUNTIF(A751, Colony!$H$26:$H$1000)*(--(ISBLANK(Colony!$I$26:$I$1000))), 0)),"")</f>
        <v/>
      </c>
      <c r="C751" t="str">
        <f t="array" ref="C751">IF(A751=0,0,IF(OR(B751&gt;9999999,ISBLANK(B751)),"",SUM(COUNTIF(A751, Colony!$H$26:$H$1000)*(--(ISBLANK(Colony!$I$26:$I$1000))))))</f>
        <v/>
      </c>
      <c r="D751" t="str">
        <f t="array" ref="D751">_xlfn.IFNA(INDEX(Colony!$J$26:$J$1000, MATCH(1,COUNTIF(A751, Colony!$H$26:$H$1000)*(--(ISBLANK(Colony!$I$26:$I$1000))), 0)),"")</f>
        <v/>
      </c>
      <c r="E751" t="str">
        <f t="array" ref="E751">_xlfn.IFNA(INDEX(Colony!$D$26:$D$1000, MATCH(1,COUNTIF(B751, Colony!$H$26:$H$1000)*(--(ISBLANK(Colony!$I$26:$I$1000))), 0)),"")</f>
        <v/>
      </c>
      <c r="F751">
        <f t="shared" si="13"/>
        <v>0</v>
      </c>
    </row>
    <row r="752" spans="1:6" x14ac:dyDescent="0.25">
      <c r="A752" t="str">
        <f t="array" ref="A752">_xlfn.IFNA(INDEX(Colony!$H$26:$H$1000, MATCH(0, COUNTIF(A$4:A751,Colony!$H$26:$H$1000), 0)),"")</f>
        <v/>
      </c>
      <c r="B752" t="str">
        <f t="array" ref="B752">_xlfn.IFNA(INDEX(Colony!$H$26:$H$1000, MATCH(1,COUNTIF(A752, Colony!$H$26:$H$1000)*(--(ISBLANK(Colony!$I$26:$I$1000))), 0)),"")</f>
        <v/>
      </c>
      <c r="C752" t="str">
        <f t="array" ref="C752">IF(A752=0,0,IF(OR(B752&gt;9999999,ISBLANK(B752)),"",SUM(COUNTIF(A752, Colony!$H$26:$H$1000)*(--(ISBLANK(Colony!$I$26:$I$1000))))))</f>
        <v/>
      </c>
      <c r="D752" t="str">
        <f t="array" ref="D752">_xlfn.IFNA(INDEX(Colony!$J$26:$J$1000, MATCH(1,COUNTIF(A752, Colony!$H$26:$H$1000)*(--(ISBLANK(Colony!$I$26:$I$1000))), 0)),"")</f>
        <v/>
      </c>
      <c r="E752" t="str">
        <f t="array" ref="E752">_xlfn.IFNA(INDEX(Colony!$D$26:$D$1000, MATCH(1,COUNTIF(B752, Colony!$H$26:$H$1000)*(--(ISBLANK(Colony!$I$26:$I$1000))), 0)),"")</f>
        <v/>
      </c>
      <c r="F752">
        <f t="shared" si="13"/>
        <v>0</v>
      </c>
    </row>
    <row r="753" spans="1:6" x14ac:dyDescent="0.25">
      <c r="A753" t="str">
        <f t="array" ref="A753">_xlfn.IFNA(INDEX(Colony!$H$26:$H$1000, MATCH(0, COUNTIF(A$4:A752,Colony!$H$26:$H$1000), 0)),"")</f>
        <v/>
      </c>
      <c r="B753" t="str">
        <f t="array" ref="B753">_xlfn.IFNA(INDEX(Colony!$H$26:$H$1000, MATCH(1,COUNTIF(A753, Colony!$H$26:$H$1000)*(--(ISBLANK(Colony!$I$26:$I$1000))), 0)),"")</f>
        <v/>
      </c>
      <c r="C753" t="str">
        <f t="array" ref="C753">IF(A753=0,0,IF(OR(B753&gt;9999999,ISBLANK(B753)),"",SUM(COUNTIF(A753, Colony!$H$26:$H$1000)*(--(ISBLANK(Colony!$I$26:$I$1000))))))</f>
        <v/>
      </c>
      <c r="D753" t="str">
        <f t="array" ref="D753">_xlfn.IFNA(INDEX(Colony!$J$26:$J$1000, MATCH(1,COUNTIF(A753, Colony!$H$26:$H$1000)*(--(ISBLANK(Colony!$I$26:$I$1000))), 0)),"")</f>
        <v/>
      </c>
      <c r="E753" t="str">
        <f t="array" ref="E753">_xlfn.IFNA(INDEX(Colony!$D$26:$D$1000, MATCH(1,COUNTIF(B753, Colony!$H$26:$H$1000)*(--(ISBLANK(Colony!$I$26:$I$1000))), 0)),"")</f>
        <v/>
      </c>
      <c r="F753">
        <f t="shared" si="13"/>
        <v>0</v>
      </c>
    </row>
    <row r="754" spans="1:6" x14ac:dyDescent="0.25">
      <c r="A754" t="str">
        <f t="array" ref="A754">_xlfn.IFNA(INDEX(Colony!$H$26:$H$1000, MATCH(0, COUNTIF(A$4:A753,Colony!$H$26:$H$1000), 0)),"")</f>
        <v/>
      </c>
      <c r="B754" t="str">
        <f t="array" ref="B754">_xlfn.IFNA(INDEX(Colony!$H$26:$H$1000, MATCH(1,COUNTIF(A754, Colony!$H$26:$H$1000)*(--(ISBLANK(Colony!$I$26:$I$1000))), 0)),"")</f>
        <v/>
      </c>
      <c r="C754" t="str">
        <f t="array" ref="C754">IF(A754=0,0,IF(OR(B754&gt;9999999,ISBLANK(B754)),"",SUM(COUNTIF(A754, Colony!$H$26:$H$1000)*(--(ISBLANK(Colony!$I$26:$I$1000))))))</f>
        <v/>
      </c>
      <c r="D754" t="str">
        <f t="array" ref="D754">_xlfn.IFNA(INDEX(Colony!$J$26:$J$1000, MATCH(1,COUNTIF(A754, Colony!$H$26:$H$1000)*(--(ISBLANK(Colony!$I$26:$I$1000))), 0)),"")</f>
        <v/>
      </c>
      <c r="E754" t="str">
        <f t="array" ref="E754">_xlfn.IFNA(INDEX(Colony!$D$26:$D$1000, MATCH(1,COUNTIF(B754, Colony!$H$26:$H$1000)*(--(ISBLANK(Colony!$I$26:$I$1000))), 0)),"")</f>
        <v/>
      </c>
      <c r="F754">
        <f t="shared" si="13"/>
        <v>0</v>
      </c>
    </row>
    <row r="755" spans="1:6" x14ac:dyDescent="0.25">
      <c r="A755" t="str">
        <f t="array" ref="A755">_xlfn.IFNA(INDEX(Colony!$H$26:$H$1000, MATCH(0, COUNTIF(A$4:A754,Colony!$H$26:$H$1000), 0)),"")</f>
        <v/>
      </c>
      <c r="B755" t="str">
        <f t="array" ref="B755">_xlfn.IFNA(INDEX(Colony!$H$26:$H$1000, MATCH(1,COUNTIF(A755, Colony!$H$26:$H$1000)*(--(ISBLANK(Colony!$I$26:$I$1000))), 0)),"")</f>
        <v/>
      </c>
      <c r="C755" t="str">
        <f t="array" ref="C755">IF(A755=0,0,IF(OR(B755&gt;9999999,ISBLANK(B755)),"",SUM(COUNTIF(A755, Colony!$H$26:$H$1000)*(--(ISBLANK(Colony!$I$26:$I$1000))))))</f>
        <v/>
      </c>
      <c r="D755" t="str">
        <f t="array" ref="D755">_xlfn.IFNA(INDEX(Colony!$J$26:$J$1000, MATCH(1,COUNTIF(A755, Colony!$H$26:$H$1000)*(--(ISBLANK(Colony!$I$26:$I$1000))), 0)),"")</f>
        <v/>
      </c>
      <c r="E755" t="str">
        <f t="array" ref="E755">_xlfn.IFNA(INDEX(Colony!$D$26:$D$1000, MATCH(1,COUNTIF(B755, Colony!$H$26:$H$1000)*(--(ISBLANK(Colony!$I$26:$I$1000))), 0)),"")</f>
        <v/>
      </c>
      <c r="F755">
        <f t="shared" si="13"/>
        <v>0</v>
      </c>
    </row>
    <row r="756" spans="1:6" x14ac:dyDescent="0.25">
      <c r="A756" t="str">
        <f t="array" ref="A756">_xlfn.IFNA(INDEX(Colony!$H$26:$H$1000, MATCH(0, COUNTIF(A$4:A755,Colony!$H$26:$H$1000), 0)),"")</f>
        <v/>
      </c>
      <c r="B756" t="str">
        <f t="array" ref="B756">_xlfn.IFNA(INDEX(Colony!$H$26:$H$1000, MATCH(1,COUNTIF(A756, Colony!$H$26:$H$1000)*(--(ISBLANK(Colony!$I$26:$I$1000))), 0)),"")</f>
        <v/>
      </c>
      <c r="C756" t="str">
        <f t="array" ref="C756">IF(A756=0,0,IF(OR(B756&gt;9999999,ISBLANK(B756)),"",SUM(COUNTIF(A756, Colony!$H$26:$H$1000)*(--(ISBLANK(Colony!$I$26:$I$1000))))))</f>
        <v/>
      </c>
      <c r="D756" t="str">
        <f t="array" ref="D756">_xlfn.IFNA(INDEX(Colony!$J$26:$J$1000, MATCH(1,COUNTIF(A756, Colony!$H$26:$H$1000)*(--(ISBLANK(Colony!$I$26:$I$1000))), 0)),"")</f>
        <v/>
      </c>
      <c r="E756" t="str">
        <f t="array" ref="E756">_xlfn.IFNA(INDEX(Colony!$D$26:$D$1000, MATCH(1,COUNTIF(B756, Colony!$H$26:$H$1000)*(--(ISBLANK(Colony!$I$26:$I$1000))), 0)),"")</f>
        <v/>
      </c>
      <c r="F756">
        <f t="shared" si="13"/>
        <v>0</v>
      </c>
    </row>
    <row r="757" spans="1:6" x14ac:dyDescent="0.25">
      <c r="A757" t="str">
        <f t="array" ref="A757">_xlfn.IFNA(INDEX(Colony!$H$26:$H$1000, MATCH(0, COUNTIF(A$4:A756,Colony!$H$26:$H$1000), 0)),"")</f>
        <v/>
      </c>
      <c r="B757" t="str">
        <f t="array" ref="B757">_xlfn.IFNA(INDEX(Colony!$H$26:$H$1000, MATCH(1,COUNTIF(A757, Colony!$H$26:$H$1000)*(--(ISBLANK(Colony!$I$26:$I$1000))), 0)),"")</f>
        <v/>
      </c>
      <c r="C757" t="str">
        <f t="array" ref="C757">IF(A757=0,0,IF(OR(B757&gt;9999999,ISBLANK(B757)),"",SUM(COUNTIF(A757, Colony!$H$26:$H$1000)*(--(ISBLANK(Colony!$I$26:$I$1000))))))</f>
        <v/>
      </c>
      <c r="D757" t="str">
        <f t="array" ref="D757">_xlfn.IFNA(INDEX(Colony!$J$26:$J$1000, MATCH(1,COUNTIF(A757, Colony!$H$26:$H$1000)*(--(ISBLANK(Colony!$I$26:$I$1000))), 0)),"")</f>
        <v/>
      </c>
      <c r="E757" t="str">
        <f t="array" ref="E757">_xlfn.IFNA(INDEX(Colony!$D$26:$D$1000, MATCH(1,COUNTIF(B757, Colony!$H$26:$H$1000)*(--(ISBLANK(Colony!$I$26:$I$1000))), 0)),"")</f>
        <v/>
      </c>
      <c r="F757">
        <f t="shared" si="13"/>
        <v>0</v>
      </c>
    </row>
    <row r="758" spans="1:6" x14ac:dyDescent="0.25">
      <c r="A758" t="str">
        <f t="array" ref="A758">_xlfn.IFNA(INDEX(Colony!$H$26:$H$1000, MATCH(0, COUNTIF(A$4:A757,Colony!$H$26:$H$1000), 0)),"")</f>
        <v/>
      </c>
      <c r="B758" t="str">
        <f t="array" ref="B758">_xlfn.IFNA(INDEX(Colony!$H$26:$H$1000, MATCH(1,COUNTIF(A758, Colony!$H$26:$H$1000)*(--(ISBLANK(Colony!$I$26:$I$1000))), 0)),"")</f>
        <v/>
      </c>
      <c r="C758" t="str">
        <f t="array" ref="C758">IF(A758=0,0,IF(OR(B758&gt;9999999,ISBLANK(B758)),"",SUM(COUNTIF(A758, Colony!$H$26:$H$1000)*(--(ISBLANK(Colony!$I$26:$I$1000))))))</f>
        <v/>
      </c>
      <c r="D758" t="str">
        <f t="array" ref="D758">_xlfn.IFNA(INDEX(Colony!$J$26:$J$1000, MATCH(1,COUNTIF(A758, Colony!$H$26:$H$1000)*(--(ISBLANK(Colony!$I$26:$I$1000))), 0)),"")</f>
        <v/>
      </c>
      <c r="E758" t="str">
        <f t="array" ref="E758">_xlfn.IFNA(INDEX(Colony!$D$26:$D$1000, MATCH(1,COUNTIF(B758, Colony!$H$26:$H$1000)*(--(ISBLANK(Colony!$I$26:$I$1000))), 0)),"")</f>
        <v/>
      </c>
      <c r="F758">
        <f t="shared" si="13"/>
        <v>0</v>
      </c>
    </row>
    <row r="759" spans="1:6" x14ac:dyDescent="0.25">
      <c r="A759" t="str">
        <f t="array" ref="A759">_xlfn.IFNA(INDEX(Colony!$H$26:$H$1000, MATCH(0, COUNTIF(A$4:A758,Colony!$H$26:$H$1000), 0)),"")</f>
        <v/>
      </c>
      <c r="B759" t="str">
        <f t="array" ref="B759">_xlfn.IFNA(INDEX(Colony!$H$26:$H$1000, MATCH(1,COUNTIF(A759, Colony!$H$26:$H$1000)*(--(ISBLANK(Colony!$I$26:$I$1000))), 0)),"")</f>
        <v/>
      </c>
      <c r="C759" t="str">
        <f t="array" ref="C759">IF(A759=0,0,IF(OR(B759&gt;9999999,ISBLANK(B759)),"",SUM(COUNTIF(A759, Colony!$H$26:$H$1000)*(--(ISBLANK(Colony!$I$26:$I$1000))))))</f>
        <v/>
      </c>
      <c r="D759" t="str">
        <f t="array" ref="D759">_xlfn.IFNA(INDEX(Colony!$J$26:$J$1000, MATCH(1,COUNTIF(A759, Colony!$H$26:$H$1000)*(--(ISBLANK(Colony!$I$26:$I$1000))), 0)),"")</f>
        <v/>
      </c>
      <c r="E759" t="str">
        <f t="array" ref="E759">_xlfn.IFNA(INDEX(Colony!$D$26:$D$1000, MATCH(1,COUNTIF(B759, Colony!$H$26:$H$1000)*(--(ISBLANK(Colony!$I$26:$I$1000))), 0)),"")</f>
        <v/>
      </c>
      <c r="F759">
        <f t="shared" si="13"/>
        <v>0</v>
      </c>
    </row>
    <row r="760" spans="1:6" x14ac:dyDescent="0.25">
      <c r="A760" t="str">
        <f t="array" ref="A760">_xlfn.IFNA(INDEX(Colony!$H$26:$H$1000, MATCH(0, COUNTIF(A$4:A759,Colony!$H$26:$H$1000), 0)),"")</f>
        <v/>
      </c>
      <c r="B760" t="str">
        <f t="array" ref="B760">_xlfn.IFNA(INDEX(Colony!$H$26:$H$1000, MATCH(1,COUNTIF(A760, Colony!$H$26:$H$1000)*(--(ISBLANK(Colony!$I$26:$I$1000))), 0)),"")</f>
        <v/>
      </c>
      <c r="C760" t="str">
        <f t="array" ref="C760">IF(A760=0,0,IF(OR(B760&gt;9999999,ISBLANK(B760)),"",SUM(COUNTIF(A760, Colony!$H$26:$H$1000)*(--(ISBLANK(Colony!$I$26:$I$1000))))))</f>
        <v/>
      </c>
      <c r="D760" t="str">
        <f t="array" ref="D760">_xlfn.IFNA(INDEX(Colony!$J$26:$J$1000, MATCH(1,COUNTIF(A760, Colony!$H$26:$H$1000)*(--(ISBLANK(Colony!$I$26:$I$1000))), 0)),"")</f>
        <v/>
      </c>
      <c r="E760" t="str">
        <f t="array" ref="E760">_xlfn.IFNA(INDEX(Colony!$D$26:$D$1000, MATCH(1,COUNTIF(B760, Colony!$H$26:$H$1000)*(--(ISBLANK(Colony!$I$26:$I$1000))), 0)),"")</f>
        <v/>
      </c>
      <c r="F760">
        <f t="shared" si="13"/>
        <v>0</v>
      </c>
    </row>
    <row r="761" spans="1:6" x14ac:dyDescent="0.25">
      <c r="A761" t="str">
        <f t="array" ref="A761">_xlfn.IFNA(INDEX(Colony!$H$26:$H$1000, MATCH(0, COUNTIF(A$4:A760,Colony!$H$26:$H$1000), 0)),"")</f>
        <v/>
      </c>
      <c r="B761" t="str">
        <f t="array" ref="B761">_xlfn.IFNA(INDEX(Colony!$H$26:$H$1000, MATCH(1,COUNTIF(A761, Colony!$H$26:$H$1000)*(--(ISBLANK(Colony!$I$26:$I$1000))), 0)),"")</f>
        <v/>
      </c>
      <c r="C761" t="str">
        <f t="array" ref="C761">IF(A761=0,0,IF(OR(B761&gt;9999999,ISBLANK(B761)),"",SUM(COUNTIF(A761, Colony!$H$26:$H$1000)*(--(ISBLANK(Colony!$I$26:$I$1000))))))</f>
        <v/>
      </c>
      <c r="D761" t="str">
        <f t="array" ref="D761">_xlfn.IFNA(INDEX(Colony!$J$26:$J$1000, MATCH(1,COUNTIF(A761, Colony!$H$26:$H$1000)*(--(ISBLANK(Colony!$I$26:$I$1000))), 0)),"")</f>
        <v/>
      </c>
      <c r="E761" t="str">
        <f t="array" ref="E761">_xlfn.IFNA(INDEX(Colony!$D$26:$D$1000, MATCH(1,COUNTIF(B761, Colony!$H$26:$H$1000)*(--(ISBLANK(Colony!$I$26:$I$1000))), 0)),"")</f>
        <v/>
      </c>
      <c r="F761">
        <f t="shared" si="13"/>
        <v>0</v>
      </c>
    </row>
    <row r="762" spans="1:6" x14ac:dyDescent="0.25">
      <c r="A762" t="str">
        <f t="array" ref="A762">_xlfn.IFNA(INDEX(Colony!$H$26:$H$1000, MATCH(0, COUNTIF(A$4:A761,Colony!$H$26:$H$1000), 0)),"")</f>
        <v/>
      </c>
      <c r="B762" t="str">
        <f t="array" ref="B762">_xlfn.IFNA(INDEX(Colony!$H$26:$H$1000, MATCH(1,COUNTIF(A762, Colony!$H$26:$H$1000)*(--(ISBLANK(Colony!$I$26:$I$1000))), 0)),"")</f>
        <v/>
      </c>
      <c r="C762" t="str">
        <f t="array" ref="C762">IF(A762=0,0,IF(OR(B762&gt;9999999,ISBLANK(B762)),"",SUM(COUNTIF(A762, Colony!$H$26:$H$1000)*(--(ISBLANK(Colony!$I$26:$I$1000))))))</f>
        <v/>
      </c>
      <c r="D762" t="str">
        <f t="array" ref="D762">_xlfn.IFNA(INDEX(Colony!$J$26:$J$1000, MATCH(1,COUNTIF(A762, Colony!$H$26:$H$1000)*(--(ISBLANK(Colony!$I$26:$I$1000))), 0)),"")</f>
        <v/>
      </c>
      <c r="E762" t="str">
        <f t="array" ref="E762">_xlfn.IFNA(INDEX(Colony!$D$26:$D$1000, MATCH(1,COUNTIF(B762, Colony!$H$26:$H$1000)*(--(ISBLANK(Colony!$I$26:$I$1000))), 0)),"")</f>
        <v/>
      </c>
      <c r="F762">
        <f t="shared" si="13"/>
        <v>0</v>
      </c>
    </row>
    <row r="763" spans="1:6" x14ac:dyDescent="0.25">
      <c r="A763" t="str">
        <f t="array" ref="A763">_xlfn.IFNA(INDEX(Colony!$H$26:$H$1000, MATCH(0, COUNTIF(A$4:A762,Colony!$H$26:$H$1000), 0)),"")</f>
        <v/>
      </c>
      <c r="B763" t="str">
        <f t="array" ref="B763">_xlfn.IFNA(INDEX(Colony!$H$26:$H$1000, MATCH(1,COUNTIF(A763, Colony!$H$26:$H$1000)*(--(ISBLANK(Colony!$I$26:$I$1000))), 0)),"")</f>
        <v/>
      </c>
      <c r="C763" t="str">
        <f t="array" ref="C763">IF(A763=0,0,IF(OR(B763&gt;9999999,ISBLANK(B763)),"",SUM(COUNTIF(A763, Colony!$H$26:$H$1000)*(--(ISBLANK(Colony!$I$26:$I$1000))))))</f>
        <v/>
      </c>
      <c r="D763" t="str">
        <f t="array" ref="D763">_xlfn.IFNA(INDEX(Colony!$J$26:$J$1000, MATCH(1,COUNTIF(A763, Colony!$H$26:$H$1000)*(--(ISBLANK(Colony!$I$26:$I$1000))), 0)),"")</f>
        <v/>
      </c>
      <c r="E763" t="str">
        <f t="array" ref="E763">_xlfn.IFNA(INDEX(Colony!$D$26:$D$1000, MATCH(1,COUNTIF(B763, Colony!$H$26:$H$1000)*(--(ISBLANK(Colony!$I$26:$I$1000))), 0)),"")</f>
        <v/>
      </c>
      <c r="F763">
        <f t="shared" si="13"/>
        <v>0</v>
      </c>
    </row>
    <row r="764" spans="1:6" x14ac:dyDescent="0.25">
      <c r="A764" t="str">
        <f t="array" ref="A764">_xlfn.IFNA(INDEX(Colony!$H$26:$H$1000, MATCH(0, COUNTIF(A$4:A763,Colony!$H$26:$H$1000), 0)),"")</f>
        <v/>
      </c>
      <c r="B764" t="str">
        <f t="array" ref="B764">_xlfn.IFNA(INDEX(Colony!$H$26:$H$1000, MATCH(1,COUNTIF(A764, Colony!$H$26:$H$1000)*(--(ISBLANK(Colony!$I$26:$I$1000))), 0)),"")</f>
        <v/>
      </c>
      <c r="C764" t="str">
        <f t="array" ref="C764">IF(A764=0,0,IF(OR(B764&gt;9999999,ISBLANK(B764)),"",SUM(COUNTIF(A764, Colony!$H$26:$H$1000)*(--(ISBLANK(Colony!$I$26:$I$1000))))))</f>
        <v/>
      </c>
      <c r="D764" t="str">
        <f t="array" ref="D764">_xlfn.IFNA(INDEX(Colony!$J$26:$J$1000, MATCH(1,COUNTIF(A764, Colony!$H$26:$H$1000)*(--(ISBLANK(Colony!$I$26:$I$1000))), 0)),"")</f>
        <v/>
      </c>
      <c r="E764" t="str">
        <f t="array" ref="E764">_xlfn.IFNA(INDEX(Colony!$D$26:$D$1000, MATCH(1,COUNTIF(B764, Colony!$H$26:$H$1000)*(--(ISBLANK(Colony!$I$26:$I$1000))), 0)),"")</f>
        <v/>
      </c>
      <c r="F764">
        <f t="shared" si="13"/>
        <v>0</v>
      </c>
    </row>
    <row r="765" spans="1:6" x14ac:dyDescent="0.25">
      <c r="A765" t="str">
        <f t="array" ref="A765">_xlfn.IFNA(INDEX(Colony!$H$26:$H$1000, MATCH(0, COUNTIF(A$4:A764,Colony!$H$26:$H$1000), 0)),"")</f>
        <v/>
      </c>
      <c r="B765" t="str">
        <f t="array" ref="B765">_xlfn.IFNA(INDEX(Colony!$H$26:$H$1000, MATCH(1,COUNTIF(A765, Colony!$H$26:$H$1000)*(--(ISBLANK(Colony!$I$26:$I$1000))), 0)),"")</f>
        <v/>
      </c>
      <c r="C765" t="str">
        <f t="array" ref="C765">IF(A765=0,0,IF(OR(B765&gt;9999999,ISBLANK(B765)),"",SUM(COUNTIF(A765, Colony!$H$26:$H$1000)*(--(ISBLANK(Colony!$I$26:$I$1000))))))</f>
        <v/>
      </c>
      <c r="D765" t="str">
        <f t="array" ref="D765">_xlfn.IFNA(INDEX(Colony!$J$26:$J$1000, MATCH(1,COUNTIF(A765, Colony!$H$26:$H$1000)*(--(ISBLANK(Colony!$I$26:$I$1000))), 0)),"")</f>
        <v/>
      </c>
      <c r="E765" t="str">
        <f t="array" ref="E765">_xlfn.IFNA(INDEX(Colony!$D$26:$D$1000, MATCH(1,COUNTIF(B765, Colony!$H$26:$H$1000)*(--(ISBLANK(Colony!$I$26:$I$1000))), 0)),"")</f>
        <v/>
      </c>
      <c r="F765">
        <f t="shared" si="13"/>
        <v>0</v>
      </c>
    </row>
    <row r="766" spans="1:6" x14ac:dyDescent="0.25">
      <c r="A766" t="str">
        <f t="array" ref="A766">_xlfn.IFNA(INDEX(Colony!$H$26:$H$1000, MATCH(0, COUNTIF(A$4:A765,Colony!$H$26:$H$1000), 0)),"")</f>
        <v/>
      </c>
      <c r="B766" t="str">
        <f t="array" ref="B766">_xlfn.IFNA(INDEX(Colony!$H$26:$H$1000, MATCH(1,COUNTIF(A766, Colony!$H$26:$H$1000)*(--(ISBLANK(Colony!$I$26:$I$1000))), 0)),"")</f>
        <v/>
      </c>
      <c r="C766" t="str">
        <f t="array" ref="C766">IF(A766=0,0,IF(OR(B766&gt;9999999,ISBLANK(B766)),"",SUM(COUNTIF(A766, Colony!$H$26:$H$1000)*(--(ISBLANK(Colony!$I$26:$I$1000))))))</f>
        <v/>
      </c>
      <c r="D766" t="str">
        <f t="array" ref="D766">_xlfn.IFNA(INDEX(Colony!$J$26:$J$1000, MATCH(1,COUNTIF(A766, Colony!$H$26:$H$1000)*(--(ISBLANK(Colony!$I$26:$I$1000))), 0)),"")</f>
        <v/>
      </c>
      <c r="E766" t="str">
        <f t="array" ref="E766">_xlfn.IFNA(INDEX(Colony!$D$26:$D$1000, MATCH(1,COUNTIF(B766, Colony!$H$26:$H$1000)*(--(ISBLANK(Colony!$I$26:$I$1000))), 0)),"")</f>
        <v/>
      </c>
      <c r="F766">
        <f t="shared" si="13"/>
        <v>0</v>
      </c>
    </row>
    <row r="767" spans="1:6" x14ac:dyDescent="0.25">
      <c r="A767" t="str">
        <f t="array" ref="A767">_xlfn.IFNA(INDEX(Colony!$H$26:$H$1000, MATCH(0, COUNTIF(A$4:A766,Colony!$H$26:$H$1000), 0)),"")</f>
        <v/>
      </c>
      <c r="B767" t="str">
        <f t="array" ref="B767">_xlfn.IFNA(INDEX(Colony!$H$26:$H$1000, MATCH(1,COUNTIF(A767, Colony!$H$26:$H$1000)*(--(ISBLANK(Colony!$I$26:$I$1000))), 0)),"")</f>
        <v/>
      </c>
      <c r="C767" t="str">
        <f t="array" ref="C767">IF(A767=0,0,IF(OR(B767&gt;9999999,ISBLANK(B767)),"",SUM(COUNTIF(A767, Colony!$H$26:$H$1000)*(--(ISBLANK(Colony!$I$26:$I$1000))))))</f>
        <v/>
      </c>
      <c r="D767" t="str">
        <f t="array" ref="D767">_xlfn.IFNA(INDEX(Colony!$J$26:$J$1000, MATCH(1,COUNTIF(A767, Colony!$H$26:$H$1000)*(--(ISBLANK(Colony!$I$26:$I$1000))), 0)),"")</f>
        <v/>
      </c>
      <c r="E767" t="str">
        <f t="array" ref="E767">_xlfn.IFNA(INDEX(Colony!$D$26:$D$1000, MATCH(1,COUNTIF(B767, Colony!$H$26:$H$1000)*(--(ISBLANK(Colony!$I$26:$I$1000))), 0)),"")</f>
        <v/>
      </c>
      <c r="F767">
        <f t="shared" si="13"/>
        <v>0</v>
      </c>
    </row>
    <row r="768" spans="1:6" x14ac:dyDescent="0.25">
      <c r="A768" t="str">
        <f t="array" ref="A768">_xlfn.IFNA(INDEX(Colony!$H$26:$H$1000, MATCH(0, COUNTIF(A$4:A767,Colony!$H$26:$H$1000), 0)),"")</f>
        <v/>
      </c>
      <c r="B768" t="str">
        <f t="array" ref="B768">_xlfn.IFNA(INDEX(Colony!$H$26:$H$1000, MATCH(1,COUNTIF(A768, Colony!$H$26:$H$1000)*(--(ISBLANK(Colony!$I$26:$I$1000))), 0)),"")</f>
        <v/>
      </c>
      <c r="C768" t="str">
        <f t="array" ref="C768">IF(A768=0,0,IF(OR(B768&gt;9999999,ISBLANK(B768)),"",SUM(COUNTIF(A768, Colony!$H$26:$H$1000)*(--(ISBLANK(Colony!$I$26:$I$1000))))))</f>
        <v/>
      </c>
      <c r="D768" t="str">
        <f t="array" ref="D768">_xlfn.IFNA(INDEX(Colony!$J$26:$J$1000, MATCH(1,COUNTIF(A768, Colony!$H$26:$H$1000)*(--(ISBLANK(Colony!$I$26:$I$1000))), 0)),"")</f>
        <v/>
      </c>
      <c r="E768" t="str">
        <f t="array" ref="E768">_xlfn.IFNA(INDEX(Colony!$D$26:$D$1000, MATCH(1,COUNTIF(B768, Colony!$H$26:$H$1000)*(--(ISBLANK(Colony!$I$26:$I$1000))), 0)),"")</f>
        <v/>
      </c>
      <c r="F768">
        <f t="shared" si="13"/>
        <v>0</v>
      </c>
    </row>
    <row r="769" spans="1:6" x14ac:dyDescent="0.25">
      <c r="A769" t="str">
        <f t="array" ref="A769">_xlfn.IFNA(INDEX(Colony!$H$26:$H$1000, MATCH(0, COUNTIF(A$4:A768,Colony!$H$26:$H$1000), 0)),"")</f>
        <v/>
      </c>
      <c r="B769" t="str">
        <f t="array" ref="B769">_xlfn.IFNA(INDEX(Colony!$H$26:$H$1000, MATCH(1,COUNTIF(A769, Colony!$H$26:$H$1000)*(--(ISBLANK(Colony!$I$26:$I$1000))), 0)),"")</f>
        <v/>
      </c>
      <c r="C769" t="str">
        <f t="array" ref="C769">IF(A769=0,0,IF(OR(B769&gt;9999999,ISBLANK(B769)),"",SUM(COUNTIF(A769, Colony!$H$26:$H$1000)*(--(ISBLANK(Colony!$I$26:$I$1000))))))</f>
        <v/>
      </c>
      <c r="D769" t="str">
        <f t="array" ref="D769">_xlfn.IFNA(INDEX(Colony!$J$26:$J$1000, MATCH(1,COUNTIF(A769, Colony!$H$26:$H$1000)*(--(ISBLANK(Colony!$I$26:$I$1000))), 0)),"")</f>
        <v/>
      </c>
      <c r="E769" t="str">
        <f t="array" ref="E769">_xlfn.IFNA(INDEX(Colony!$D$26:$D$1000, MATCH(1,COUNTIF(B769, Colony!$H$26:$H$1000)*(--(ISBLANK(Colony!$I$26:$I$1000))), 0)),"")</f>
        <v/>
      </c>
      <c r="F769">
        <f t="shared" si="13"/>
        <v>0</v>
      </c>
    </row>
    <row r="770" spans="1:6" x14ac:dyDescent="0.25">
      <c r="A770" t="str">
        <f t="array" ref="A770">_xlfn.IFNA(INDEX(Colony!$H$26:$H$1000, MATCH(0, COUNTIF(A$4:A769,Colony!$H$26:$H$1000), 0)),"")</f>
        <v/>
      </c>
      <c r="B770" t="str">
        <f t="array" ref="B770">_xlfn.IFNA(INDEX(Colony!$H$26:$H$1000, MATCH(1,COUNTIF(A770, Colony!$H$26:$H$1000)*(--(ISBLANK(Colony!$I$26:$I$1000))), 0)),"")</f>
        <v/>
      </c>
      <c r="C770" t="str">
        <f t="array" ref="C770">IF(A770=0,0,IF(OR(B770&gt;9999999,ISBLANK(B770)),"",SUM(COUNTIF(A770, Colony!$H$26:$H$1000)*(--(ISBLANK(Colony!$I$26:$I$1000))))))</f>
        <v/>
      </c>
      <c r="D770" t="str">
        <f t="array" ref="D770">_xlfn.IFNA(INDEX(Colony!$J$26:$J$1000, MATCH(1,COUNTIF(A770, Colony!$H$26:$H$1000)*(--(ISBLANK(Colony!$I$26:$I$1000))), 0)),"")</f>
        <v/>
      </c>
      <c r="E770" t="str">
        <f t="array" ref="E770">_xlfn.IFNA(INDEX(Colony!$D$26:$D$1000, MATCH(1,COUNTIF(B770, Colony!$H$26:$H$1000)*(--(ISBLANK(Colony!$I$26:$I$1000))), 0)),"")</f>
        <v/>
      </c>
      <c r="F770">
        <f t="shared" si="13"/>
        <v>0</v>
      </c>
    </row>
    <row r="771" spans="1:6" x14ac:dyDescent="0.25">
      <c r="A771" t="str">
        <f t="array" ref="A771">_xlfn.IFNA(INDEX(Colony!$H$26:$H$1000, MATCH(0, COUNTIF(A$4:A770,Colony!$H$26:$H$1000), 0)),"")</f>
        <v/>
      </c>
      <c r="B771" t="str">
        <f t="array" ref="B771">_xlfn.IFNA(INDEX(Colony!$H$26:$H$1000, MATCH(1,COUNTIF(A771, Colony!$H$26:$H$1000)*(--(ISBLANK(Colony!$I$26:$I$1000))), 0)),"")</f>
        <v/>
      </c>
      <c r="C771" t="str">
        <f t="array" ref="C771">IF(A771=0,0,IF(OR(B771&gt;9999999,ISBLANK(B771)),"",SUM(COUNTIF(A771, Colony!$H$26:$H$1000)*(--(ISBLANK(Colony!$I$26:$I$1000))))))</f>
        <v/>
      </c>
      <c r="D771" t="str">
        <f t="array" ref="D771">_xlfn.IFNA(INDEX(Colony!$J$26:$J$1000, MATCH(1,COUNTIF(A771, Colony!$H$26:$H$1000)*(--(ISBLANK(Colony!$I$26:$I$1000))), 0)),"")</f>
        <v/>
      </c>
      <c r="E771" t="str">
        <f t="array" ref="E771">_xlfn.IFNA(INDEX(Colony!$D$26:$D$1000, MATCH(1,COUNTIF(B771, Colony!$H$26:$H$1000)*(--(ISBLANK(Colony!$I$26:$I$1000))), 0)),"")</f>
        <v/>
      </c>
      <c r="F771">
        <f t="shared" si="13"/>
        <v>0</v>
      </c>
    </row>
    <row r="772" spans="1:6" x14ac:dyDescent="0.25">
      <c r="A772" t="str">
        <f t="array" ref="A772">_xlfn.IFNA(INDEX(Colony!$H$26:$H$1000, MATCH(0, COUNTIF(A$4:A771,Colony!$H$26:$H$1000), 0)),"")</f>
        <v/>
      </c>
      <c r="B772" t="str">
        <f t="array" ref="B772">_xlfn.IFNA(INDEX(Colony!$H$26:$H$1000, MATCH(1,COUNTIF(A772, Colony!$H$26:$H$1000)*(--(ISBLANK(Colony!$I$26:$I$1000))), 0)),"")</f>
        <v/>
      </c>
      <c r="C772" t="str">
        <f t="array" ref="C772">IF(A772=0,0,IF(OR(B772&gt;9999999,ISBLANK(B772)),"",SUM(COUNTIF(A772, Colony!$H$26:$H$1000)*(--(ISBLANK(Colony!$I$26:$I$1000))))))</f>
        <v/>
      </c>
      <c r="D772" t="str">
        <f t="array" ref="D772">_xlfn.IFNA(INDEX(Colony!$J$26:$J$1000, MATCH(1,COUNTIF(A772, Colony!$H$26:$H$1000)*(--(ISBLANK(Colony!$I$26:$I$1000))), 0)),"")</f>
        <v/>
      </c>
      <c r="E772" t="str">
        <f t="array" ref="E772">_xlfn.IFNA(INDEX(Colony!$D$26:$D$1000, MATCH(1,COUNTIF(B772, Colony!$H$26:$H$1000)*(--(ISBLANK(Colony!$I$26:$I$1000))), 0)),"")</f>
        <v/>
      </c>
      <c r="F772">
        <f t="shared" si="13"/>
        <v>0</v>
      </c>
    </row>
    <row r="773" spans="1:6" x14ac:dyDescent="0.25">
      <c r="A773" t="str">
        <f t="array" ref="A773">_xlfn.IFNA(INDEX(Colony!$H$26:$H$1000, MATCH(0, COUNTIF(A$4:A772,Colony!$H$26:$H$1000), 0)),"")</f>
        <v/>
      </c>
      <c r="B773" t="str">
        <f t="array" ref="B773">_xlfn.IFNA(INDEX(Colony!$H$26:$H$1000, MATCH(1,COUNTIF(A773, Colony!$H$26:$H$1000)*(--(ISBLANK(Colony!$I$26:$I$1000))), 0)),"")</f>
        <v/>
      </c>
      <c r="C773" t="str">
        <f t="array" ref="C773">IF(A773=0,0,IF(OR(B773&gt;9999999,ISBLANK(B773)),"",SUM(COUNTIF(A773, Colony!$H$26:$H$1000)*(--(ISBLANK(Colony!$I$26:$I$1000))))))</f>
        <v/>
      </c>
      <c r="D773" t="str">
        <f t="array" ref="D773">_xlfn.IFNA(INDEX(Colony!$J$26:$J$1000, MATCH(1,COUNTIF(A773, Colony!$H$26:$H$1000)*(--(ISBLANK(Colony!$I$26:$I$1000))), 0)),"")</f>
        <v/>
      </c>
      <c r="E773" t="str">
        <f t="array" ref="E773">_xlfn.IFNA(INDEX(Colony!$D$26:$D$1000, MATCH(1,COUNTIF(B773, Colony!$H$26:$H$1000)*(--(ISBLANK(Colony!$I$26:$I$1000))), 0)),"")</f>
        <v/>
      </c>
      <c r="F773">
        <f t="shared" ref="F773:F836" si="14">IF(OR(B773&gt;$B$5,B773&lt;9999),1,0)</f>
        <v>0</v>
      </c>
    </row>
    <row r="774" spans="1:6" x14ac:dyDescent="0.25">
      <c r="A774" t="str">
        <f t="array" ref="A774">_xlfn.IFNA(INDEX(Colony!$H$26:$H$1000, MATCH(0, COUNTIF(A$4:A773,Colony!$H$26:$H$1000), 0)),"")</f>
        <v/>
      </c>
      <c r="B774" t="str">
        <f t="array" ref="B774">_xlfn.IFNA(INDEX(Colony!$H$26:$H$1000, MATCH(1,COUNTIF(A774, Colony!$H$26:$H$1000)*(--(ISBLANK(Colony!$I$26:$I$1000))), 0)),"")</f>
        <v/>
      </c>
      <c r="C774" t="str">
        <f t="array" ref="C774">IF(A774=0,0,IF(OR(B774&gt;9999999,ISBLANK(B774)),"",SUM(COUNTIF(A774, Colony!$H$26:$H$1000)*(--(ISBLANK(Colony!$I$26:$I$1000))))))</f>
        <v/>
      </c>
      <c r="D774" t="str">
        <f t="array" ref="D774">_xlfn.IFNA(INDEX(Colony!$J$26:$J$1000, MATCH(1,COUNTIF(A774, Colony!$H$26:$H$1000)*(--(ISBLANK(Colony!$I$26:$I$1000))), 0)),"")</f>
        <v/>
      </c>
      <c r="E774" t="str">
        <f t="array" ref="E774">_xlfn.IFNA(INDEX(Colony!$D$26:$D$1000, MATCH(1,COUNTIF(B774, Colony!$H$26:$H$1000)*(--(ISBLANK(Colony!$I$26:$I$1000))), 0)),"")</f>
        <v/>
      </c>
      <c r="F774">
        <f t="shared" si="14"/>
        <v>0</v>
      </c>
    </row>
    <row r="775" spans="1:6" x14ac:dyDescent="0.25">
      <c r="A775" t="str">
        <f t="array" ref="A775">_xlfn.IFNA(INDEX(Colony!$H$26:$H$1000, MATCH(0, COUNTIF(A$4:A774,Colony!$H$26:$H$1000), 0)),"")</f>
        <v/>
      </c>
      <c r="B775" t="str">
        <f t="array" ref="B775">_xlfn.IFNA(INDEX(Colony!$H$26:$H$1000, MATCH(1,COUNTIF(A775, Colony!$H$26:$H$1000)*(--(ISBLANK(Colony!$I$26:$I$1000))), 0)),"")</f>
        <v/>
      </c>
      <c r="C775" t="str">
        <f t="array" ref="C775">IF(A775=0,0,IF(OR(B775&gt;9999999,ISBLANK(B775)),"",SUM(COUNTIF(A775, Colony!$H$26:$H$1000)*(--(ISBLANK(Colony!$I$26:$I$1000))))))</f>
        <v/>
      </c>
      <c r="D775" t="str">
        <f t="array" ref="D775">_xlfn.IFNA(INDEX(Colony!$J$26:$J$1000, MATCH(1,COUNTIF(A775, Colony!$H$26:$H$1000)*(--(ISBLANK(Colony!$I$26:$I$1000))), 0)),"")</f>
        <v/>
      </c>
      <c r="E775" t="str">
        <f t="array" ref="E775">_xlfn.IFNA(INDEX(Colony!$D$26:$D$1000, MATCH(1,COUNTIF(B775, Colony!$H$26:$H$1000)*(--(ISBLANK(Colony!$I$26:$I$1000))), 0)),"")</f>
        <v/>
      </c>
      <c r="F775">
        <f t="shared" si="14"/>
        <v>0</v>
      </c>
    </row>
    <row r="776" spans="1:6" x14ac:dyDescent="0.25">
      <c r="A776" t="str">
        <f t="array" ref="A776">_xlfn.IFNA(INDEX(Colony!$H$26:$H$1000, MATCH(0, COUNTIF(A$4:A775,Colony!$H$26:$H$1000), 0)),"")</f>
        <v/>
      </c>
      <c r="B776" t="str">
        <f t="array" ref="B776">_xlfn.IFNA(INDEX(Colony!$H$26:$H$1000, MATCH(1,COUNTIF(A776, Colony!$H$26:$H$1000)*(--(ISBLANK(Colony!$I$26:$I$1000))), 0)),"")</f>
        <v/>
      </c>
      <c r="C776" t="str">
        <f t="array" ref="C776">IF(A776=0,0,IF(OR(B776&gt;9999999,ISBLANK(B776)),"",SUM(COUNTIF(A776, Colony!$H$26:$H$1000)*(--(ISBLANK(Colony!$I$26:$I$1000))))))</f>
        <v/>
      </c>
      <c r="D776" t="str">
        <f t="array" ref="D776">_xlfn.IFNA(INDEX(Colony!$J$26:$J$1000, MATCH(1,COUNTIF(A776, Colony!$H$26:$H$1000)*(--(ISBLANK(Colony!$I$26:$I$1000))), 0)),"")</f>
        <v/>
      </c>
      <c r="E776" t="str">
        <f t="array" ref="E776">_xlfn.IFNA(INDEX(Colony!$D$26:$D$1000, MATCH(1,COUNTIF(B776, Colony!$H$26:$H$1000)*(--(ISBLANK(Colony!$I$26:$I$1000))), 0)),"")</f>
        <v/>
      </c>
      <c r="F776">
        <f t="shared" si="14"/>
        <v>0</v>
      </c>
    </row>
    <row r="777" spans="1:6" x14ac:dyDescent="0.25">
      <c r="A777" t="str">
        <f t="array" ref="A777">_xlfn.IFNA(INDEX(Colony!$H$26:$H$1000, MATCH(0, COUNTIF(A$4:A776,Colony!$H$26:$H$1000), 0)),"")</f>
        <v/>
      </c>
      <c r="B777" t="str">
        <f t="array" ref="B777">_xlfn.IFNA(INDEX(Colony!$H$26:$H$1000, MATCH(1,COUNTIF(A777, Colony!$H$26:$H$1000)*(--(ISBLANK(Colony!$I$26:$I$1000))), 0)),"")</f>
        <v/>
      </c>
      <c r="C777" t="str">
        <f t="array" ref="C777">IF(A777=0,0,IF(OR(B777&gt;9999999,ISBLANK(B777)),"",SUM(COUNTIF(A777, Colony!$H$26:$H$1000)*(--(ISBLANK(Colony!$I$26:$I$1000))))))</f>
        <v/>
      </c>
      <c r="D777" t="str">
        <f t="array" ref="D777">_xlfn.IFNA(INDEX(Colony!$J$26:$J$1000, MATCH(1,COUNTIF(A777, Colony!$H$26:$H$1000)*(--(ISBLANK(Colony!$I$26:$I$1000))), 0)),"")</f>
        <v/>
      </c>
      <c r="E777" t="str">
        <f t="array" ref="E777">_xlfn.IFNA(INDEX(Colony!$D$26:$D$1000, MATCH(1,COUNTIF(B777, Colony!$H$26:$H$1000)*(--(ISBLANK(Colony!$I$26:$I$1000))), 0)),"")</f>
        <v/>
      </c>
      <c r="F777">
        <f t="shared" si="14"/>
        <v>0</v>
      </c>
    </row>
    <row r="778" spans="1:6" x14ac:dyDescent="0.25">
      <c r="A778" t="str">
        <f t="array" ref="A778">_xlfn.IFNA(INDEX(Colony!$H$26:$H$1000, MATCH(0, COUNTIF(A$4:A777,Colony!$H$26:$H$1000), 0)),"")</f>
        <v/>
      </c>
      <c r="B778" t="str">
        <f t="array" ref="B778">_xlfn.IFNA(INDEX(Colony!$H$26:$H$1000, MATCH(1,COUNTIF(A778, Colony!$H$26:$H$1000)*(--(ISBLANK(Colony!$I$26:$I$1000))), 0)),"")</f>
        <v/>
      </c>
      <c r="C778" t="str">
        <f t="array" ref="C778">IF(A778=0,0,IF(OR(B778&gt;9999999,ISBLANK(B778)),"",SUM(COUNTIF(A778, Colony!$H$26:$H$1000)*(--(ISBLANK(Colony!$I$26:$I$1000))))))</f>
        <v/>
      </c>
      <c r="D778" t="str">
        <f t="array" ref="D778">_xlfn.IFNA(INDEX(Colony!$J$26:$J$1000, MATCH(1,COUNTIF(A778, Colony!$H$26:$H$1000)*(--(ISBLANK(Colony!$I$26:$I$1000))), 0)),"")</f>
        <v/>
      </c>
      <c r="E778" t="str">
        <f t="array" ref="E778">_xlfn.IFNA(INDEX(Colony!$D$26:$D$1000, MATCH(1,COUNTIF(B778, Colony!$H$26:$H$1000)*(--(ISBLANK(Colony!$I$26:$I$1000))), 0)),"")</f>
        <v/>
      </c>
      <c r="F778">
        <f t="shared" si="14"/>
        <v>0</v>
      </c>
    </row>
    <row r="779" spans="1:6" x14ac:dyDescent="0.25">
      <c r="A779" t="str">
        <f t="array" ref="A779">_xlfn.IFNA(INDEX(Colony!$H$26:$H$1000, MATCH(0, COUNTIF(A$4:A778,Colony!$H$26:$H$1000), 0)),"")</f>
        <v/>
      </c>
      <c r="B779" t="str">
        <f t="array" ref="B779">_xlfn.IFNA(INDEX(Colony!$H$26:$H$1000, MATCH(1,COUNTIF(A779, Colony!$H$26:$H$1000)*(--(ISBLANK(Colony!$I$26:$I$1000))), 0)),"")</f>
        <v/>
      </c>
      <c r="C779" t="str">
        <f t="array" ref="C779">IF(A779=0,0,IF(OR(B779&gt;9999999,ISBLANK(B779)),"",SUM(COUNTIF(A779, Colony!$H$26:$H$1000)*(--(ISBLANK(Colony!$I$26:$I$1000))))))</f>
        <v/>
      </c>
      <c r="D779" t="str">
        <f t="array" ref="D779">_xlfn.IFNA(INDEX(Colony!$J$26:$J$1000, MATCH(1,COUNTIF(A779, Colony!$H$26:$H$1000)*(--(ISBLANK(Colony!$I$26:$I$1000))), 0)),"")</f>
        <v/>
      </c>
      <c r="E779" t="str">
        <f t="array" ref="E779">_xlfn.IFNA(INDEX(Colony!$D$26:$D$1000, MATCH(1,COUNTIF(B779, Colony!$H$26:$H$1000)*(--(ISBLANK(Colony!$I$26:$I$1000))), 0)),"")</f>
        <v/>
      </c>
      <c r="F779">
        <f t="shared" si="14"/>
        <v>0</v>
      </c>
    </row>
    <row r="780" spans="1:6" x14ac:dyDescent="0.25">
      <c r="A780" t="str">
        <f t="array" ref="A780">_xlfn.IFNA(INDEX(Colony!$H$26:$H$1000, MATCH(0, COUNTIF(A$4:A779,Colony!$H$26:$H$1000), 0)),"")</f>
        <v/>
      </c>
      <c r="B780" t="str">
        <f t="array" ref="B780">_xlfn.IFNA(INDEX(Colony!$H$26:$H$1000, MATCH(1,COUNTIF(A780, Colony!$H$26:$H$1000)*(--(ISBLANK(Colony!$I$26:$I$1000))), 0)),"")</f>
        <v/>
      </c>
      <c r="C780" t="str">
        <f t="array" ref="C780">IF(A780=0,0,IF(OR(B780&gt;9999999,ISBLANK(B780)),"",SUM(COUNTIF(A780, Colony!$H$26:$H$1000)*(--(ISBLANK(Colony!$I$26:$I$1000))))))</f>
        <v/>
      </c>
      <c r="D780" t="str">
        <f t="array" ref="D780">_xlfn.IFNA(INDEX(Colony!$J$26:$J$1000, MATCH(1,COUNTIF(A780, Colony!$H$26:$H$1000)*(--(ISBLANK(Colony!$I$26:$I$1000))), 0)),"")</f>
        <v/>
      </c>
      <c r="E780" t="str">
        <f t="array" ref="E780">_xlfn.IFNA(INDEX(Colony!$D$26:$D$1000, MATCH(1,COUNTIF(B780, Colony!$H$26:$H$1000)*(--(ISBLANK(Colony!$I$26:$I$1000))), 0)),"")</f>
        <v/>
      </c>
      <c r="F780">
        <f t="shared" si="14"/>
        <v>0</v>
      </c>
    </row>
    <row r="781" spans="1:6" x14ac:dyDescent="0.25">
      <c r="A781" t="str">
        <f t="array" ref="A781">_xlfn.IFNA(INDEX(Colony!$H$26:$H$1000, MATCH(0, COUNTIF(A$4:A780,Colony!$H$26:$H$1000), 0)),"")</f>
        <v/>
      </c>
      <c r="B781" t="str">
        <f t="array" ref="B781">_xlfn.IFNA(INDEX(Colony!$H$26:$H$1000, MATCH(1,COUNTIF(A781, Colony!$H$26:$H$1000)*(--(ISBLANK(Colony!$I$26:$I$1000))), 0)),"")</f>
        <v/>
      </c>
      <c r="C781" t="str">
        <f t="array" ref="C781">IF(A781=0,0,IF(OR(B781&gt;9999999,ISBLANK(B781)),"",SUM(COUNTIF(A781, Colony!$H$26:$H$1000)*(--(ISBLANK(Colony!$I$26:$I$1000))))))</f>
        <v/>
      </c>
      <c r="D781" t="str">
        <f t="array" ref="D781">_xlfn.IFNA(INDEX(Colony!$J$26:$J$1000, MATCH(1,COUNTIF(A781, Colony!$H$26:$H$1000)*(--(ISBLANK(Colony!$I$26:$I$1000))), 0)),"")</f>
        <v/>
      </c>
      <c r="E781" t="str">
        <f t="array" ref="E781">_xlfn.IFNA(INDEX(Colony!$D$26:$D$1000, MATCH(1,COUNTIF(B781, Colony!$H$26:$H$1000)*(--(ISBLANK(Colony!$I$26:$I$1000))), 0)),"")</f>
        <v/>
      </c>
      <c r="F781">
        <f t="shared" si="14"/>
        <v>0</v>
      </c>
    </row>
    <row r="782" spans="1:6" x14ac:dyDescent="0.25">
      <c r="A782" t="str">
        <f t="array" ref="A782">_xlfn.IFNA(INDEX(Colony!$H$26:$H$1000, MATCH(0, COUNTIF(A$4:A781,Colony!$H$26:$H$1000), 0)),"")</f>
        <v/>
      </c>
      <c r="B782" t="str">
        <f t="array" ref="B782">_xlfn.IFNA(INDEX(Colony!$H$26:$H$1000, MATCH(1,COUNTIF(A782, Colony!$H$26:$H$1000)*(--(ISBLANK(Colony!$I$26:$I$1000))), 0)),"")</f>
        <v/>
      </c>
      <c r="C782" t="str">
        <f t="array" ref="C782">IF(A782=0,0,IF(OR(B782&gt;9999999,ISBLANK(B782)),"",SUM(COUNTIF(A782, Colony!$H$26:$H$1000)*(--(ISBLANK(Colony!$I$26:$I$1000))))))</f>
        <v/>
      </c>
      <c r="D782" t="str">
        <f t="array" ref="D782">_xlfn.IFNA(INDEX(Colony!$J$26:$J$1000, MATCH(1,COUNTIF(A782, Colony!$H$26:$H$1000)*(--(ISBLANK(Colony!$I$26:$I$1000))), 0)),"")</f>
        <v/>
      </c>
      <c r="E782" t="str">
        <f t="array" ref="E782">_xlfn.IFNA(INDEX(Colony!$D$26:$D$1000, MATCH(1,COUNTIF(B782, Colony!$H$26:$H$1000)*(--(ISBLANK(Colony!$I$26:$I$1000))), 0)),"")</f>
        <v/>
      </c>
      <c r="F782">
        <f t="shared" si="14"/>
        <v>0</v>
      </c>
    </row>
    <row r="783" spans="1:6" x14ac:dyDescent="0.25">
      <c r="A783" t="str">
        <f t="array" ref="A783">_xlfn.IFNA(INDEX(Colony!$H$26:$H$1000, MATCH(0, COUNTIF(A$4:A782,Colony!$H$26:$H$1000), 0)),"")</f>
        <v/>
      </c>
      <c r="B783" t="str">
        <f t="array" ref="B783">_xlfn.IFNA(INDEX(Colony!$H$26:$H$1000, MATCH(1,COUNTIF(A783, Colony!$H$26:$H$1000)*(--(ISBLANK(Colony!$I$26:$I$1000))), 0)),"")</f>
        <v/>
      </c>
      <c r="C783" t="str">
        <f t="array" ref="C783">IF(A783=0,0,IF(OR(B783&gt;9999999,ISBLANK(B783)),"",SUM(COUNTIF(A783, Colony!$H$26:$H$1000)*(--(ISBLANK(Colony!$I$26:$I$1000))))))</f>
        <v/>
      </c>
      <c r="D783" t="str">
        <f t="array" ref="D783">_xlfn.IFNA(INDEX(Colony!$J$26:$J$1000, MATCH(1,COUNTIF(A783, Colony!$H$26:$H$1000)*(--(ISBLANK(Colony!$I$26:$I$1000))), 0)),"")</f>
        <v/>
      </c>
      <c r="E783" t="str">
        <f t="array" ref="E783">_xlfn.IFNA(INDEX(Colony!$D$26:$D$1000, MATCH(1,COUNTIF(B783, Colony!$H$26:$H$1000)*(--(ISBLANK(Colony!$I$26:$I$1000))), 0)),"")</f>
        <v/>
      </c>
      <c r="F783">
        <f t="shared" si="14"/>
        <v>0</v>
      </c>
    </row>
    <row r="784" spans="1:6" x14ac:dyDescent="0.25">
      <c r="A784" t="str">
        <f t="array" ref="A784">_xlfn.IFNA(INDEX(Colony!$H$26:$H$1000, MATCH(0, COUNTIF(A$4:A783,Colony!$H$26:$H$1000), 0)),"")</f>
        <v/>
      </c>
      <c r="B784" t="str">
        <f t="array" ref="B784">_xlfn.IFNA(INDEX(Colony!$H$26:$H$1000, MATCH(1,COUNTIF(A784, Colony!$H$26:$H$1000)*(--(ISBLANK(Colony!$I$26:$I$1000))), 0)),"")</f>
        <v/>
      </c>
      <c r="C784" t="str">
        <f t="array" ref="C784">IF(A784=0,0,IF(OR(B784&gt;9999999,ISBLANK(B784)),"",SUM(COUNTIF(A784, Colony!$H$26:$H$1000)*(--(ISBLANK(Colony!$I$26:$I$1000))))))</f>
        <v/>
      </c>
      <c r="D784" t="str">
        <f t="array" ref="D784">_xlfn.IFNA(INDEX(Colony!$J$26:$J$1000, MATCH(1,COUNTIF(A784, Colony!$H$26:$H$1000)*(--(ISBLANK(Colony!$I$26:$I$1000))), 0)),"")</f>
        <v/>
      </c>
      <c r="E784" t="str">
        <f t="array" ref="E784">_xlfn.IFNA(INDEX(Colony!$D$26:$D$1000, MATCH(1,COUNTIF(B784, Colony!$H$26:$H$1000)*(--(ISBLANK(Colony!$I$26:$I$1000))), 0)),"")</f>
        <v/>
      </c>
      <c r="F784">
        <f t="shared" si="14"/>
        <v>0</v>
      </c>
    </row>
    <row r="785" spans="1:6" x14ac:dyDescent="0.25">
      <c r="A785" t="str">
        <f t="array" ref="A785">_xlfn.IFNA(INDEX(Colony!$H$26:$H$1000, MATCH(0, COUNTIF(A$4:A784,Colony!$H$26:$H$1000), 0)),"")</f>
        <v/>
      </c>
      <c r="B785" t="str">
        <f t="array" ref="B785">_xlfn.IFNA(INDEX(Colony!$H$26:$H$1000, MATCH(1,COUNTIF(A785, Colony!$H$26:$H$1000)*(--(ISBLANK(Colony!$I$26:$I$1000))), 0)),"")</f>
        <v/>
      </c>
      <c r="C785" t="str">
        <f t="array" ref="C785">IF(A785=0,0,IF(OR(B785&gt;9999999,ISBLANK(B785)),"",SUM(COUNTIF(A785, Colony!$H$26:$H$1000)*(--(ISBLANK(Colony!$I$26:$I$1000))))))</f>
        <v/>
      </c>
      <c r="D785" t="str">
        <f t="array" ref="D785">_xlfn.IFNA(INDEX(Colony!$J$26:$J$1000, MATCH(1,COUNTIF(A785, Colony!$H$26:$H$1000)*(--(ISBLANK(Colony!$I$26:$I$1000))), 0)),"")</f>
        <v/>
      </c>
      <c r="E785" t="str">
        <f t="array" ref="E785">_xlfn.IFNA(INDEX(Colony!$D$26:$D$1000, MATCH(1,COUNTIF(B785, Colony!$H$26:$H$1000)*(--(ISBLANK(Colony!$I$26:$I$1000))), 0)),"")</f>
        <v/>
      </c>
      <c r="F785">
        <f t="shared" si="14"/>
        <v>0</v>
      </c>
    </row>
    <row r="786" spans="1:6" x14ac:dyDescent="0.25">
      <c r="A786" t="str">
        <f t="array" ref="A786">_xlfn.IFNA(INDEX(Colony!$H$26:$H$1000, MATCH(0, COUNTIF(A$4:A785,Colony!$H$26:$H$1000), 0)),"")</f>
        <v/>
      </c>
      <c r="B786" t="str">
        <f t="array" ref="B786">_xlfn.IFNA(INDEX(Colony!$H$26:$H$1000, MATCH(1,COUNTIF(A786, Colony!$H$26:$H$1000)*(--(ISBLANK(Colony!$I$26:$I$1000))), 0)),"")</f>
        <v/>
      </c>
      <c r="C786" t="str">
        <f t="array" ref="C786">IF(A786=0,0,IF(OR(B786&gt;9999999,ISBLANK(B786)),"",SUM(COUNTIF(A786, Colony!$H$26:$H$1000)*(--(ISBLANK(Colony!$I$26:$I$1000))))))</f>
        <v/>
      </c>
      <c r="D786" t="str">
        <f t="array" ref="D786">_xlfn.IFNA(INDEX(Colony!$J$26:$J$1000, MATCH(1,COUNTIF(A786, Colony!$H$26:$H$1000)*(--(ISBLANK(Colony!$I$26:$I$1000))), 0)),"")</f>
        <v/>
      </c>
      <c r="E786" t="str">
        <f t="array" ref="E786">_xlfn.IFNA(INDEX(Colony!$D$26:$D$1000, MATCH(1,COUNTIF(B786, Colony!$H$26:$H$1000)*(--(ISBLANK(Colony!$I$26:$I$1000))), 0)),"")</f>
        <v/>
      </c>
      <c r="F786">
        <f t="shared" si="14"/>
        <v>0</v>
      </c>
    </row>
    <row r="787" spans="1:6" x14ac:dyDescent="0.25">
      <c r="A787" t="str">
        <f t="array" ref="A787">_xlfn.IFNA(INDEX(Colony!$H$26:$H$1000, MATCH(0, COUNTIF(A$4:A786,Colony!$H$26:$H$1000), 0)),"")</f>
        <v/>
      </c>
      <c r="B787" t="str">
        <f t="array" ref="B787">_xlfn.IFNA(INDEX(Colony!$H$26:$H$1000, MATCH(1,COUNTIF(A787, Colony!$H$26:$H$1000)*(--(ISBLANK(Colony!$I$26:$I$1000))), 0)),"")</f>
        <v/>
      </c>
      <c r="C787" t="str">
        <f t="array" ref="C787">IF(A787=0,0,IF(OR(B787&gt;9999999,ISBLANK(B787)),"",SUM(COUNTIF(A787, Colony!$H$26:$H$1000)*(--(ISBLANK(Colony!$I$26:$I$1000))))))</f>
        <v/>
      </c>
      <c r="D787" t="str">
        <f t="array" ref="D787">_xlfn.IFNA(INDEX(Colony!$J$26:$J$1000, MATCH(1,COUNTIF(A787, Colony!$H$26:$H$1000)*(--(ISBLANK(Colony!$I$26:$I$1000))), 0)),"")</f>
        <v/>
      </c>
      <c r="E787" t="str">
        <f t="array" ref="E787">_xlfn.IFNA(INDEX(Colony!$D$26:$D$1000, MATCH(1,COUNTIF(B787, Colony!$H$26:$H$1000)*(--(ISBLANK(Colony!$I$26:$I$1000))), 0)),"")</f>
        <v/>
      </c>
      <c r="F787">
        <f t="shared" si="14"/>
        <v>0</v>
      </c>
    </row>
    <row r="788" spans="1:6" x14ac:dyDescent="0.25">
      <c r="A788" t="str">
        <f t="array" ref="A788">_xlfn.IFNA(INDEX(Colony!$H$26:$H$1000, MATCH(0, COUNTIF(A$4:A787,Colony!$H$26:$H$1000), 0)),"")</f>
        <v/>
      </c>
      <c r="B788" t="str">
        <f t="array" ref="B788">_xlfn.IFNA(INDEX(Colony!$H$26:$H$1000, MATCH(1,COUNTIF(A788, Colony!$H$26:$H$1000)*(--(ISBLANK(Colony!$I$26:$I$1000))), 0)),"")</f>
        <v/>
      </c>
      <c r="C788" t="str">
        <f t="array" ref="C788">IF(A788=0,0,IF(OR(B788&gt;9999999,ISBLANK(B788)),"",SUM(COUNTIF(A788, Colony!$H$26:$H$1000)*(--(ISBLANK(Colony!$I$26:$I$1000))))))</f>
        <v/>
      </c>
      <c r="D788" t="str">
        <f t="array" ref="D788">_xlfn.IFNA(INDEX(Colony!$J$26:$J$1000, MATCH(1,COUNTIF(A788, Colony!$H$26:$H$1000)*(--(ISBLANK(Colony!$I$26:$I$1000))), 0)),"")</f>
        <v/>
      </c>
      <c r="E788" t="str">
        <f t="array" ref="E788">_xlfn.IFNA(INDEX(Colony!$D$26:$D$1000, MATCH(1,COUNTIF(B788, Colony!$H$26:$H$1000)*(--(ISBLANK(Colony!$I$26:$I$1000))), 0)),"")</f>
        <v/>
      </c>
      <c r="F788">
        <f t="shared" si="14"/>
        <v>0</v>
      </c>
    </row>
    <row r="789" spans="1:6" x14ac:dyDescent="0.25">
      <c r="A789" t="str">
        <f t="array" ref="A789">_xlfn.IFNA(INDEX(Colony!$H$26:$H$1000, MATCH(0, COUNTIF(A$4:A788,Colony!$H$26:$H$1000), 0)),"")</f>
        <v/>
      </c>
      <c r="B789" t="str">
        <f t="array" ref="B789">_xlfn.IFNA(INDEX(Colony!$H$26:$H$1000, MATCH(1,COUNTIF(A789, Colony!$H$26:$H$1000)*(--(ISBLANK(Colony!$I$26:$I$1000))), 0)),"")</f>
        <v/>
      </c>
      <c r="C789" t="str">
        <f t="array" ref="C789">IF(A789=0,0,IF(OR(B789&gt;9999999,ISBLANK(B789)),"",SUM(COUNTIF(A789, Colony!$H$26:$H$1000)*(--(ISBLANK(Colony!$I$26:$I$1000))))))</f>
        <v/>
      </c>
      <c r="D789" t="str">
        <f t="array" ref="D789">_xlfn.IFNA(INDEX(Colony!$J$26:$J$1000, MATCH(1,COUNTIF(A789, Colony!$H$26:$H$1000)*(--(ISBLANK(Colony!$I$26:$I$1000))), 0)),"")</f>
        <v/>
      </c>
      <c r="E789" t="str">
        <f t="array" ref="E789">_xlfn.IFNA(INDEX(Colony!$D$26:$D$1000, MATCH(1,COUNTIF(B789, Colony!$H$26:$H$1000)*(--(ISBLANK(Colony!$I$26:$I$1000))), 0)),"")</f>
        <v/>
      </c>
      <c r="F789">
        <f t="shared" si="14"/>
        <v>0</v>
      </c>
    </row>
    <row r="790" spans="1:6" x14ac:dyDescent="0.25">
      <c r="A790" t="str">
        <f t="array" ref="A790">_xlfn.IFNA(INDEX(Colony!$H$26:$H$1000, MATCH(0, COUNTIF(A$4:A789,Colony!$H$26:$H$1000), 0)),"")</f>
        <v/>
      </c>
      <c r="B790" t="str">
        <f t="array" ref="B790">_xlfn.IFNA(INDEX(Colony!$H$26:$H$1000, MATCH(1,COUNTIF(A790, Colony!$H$26:$H$1000)*(--(ISBLANK(Colony!$I$26:$I$1000))), 0)),"")</f>
        <v/>
      </c>
      <c r="C790" t="str">
        <f t="array" ref="C790">IF(A790=0,0,IF(OR(B790&gt;9999999,ISBLANK(B790)),"",SUM(COUNTIF(A790, Colony!$H$26:$H$1000)*(--(ISBLANK(Colony!$I$26:$I$1000))))))</f>
        <v/>
      </c>
      <c r="D790" t="str">
        <f t="array" ref="D790">_xlfn.IFNA(INDEX(Colony!$J$26:$J$1000, MATCH(1,COUNTIF(A790, Colony!$H$26:$H$1000)*(--(ISBLANK(Colony!$I$26:$I$1000))), 0)),"")</f>
        <v/>
      </c>
      <c r="E790" t="str">
        <f t="array" ref="E790">_xlfn.IFNA(INDEX(Colony!$D$26:$D$1000, MATCH(1,COUNTIF(B790, Colony!$H$26:$H$1000)*(--(ISBLANK(Colony!$I$26:$I$1000))), 0)),"")</f>
        <v/>
      </c>
      <c r="F790">
        <f t="shared" si="14"/>
        <v>0</v>
      </c>
    </row>
    <row r="791" spans="1:6" x14ac:dyDescent="0.25">
      <c r="A791" t="str">
        <f t="array" ref="A791">_xlfn.IFNA(INDEX(Colony!$H$26:$H$1000, MATCH(0, COUNTIF(A$4:A790,Colony!$H$26:$H$1000), 0)),"")</f>
        <v/>
      </c>
      <c r="B791" t="str">
        <f t="array" ref="B791">_xlfn.IFNA(INDEX(Colony!$H$26:$H$1000, MATCH(1,COUNTIF(A791, Colony!$H$26:$H$1000)*(--(ISBLANK(Colony!$I$26:$I$1000))), 0)),"")</f>
        <v/>
      </c>
      <c r="C791" t="str">
        <f t="array" ref="C791">IF(A791=0,0,IF(OR(B791&gt;9999999,ISBLANK(B791)),"",SUM(COUNTIF(A791, Colony!$H$26:$H$1000)*(--(ISBLANK(Colony!$I$26:$I$1000))))))</f>
        <v/>
      </c>
      <c r="D791" t="str">
        <f t="array" ref="D791">_xlfn.IFNA(INDEX(Colony!$J$26:$J$1000, MATCH(1,COUNTIF(A791, Colony!$H$26:$H$1000)*(--(ISBLANK(Colony!$I$26:$I$1000))), 0)),"")</f>
        <v/>
      </c>
      <c r="E791" t="str">
        <f t="array" ref="E791">_xlfn.IFNA(INDEX(Colony!$D$26:$D$1000, MATCH(1,COUNTIF(B791, Colony!$H$26:$H$1000)*(--(ISBLANK(Colony!$I$26:$I$1000))), 0)),"")</f>
        <v/>
      </c>
      <c r="F791">
        <f t="shared" si="14"/>
        <v>0</v>
      </c>
    </row>
    <row r="792" spans="1:6" x14ac:dyDescent="0.25">
      <c r="A792" t="str">
        <f t="array" ref="A792">_xlfn.IFNA(INDEX(Colony!$H$26:$H$1000, MATCH(0, COUNTIF(A$4:A791,Colony!$H$26:$H$1000), 0)),"")</f>
        <v/>
      </c>
      <c r="B792" t="str">
        <f t="array" ref="B792">_xlfn.IFNA(INDEX(Colony!$H$26:$H$1000, MATCH(1,COUNTIF(A792, Colony!$H$26:$H$1000)*(--(ISBLANK(Colony!$I$26:$I$1000))), 0)),"")</f>
        <v/>
      </c>
      <c r="C792" t="str">
        <f t="array" ref="C792">IF(A792=0,0,IF(OR(B792&gt;9999999,ISBLANK(B792)),"",SUM(COUNTIF(A792, Colony!$H$26:$H$1000)*(--(ISBLANK(Colony!$I$26:$I$1000))))))</f>
        <v/>
      </c>
      <c r="D792" t="str">
        <f t="array" ref="D792">_xlfn.IFNA(INDEX(Colony!$J$26:$J$1000, MATCH(1,COUNTIF(A792, Colony!$H$26:$H$1000)*(--(ISBLANK(Colony!$I$26:$I$1000))), 0)),"")</f>
        <v/>
      </c>
      <c r="E792" t="str">
        <f t="array" ref="E792">_xlfn.IFNA(INDEX(Colony!$D$26:$D$1000, MATCH(1,COUNTIF(B792, Colony!$H$26:$H$1000)*(--(ISBLANK(Colony!$I$26:$I$1000))), 0)),"")</f>
        <v/>
      </c>
      <c r="F792">
        <f t="shared" si="14"/>
        <v>0</v>
      </c>
    </row>
    <row r="793" spans="1:6" x14ac:dyDescent="0.25">
      <c r="A793" t="str">
        <f t="array" ref="A793">_xlfn.IFNA(INDEX(Colony!$H$26:$H$1000, MATCH(0, COUNTIF(A$4:A792,Colony!$H$26:$H$1000), 0)),"")</f>
        <v/>
      </c>
      <c r="B793" t="str">
        <f t="array" ref="B793">_xlfn.IFNA(INDEX(Colony!$H$26:$H$1000, MATCH(1,COUNTIF(A793, Colony!$H$26:$H$1000)*(--(ISBLANK(Colony!$I$26:$I$1000))), 0)),"")</f>
        <v/>
      </c>
      <c r="C793" t="str">
        <f t="array" ref="C793">IF(A793=0,0,IF(OR(B793&gt;9999999,ISBLANK(B793)),"",SUM(COUNTIF(A793, Colony!$H$26:$H$1000)*(--(ISBLANK(Colony!$I$26:$I$1000))))))</f>
        <v/>
      </c>
      <c r="D793" t="str">
        <f t="array" ref="D793">_xlfn.IFNA(INDEX(Colony!$J$26:$J$1000, MATCH(1,COUNTIF(A793, Colony!$H$26:$H$1000)*(--(ISBLANK(Colony!$I$26:$I$1000))), 0)),"")</f>
        <v/>
      </c>
      <c r="E793" t="str">
        <f t="array" ref="E793">_xlfn.IFNA(INDEX(Colony!$D$26:$D$1000, MATCH(1,COUNTIF(B793, Colony!$H$26:$H$1000)*(--(ISBLANK(Colony!$I$26:$I$1000))), 0)),"")</f>
        <v/>
      </c>
      <c r="F793">
        <f t="shared" si="14"/>
        <v>0</v>
      </c>
    </row>
    <row r="794" spans="1:6" x14ac:dyDescent="0.25">
      <c r="A794" t="str">
        <f t="array" ref="A794">_xlfn.IFNA(INDEX(Colony!$H$26:$H$1000, MATCH(0, COUNTIF(A$4:A793,Colony!$H$26:$H$1000), 0)),"")</f>
        <v/>
      </c>
      <c r="B794" t="str">
        <f t="array" ref="B794">_xlfn.IFNA(INDEX(Colony!$H$26:$H$1000, MATCH(1,COUNTIF(A794, Colony!$H$26:$H$1000)*(--(ISBLANK(Colony!$I$26:$I$1000))), 0)),"")</f>
        <v/>
      </c>
      <c r="C794" t="str">
        <f t="array" ref="C794">IF(A794=0,0,IF(OR(B794&gt;9999999,ISBLANK(B794)),"",SUM(COUNTIF(A794, Colony!$H$26:$H$1000)*(--(ISBLANK(Colony!$I$26:$I$1000))))))</f>
        <v/>
      </c>
      <c r="D794" t="str">
        <f t="array" ref="D794">_xlfn.IFNA(INDEX(Colony!$J$26:$J$1000, MATCH(1,COUNTIF(A794, Colony!$H$26:$H$1000)*(--(ISBLANK(Colony!$I$26:$I$1000))), 0)),"")</f>
        <v/>
      </c>
      <c r="E794" t="str">
        <f t="array" ref="E794">_xlfn.IFNA(INDEX(Colony!$D$26:$D$1000, MATCH(1,COUNTIF(B794, Colony!$H$26:$H$1000)*(--(ISBLANK(Colony!$I$26:$I$1000))), 0)),"")</f>
        <v/>
      </c>
      <c r="F794">
        <f t="shared" si="14"/>
        <v>0</v>
      </c>
    </row>
    <row r="795" spans="1:6" x14ac:dyDescent="0.25">
      <c r="A795" t="str">
        <f t="array" ref="A795">_xlfn.IFNA(INDEX(Colony!$H$26:$H$1000, MATCH(0, COUNTIF(A$4:A794,Colony!$H$26:$H$1000), 0)),"")</f>
        <v/>
      </c>
      <c r="B795" t="str">
        <f t="array" ref="B795">_xlfn.IFNA(INDEX(Colony!$H$26:$H$1000, MATCH(1,COUNTIF(A795, Colony!$H$26:$H$1000)*(--(ISBLANK(Colony!$I$26:$I$1000))), 0)),"")</f>
        <v/>
      </c>
      <c r="C795" t="str">
        <f t="array" ref="C795">IF(A795=0,0,IF(OR(B795&gt;9999999,ISBLANK(B795)),"",SUM(COUNTIF(A795, Colony!$H$26:$H$1000)*(--(ISBLANK(Colony!$I$26:$I$1000))))))</f>
        <v/>
      </c>
      <c r="D795" t="str">
        <f t="array" ref="D795">_xlfn.IFNA(INDEX(Colony!$J$26:$J$1000, MATCH(1,COUNTIF(A795, Colony!$H$26:$H$1000)*(--(ISBLANK(Colony!$I$26:$I$1000))), 0)),"")</f>
        <v/>
      </c>
      <c r="E795" t="str">
        <f t="array" ref="E795">_xlfn.IFNA(INDEX(Colony!$D$26:$D$1000, MATCH(1,COUNTIF(B795, Colony!$H$26:$H$1000)*(--(ISBLANK(Colony!$I$26:$I$1000))), 0)),"")</f>
        <v/>
      </c>
      <c r="F795">
        <f t="shared" si="14"/>
        <v>0</v>
      </c>
    </row>
    <row r="796" spans="1:6" x14ac:dyDescent="0.25">
      <c r="A796" t="str">
        <f t="array" ref="A796">_xlfn.IFNA(INDEX(Colony!$H$26:$H$1000, MATCH(0, COUNTIF(A$4:A795,Colony!$H$26:$H$1000), 0)),"")</f>
        <v/>
      </c>
      <c r="B796" t="str">
        <f t="array" ref="B796">_xlfn.IFNA(INDEX(Colony!$H$26:$H$1000, MATCH(1,COUNTIF(A796, Colony!$H$26:$H$1000)*(--(ISBLANK(Colony!$I$26:$I$1000))), 0)),"")</f>
        <v/>
      </c>
      <c r="C796" t="str">
        <f t="array" ref="C796">IF(A796=0,0,IF(OR(B796&gt;9999999,ISBLANK(B796)),"",SUM(COUNTIF(A796, Colony!$H$26:$H$1000)*(--(ISBLANK(Colony!$I$26:$I$1000))))))</f>
        <v/>
      </c>
      <c r="D796" t="str">
        <f t="array" ref="D796">_xlfn.IFNA(INDEX(Colony!$J$26:$J$1000, MATCH(1,COUNTIF(A796, Colony!$H$26:$H$1000)*(--(ISBLANK(Colony!$I$26:$I$1000))), 0)),"")</f>
        <v/>
      </c>
      <c r="E796" t="str">
        <f t="array" ref="E796">_xlfn.IFNA(INDEX(Colony!$D$26:$D$1000, MATCH(1,COUNTIF(B796, Colony!$H$26:$H$1000)*(--(ISBLANK(Colony!$I$26:$I$1000))), 0)),"")</f>
        <v/>
      </c>
      <c r="F796">
        <f t="shared" si="14"/>
        <v>0</v>
      </c>
    </row>
    <row r="797" spans="1:6" x14ac:dyDescent="0.25">
      <c r="A797" t="str">
        <f t="array" ref="A797">_xlfn.IFNA(INDEX(Colony!$H$26:$H$1000, MATCH(0, COUNTIF(A$4:A796,Colony!$H$26:$H$1000), 0)),"")</f>
        <v/>
      </c>
      <c r="B797" t="str">
        <f t="array" ref="B797">_xlfn.IFNA(INDEX(Colony!$H$26:$H$1000, MATCH(1,COUNTIF(A797, Colony!$H$26:$H$1000)*(--(ISBLANK(Colony!$I$26:$I$1000))), 0)),"")</f>
        <v/>
      </c>
      <c r="C797" t="str">
        <f t="array" ref="C797">IF(A797=0,0,IF(OR(B797&gt;9999999,ISBLANK(B797)),"",SUM(COUNTIF(A797, Colony!$H$26:$H$1000)*(--(ISBLANK(Colony!$I$26:$I$1000))))))</f>
        <v/>
      </c>
      <c r="D797" t="str">
        <f t="array" ref="D797">_xlfn.IFNA(INDEX(Colony!$J$26:$J$1000, MATCH(1,COUNTIF(A797, Colony!$H$26:$H$1000)*(--(ISBLANK(Colony!$I$26:$I$1000))), 0)),"")</f>
        <v/>
      </c>
      <c r="E797" t="str">
        <f t="array" ref="E797">_xlfn.IFNA(INDEX(Colony!$D$26:$D$1000, MATCH(1,COUNTIF(B797, Colony!$H$26:$H$1000)*(--(ISBLANK(Colony!$I$26:$I$1000))), 0)),"")</f>
        <v/>
      </c>
      <c r="F797">
        <f t="shared" si="14"/>
        <v>0</v>
      </c>
    </row>
    <row r="798" spans="1:6" x14ac:dyDescent="0.25">
      <c r="A798" t="str">
        <f t="array" ref="A798">_xlfn.IFNA(INDEX(Colony!$H$26:$H$1000, MATCH(0, COUNTIF(A$4:A797,Colony!$H$26:$H$1000), 0)),"")</f>
        <v/>
      </c>
      <c r="B798" t="str">
        <f t="array" ref="B798">_xlfn.IFNA(INDEX(Colony!$H$26:$H$1000, MATCH(1,COUNTIF(A798, Colony!$H$26:$H$1000)*(--(ISBLANK(Colony!$I$26:$I$1000))), 0)),"")</f>
        <v/>
      </c>
      <c r="C798" t="str">
        <f t="array" ref="C798">IF(A798=0,0,IF(OR(B798&gt;9999999,ISBLANK(B798)),"",SUM(COUNTIF(A798, Colony!$H$26:$H$1000)*(--(ISBLANK(Colony!$I$26:$I$1000))))))</f>
        <v/>
      </c>
      <c r="D798" t="str">
        <f t="array" ref="D798">_xlfn.IFNA(INDEX(Colony!$J$26:$J$1000, MATCH(1,COUNTIF(A798, Colony!$H$26:$H$1000)*(--(ISBLANK(Colony!$I$26:$I$1000))), 0)),"")</f>
        <v/>
      </c>
      <c r="E798" t="str">
        <f t="array" ref="E798">_xlfn.IFNA(INDEX(Colony!$D$26:$D$1000, MATCH(1,COUNTIF(B798, Colony!$H$26:$H$1000)*(--(ISBLANK(Colony!$I$26:$I$1000))), 0)),"")</f>
        <v/>
      </c>
      <c r="F798">
        <f t="shared" si="14"/>
        <v>0</v>
      </c>
    </row>
    <row r="799" spans="1:6" x14ac:dyDescent="0.25">
      <c r="A799" t="str">
        <f t="array" ref="A799">_xlfn.IFNA(INDEX(Colony!$H$26:$H$1000, MATCH(0, COUNTIF(A$4:A798,Colony!$H$26:$H$1000), 0)),"")</f>
        <v/>
      </c>
      <c r="B799" t="str">
        <f t="array" ref="B799">_xlfn.IFNA(INDEX(Colony!$H$26:$H$1000, MATCH(1,COUNTIF(A799, Colony!$H$26:$H$1000)*(--(ISBLANK(Colony!$I$26:$I$1000))), 0)),"")</f>
        <v/>
      </c>
      <c r="C799" t="str">
        <f t="array" ref="C799">IF(A799=0,0,IF(OR(B799&gt;9999999,ISBLANK(B799)),"",SUM(COUNTIF(A799, Colony!$H$26:$H$1000)*(--(ISBLANK(Colony!$I$26:$I$1000))))))</f>
        <v/>
      </c>
      <c r="D799" t="str">
        <f t="array" ref="D799">_xlfn.IFNA(INDEX(Colony!$J$26:$J$1000, MATCH(1,COUNTIF(A799, Colony!$H$26:$H$1000)*(--(ISBLANK(Colony!$I$26:$I$1000))), 0)),"")</f>
        <v/>
      </c>
      <c r="E799" t="str">
        <f t="array" ref="E799">_xlfn.IFNA(INDEX(Colony!$D$26:$D$1000, MATCH(1,COUNTIF(B799, Colony!$H$26:$H$1000)*(--(ISBLANK(Colony!$I$26:$I$1000))), 0)),"")</f>
        <v/>
      </c>
      <c r="F799">
        <f t="shared" si="14"/>
        <v>0</v>
      </c>
    </row>
    <row r="800" spans="1:6" x14ac:dyDescent="0.25">
      <c r="A800" t="str">
        <f t="array" ref="A800">_xlfn.IFNA(INDEX(Colony!$H$26:$H$1000, MATCH(0, COUNTIF(A$4:A799,Colony!$H$26:$H$1000), 0)),"")</f>
        <v/>
      </c>
      <c r="B800" t="str">
        <f t="array" ref="B800">_xlfn.IFNA(INDEX(Colony!$H$26:$H$1000, MATCH(1,COUNTIF(A800, Colony!$H$26:$H$1000)*(--(ISBLANK(Colony!$I$26:$I$1000))), 0)),"")</f>
        <v/>
      </c>
      <c r="C800" t="str">
        <f t="array" ref="C800">IF(A800=0,0,IF(OR(B800&gt;9999999,ISBLANK(B800)),"",SUM(COUNTIF(A800, Colony!$H$26:$H$1000)*(--(ISBLANK(Colony!$I$26:$I$1000))))))</f>
        <v/>
      </c>
      <c r="D800" t="str">
        <f t="array" ref="D800">_xlfn.IFNA(INDEX(Colony!$J$26:$J$1000, MATCH(1,COUNTIF(A800, Colony!$H$26:$H$1000)*(--(ISBLANK(Colony!$I$26:$I$1000))), 0)),"")</f>
        <v/>
      </c>
      <c r="E800" t="str">
        <f t="array" ref="E800">_xlfn.IFNA(INDEX(Colony!$D$26:$D$1000, MATCH(1,COUNTIF(B800, Colony!$H$26:$H$1000)*(--(ISBLANK(Colony!$I$26:$I$1000))), 0)),"")</f>
        <v/>
      </c>
      <c r="F800">
        <f t="shared" si="14"/>
        <v>0</v>
      </c>
    </row>
    <row r="801" spans="1:6" x14ac:dyDescent="0.25">
      <c r="A801" t="str">
        <f t="array" ref="A801">_xlfn.IFNA(INDEX(Colony!$H$26:$H$1000, MATCH(0, COUNTIF(A$4:A800,Colony!$H$26:$H$1000), 0)),"")</f>
        <v/>
      </c>
      <c r="B801" t="str">
        <f t="array" ref="B801">_xlfn.IFNA(INDEX(Colony!$H$26:$H$1000, MATCH(1,COUNTIF(A801, Colony!$H$26:$H$1000)*(--(ISBLANK(Colony!$I$26:$I$1000))), 0)),"")</f>
        <v/>
      </c>
      <c r="C801" t="str">
        <f t="array" ref="C801">IF(A801=0,0,IF(OR(B801&gt;9999999,ISBLANK(B801)),"",SUM(COUNTIF(A801, Colony!$H$26:$H$1000)*(--(ISBLANK(Colony!$I$26:$I$1000))))))</f>
        <v/>
      </c>
      <c r="D801" t="str">
        <f t="array" ref="D801">_xlfn.IFNA(INDEX(Colony!$J$26:$J$1000, MATCH(1,COUNTIF(A801, Colony!$H$26:$H$1000)*(--(ISBLANK(Colony!$I$26:$I$1000))), 0)),"")</f>
        <v/>
      </c>
      <c r="E801" t="str">
        <f t="array" ref="E801">_xlfn.IFNA(INDEX(Colony!$D$26:$D$1000, MATCH(1,COUNTIF(B801, Colony!$H$26:$H$1000)*(--(ISBLANK(Colony!$I$26:$I$1000))), 0)),"")</f>
        <v/>
      </c>
      <c r="F801">
        <f t="shared" si="14"/>
        <v>0</v>
      </c>
    </row>
    <row r="802" spans="1:6" x14ac:dyDescent="0.25">
      <c r="A802" t="str">
        <f t="array" ref="A802">_xlfn.IFNA(INDEX(Colony!$H$26:$H$1000, MATCH(0, COUNTIF(A$4:A801,Colony!$H$26:$H$1000), 0)),"")</f>
        <v/>
      </c>
      <c r="B802" t="str">
        <f t="array" ref="B802">_xlfn.IFNA(INDEX(Colony!$H$26:$H$1000, MATCH(1,COUNTIF(A802, Colony!$H$26:$H$1000)*(--(ISBLANK(Colony!$I$26:$I$1000))), 0)),"")</f>
        <v/>
      </c>
      <c r="C802" t="str">
        <f t="array" ref="C802">IF(A802=0,0,IF(OR(B802&gt;9999999,ISBLANK(B802)),"",SUM(COUNTIF(A802, Colony!$H$26:$H$1000)*(--(ISBLANK(Colony!$I$26:$I$1000))))))</f>
        <v/>
      </c>
      <c r="D802" t="str">
        <f t="array" ref="D802">_xlfn.IFNA(INDEX(Colony!$J$26:$J$1000, MATCH(1,COUNTIF(A802, Colony!$H$26:$H$1000)*(--(ISBLANK(Colony!$I$26:$I$1000))), 0)),"")</f>
        <v/>
      </c>
      <c r="E802" t="str">
        <f t="array" ref="E802">_xlfn.IFNA(INDEX(Colony!$D$26:$D$1000, MATCH(1,COUNTIF(B802, Colony!$H$26:$H$1000)*(--(ISBLANK(Colony!$I$26:$I$1000))), 0)),"")</f>
        <v/>
      </c>
      <c r="F802">
        <f t="shared" si="14"/>
        <v>0</v>
      </c>
    </row>
    <row r="803" spans="1:6" x14ac:dyDescent="0.25">
      <c r="A803" t="str">
        <f t="array" ref="A803">_xlfn.IFNA(INDEX(Colony!$H$26:$H$1000, MATCH(0, COUNTIF(A$4:A802,Colony!$H$26:$H$1000), 0)),"")</f>
        <v/>
      </c>
      <c r="B803" t="str">
        <f t="array" ref="B803">_xlfn.IFNA(INDEX(Colony!$H$26:$H$1000, MATCH(1,COUNTIF(A803, Colony!$H$26:$H$1000)*(--(ISBLANK(Colony!$I$26:$I$1000))), 0)),"")</f>
        <v/>
      </c>
      <c r="C803" t="str">
        <f t="array" ref="C803">IF(A803=0,0,IF(OR(B803&gt;9999999,ISBLANK(B803)),"",SUM(COUNTIF(A803, Colony!$H$26:$H$1000)*(--(ISBLANK(Colony!$I$26:$I$1000))))))</f>
        <v/>
      </c>
      <c r="D803" t="str">
        <f t="array" ref="D803">_xlfn.IFNA(INDEX(Colony!$J$26:$J$1000, MATCH(1,COUNTIF(A803, Colony!$H$26:$H$1000)*(--(ISBLANK(Colony!$I$26:$I$1000))), 0)),"")</f>
        <v/>
      </c>
      <c r="E803" t="str">
        <f t="array" ref="E803">_xlfn.IFNA(INDEX(Colony!$D$26:$D$1000, MATCH(1,COUNTIF(B803, Colony!$H$26:$H$1000)*(--(ISBLANK(Colony!$I$26:$I$1000))), 0)),"")</f>
        <v/>
      </c>
      <c r="F803">
        <f t="shared" si="14"/>
        <v>0</v>
      </c>
    </row>
    <row r="804" spans="1:6" x14ac:dyDescent="0.25">
      <c r="A804" t="str">
        <f t="array" ref="A804">_xlfn.IFNA(INDEX(Colony!$H$26:$H$1000, MATCH(0, COUNTIF(A$4:A803,Colony!$H$26:$H$1000), 0)),"")</f>
        <v/>
      </c>
      <c r="B804" t="str">
        <f t="array" ref="B804">_xlfn.IFNA(INDEX(Colony!$H$26:$H$1000, MATCH(1,COUNTIF(A804, Colony!$H$26:$H$1000)*(--(ISBLANK(Colony!$I$26:$I$1000))), 0)),"")</f>
        <v/>
      </c>
      <c r="C804" t="str">
        <f t="array" ref="C804">IF(A804=0,0,IF(OR(B804&gt;9999999,ISBLANK(B804)),"",SUM(COUNTIF(A804, Colony!$H$26:$H$1000)*(--(ISBLANK(Colony!$I$26:$I$1000))))))</f>
        <v/>
      </c>
      <c r="D804" t="str">
        <f t="array" ref="D804">_xlfn.IFNA(INDEX(Colony!$J$26:$J$1000, MATCH(1,COUNTIF(A804, Colony!$H$26:$H$1000)*(--(ISBLANK(Colony!$I$26:$I$1000))), 0)),"")</f>
        <v/>
      </c>
      <c r="E804" t="str">
        <f t="array" ref="E804">_xlfn.IFNA(INDEX(Colony!$D$26:$D$1000, MATCH(1,COUNTIF(B804, Colony!$H$26:$H$1000)*(--(ISBLANK(Colony!$I$26:$I$1000))), 0)),"")</f>
        <v/>
      </c>
      <c r="F804">
        <f t="shared" si="14"/>
        <v>0</v>
      </c>
    </row>
    <row r="805" spans="1:6" x14ac:dyDescent="0.25">
      <c r="A805" t="str">
        <f t="array" ref="A805">_xlfn.IFNA(INDEX(Colony!$H$26:$H$1000, MATCH(0, COUNTIF(A$4:A804,Colony!$H$26:$H$1000), 0)),"")</f>
        <v/>
      </c>
      <c r="B805" t="str">
        <f t="array" ref="B805">_xlfn.IFNA(INDEX(Colony!$H$26:$H$1000, MATCH(1,COUNTIF(A805, Colony!$H$26:$H$1000)*(--(ISBLANK(Colony!$I$26:$I$1000))), 0)),"")</f>
        <v/>
      </c>
      <c r="C805" t="str">
        <f t="array" ref="C805">IF(A805=0,0,IF(OR(B805&gt;9999999,ISBLANK(B805)),"",SUM(COUNTIF(A805, Colony!$H$26:$H$1000)*(--(ISBLANK(Colony!$I$26:$I$1000))))))</f>
        <v/>
      </c>
      <c r="D805" t="str">
        <f t="array" ref="D805">_xlfn.IFNA(INDEX(Colony!$J$26:$J$1000, MATCH(1,COUNTIF(A805, Colony!$H$26:$H$1000)*(--(ISBLANK(Colony!$I$26:$I$1000))), 0)),"")</f>
        <v/>
      </c>
      <c r="E805" t="str">
        <f t="array" ref="E805">_xlfn.IFNA(INDEX(Colony!$D$26:$D$1000, MATCH(1,COUNTIF(B805, Colony!$H$26:$H$1000)*(--(ISBLANK(Colony!$I$26:$I$1000))), 0)),"")</f>
        <v/>
      </c>
      <c r="F805">
        <f t="shared" si="14"/>
        <v>0</v>
      </c>
    </row>
    <row r="806" spans="1:6" x14ac:dyDescent="0.25">
      <c r="A806" t="str">
        <f t="array" ref="A806">_xlfn.IFNA(INDEX(Colony!$H$26:$H$1000, MATCH(0, COUNTIF(A$4:A805,Colony!$H$26:$H$1000), 0)),"")</f>
        <v/>
      </c>
      <c r="B806" t="str">
        <f t="array" ref="B806">_xlfn.IFNA(INDEX(Colony!$H$26:$H$1000, MATCH(1,COUNTIF(A806, Colony!$H$26:$H$1000)*(--(ISBLANK(Colony!$I$26:$I$1000))), 0)),"")</f>
        <v/>
      </c>
      <c r="C806" t="str">
        <f t="array" ref="C806">IF(A806=0,0,IF(OR(B806&gt;9999999,ISBLANK(B806)),"",SUM(COUNTIF(A806, Colony!$H$26:$H$1000)*(--(ISBLANK(Colony!$I$26:$I$1000))))))</f>
        <v/>
      </c>
      <c r="D806" t="str">
        <f t="array" ref="D806">_xlfn.IFNA(INDEX(Colony!$J$26:$J$1000, MATCH(1,COUNTIF(A806, Colony!$H$26:$H$1000)*(--(ISBLANK(Colony!$I$26:$I$1000))), 0)),"")</f>
        <v/>
      </c>
      <c r="E806" t="str">
        <f t="array" ref="E806">_xlfn.IFNA(INDEX(Colony!$D$26:$D$1000, MATCH(1,COUNTIF(B806, Colony!$H$26:$H$1000)*(--(ISBLANK(Colony!$I$26:$I$1000))), 0)),"")</f>
        <v/>
      </c>
      <c r="F806">
        <f t="shared" si="14"/>
        <v>0</v>
      </c>
    </row>
    <row r="807" spans="1:6" x14ac:dyDescent="0.25">
      <c r="A807" t="str">
        <f t="array" ref="A807">_xlfn.IFNA(INDEX(Colony!$H$26:$H$1000, MATCH(0, COUNTIF(A$4:A806,Colony!$H$26:$H$1000), 0)),"")</f>
        <v/>
      </c>
      <c r="B807" t="str">
        <f t="array" ref="B807">_xlfn.IFNA(INDEX(Colony!$H$26:$H$1000, MATCH(1,COUNTIF(A807, Colony!$H$26:$H$1000)*(--(ISBLANK(Colony!$I$26:$I$1000))), 0)),"")</f>
        <v/>
      </c>
      <c r="C807" t="str">
        <f t="array" ref="C807">IF(A807=0,0,IF(OR(B807&gt;9999999,ISBLANK(B807)),"",SUM(COUNTIF(A807, Colony!$H$26:$H$1000)*(--(ISBLANK(Colony!$I$26:$I$1000))))))</f>
        <v/>
      </c>
      <c r="D807" t="str">
        <f t="array" ref="D807">_xlfn.IFNA(INDEX(Colony!$J$26:$J$1000, MATCH(1,COUNTIF(A807, Colony!$H$26:$H$1000)*(--(ISBLANK(Colony!$I$26:$I$1000))), 0)),"")</f>
        <v/>
      </c>
      <c r="E807" t="str">
        <f t="array" ref="E807">_xlfn.IFNA(INDEX(Colony!$D$26:$D$1000, MATCH(1,COUNTIF(B807, Colony!$H$26:$H$1000)*(--(ISBLANK(Colony!$I$26:$I$1000))), 0)),"")</f>
        <v/>
      </c>
      <c r="F807">
        <f t="shared" si="14"/>
        <v>0</v>
      </c>
    </row>
    <row r="808" spans="1:6" x14ac:dyDescent="0.25">
      <c r="A808" t="str">
        <f t="array" ref="A808">_xlfn.IFNA(INDEX(Colony!$H$26:$H$1000, MATCH(0, COUNTIF(A$4:A807,Colony!$H$26:$H$1000), 0)),"")</f>
        <v/>
      </c>
      <c r="B808" t="str">
        <f t="array" ref="B808">_xlfn.IFNA(INDEX(Colony!$H$26:$H$1000, MATCH(1,COUNTIF(A808, Colony!$H$26:$H$1000)*(--(ISBLANK(Colony!$I$26:$I$1000))), 0)),"")</f>
        <v/>
      </c>
      <c r="C808" t="str">
        <f t="array" ref="C808">IF(A808=0,0,IF(OR(B808&gt;9999999,ISBLANK(B808)),"",SUM(COUNTIF(A808, Colony!$H$26:$H$1000)*(--(ISBLANK(Colony!$I$26:$I$1000))))))</f>
        <v/>
      </c>
      <c r="D808" t="str">
        <f t="array" ref="D808">_xlfn.IFNA(INDEX(Colony!$J$26:$J$1000, MATCH(1,COUNTIF(A808, Colony!$H$26:$H$1000)*(--(ISBLANK(Colony!$I$26:$I$1000))), 0)),"")</f>
        <v/>
      </c>
      <c r="E808" t="str">
        <f t="array" ref="E808">_xlfn.IFNA(INDEX(Colony!$D$26:$D$1000, MATCH(1,COUNTIF(B808, Colony!$H$26:$H$1000)*(--(ISBLANK(Colony!$I$26:$I$1000))), 0)),"")</f>
        <v/>
      </c>
      <c r="F808">
        <f t="shared" si="14"/>
        <v>0</v>
      </c>
    </row>
    <row r="809" spans="1:6" x14ac:dyDescent="0.25">
      <c r="A809" t="str">
        <f t="array" ref="A809">_xlfn.IFNA(INDEX(Colony!$H$26:$H$1000, MATCH(0, COUNTIF(A$4:A808,Colony!$H$26:$H$1000), 0)),"")</f>
        <v/>
      </c>
      <c r="B809" t="str">
        <f t="array" ref="B809">_xlfn.IFNA(INDEX(Colony!$H$26:$H$1000, MATCH(1,COUNTIF(A809, Colony!$H$26:$H$1000)*(--(ISBLANK(Colony!$I$26:$I$1000))), 0)),"")</f>
        <v/>
      </c>
      <c r="C809" t="str">
        <f t="array" ref="C809">IF(A809=0,0,IF(OR(B809&gt;9999999,ISBLANK(B809)),"",SUM(COUNTIF(A809, Colony!$H$26:$H$1000)*(--(ISBLANK(Colony!$I$26:$I$1000))))))</f>
        <v/>
      </c>
      <c r="D809" t="str">
        <f t="array" ref="D809">_xlfn.IFNA(INDEX(Colony!$J$26:$J$1000, MATCH(1,COUNTIF(A809, Colony!$H$26:$H$1000)*(--(ISBLANK(Colony!$I$26:$I$1000))), 0)),"")</f>
        <v/>
      </c>
      <c r="E809" t="str">
        <f t="array" ref="E809">_xlfn.IFNA(INDEX(Colony!$D$26:$D$1000, MATCH(1,COUNTIF(B809, Colony!$H$26:$H$1000)*(--(ISBLANK(Colony!$I$26:$I$1000))), 0)),"")</f>
        <v/>
      </c>
      <c r="F809">
        <f t="shared" si="14"/>
        <v>0</v>
      </c>
    </row>
    <row r="810" spans="1:6" x14ac:dyDescent="0.25">
      <c r="A810" t="str">
        <f t="array" ref="A810">_xlfn.IFNA(INDEX(Colony!$H$26:$H$1000, MATCH(0, COUNTIF(A$4:A809,Colony!$H$26:$H$1000), 0)),"")</f>
        <v/>
      </c>
      <c r="B810" t="str">
        <f t="array" ref="B810">_xlfn.IFNA(INDEX(Colony!$H$26:$H$1000, MATCH(1,COUNTIF(A810, Colony!$H$26:$H$1000)*(--(ISBLANK(Colony!$I$26:$I$1000))), 0)),"")</f>
        <v/>
      </c>
      <c r="C810" t="str">
        <f t="array" ref="C810">IF(A810=0,0,IF(OR(B810&gt;9999999,ISBLANK(B810)),"",SUM(COUNTIF(A810, Colony!$H$26:$H$1000)*(--(ISBLANK(Colony!$I$26:$I$1000))))))</f>
        <v/>
      </c>
      <c r="D810" t="str">
        <f t="array" ref="D810">_xlfn.IFNA(INDEX(Colony!$J$26:$J$1000, MATCH(1,COUNTIF(A810, Colony!$H$26:$H$1000)*(--(ISBLANK(Colony!$I$26:$I$1000))), 0)),"")</f>
        <v/>
      </c>
      <c r="E810" t="str">
        <f t="array" ref="E810">_xlfn.IFNA(INDEX(Colony!$D$26:$D$1000, MATCH(1,COUNTIF(B810, Colony!$H$26:$H$1000)*(--(ISBLANK(Colony!$I$26:$I$1000))), 0)),"")</f>
        <v/>
      </c>
      <c r="F810">
        <f t="shared" si="14"/>
        <v>0</v>
      </c>
    </row>
    <row r="811" spans="1:6" x14ac:dyDescent="0.25">
      <c r="A811" t="str">
        <f t="array" ref="A811">_xlfn.IFNA(INDEX(Colony!$H$26:$H$1000, MATCH(0, COUNTIF(A$4:A810,Colony!$H$26:$H$1000), 0)),"")</f>
        <v/>
      </c>
      <c r="B811" t="str">
        <f t="array" ref="B811">_xlfn.IFNA(INDEX(Colony!$H$26:$H$1000, MATCH(1,COUNTIF(A811, Colony!$H$26:$H$1000)*(--(ISBLANK(Colony!$I$26:$I$1000))), 0)),"")</f>
        <v/>
      </c>
      <c r="C811" t="str">
        <f t="array" ref="C811">IF(A811=0,0,IF(OR(B811&gt;9999999,ISBLANK(B811)),"",SUM(COUNTIF(A811, Colony!$H$26:$H$1000)*(--(ISBLANK(Colony!$I$26:$I$1000))))))</f>
        <v/>
      </c>
      <c r="D811" t="str">
        <f t="array" ref="D811">_xlfn.IFNA(INDEX(Colony!$J$26:$J$1000, MATCH(1,COUNTIF(A811, Colony!$H$26:$H$1000)*(--(ISBLANK(Colony!$I$26:$I$1000))), 0)),"")</f>
        <v/>
      </c>
      <c r="E811" t="str">
        <f t="array" ref="E811">_xlfn.IFNA(INDEX(Colony!$D$26:$D$1000, MATCH(1,COUNTIF(B811, Colony!$H$26:$H$1000)*(--(ISBLANK(Colony!$I$26:$I$1000))), 0)),"")</f>
        <v/>
      </c>
      <c r="F811">
        <f t="shared" si="14"/>
        <v>0</v>
      </c>
    </row>
    <row r="812" spans="1:6" x14ac:dyDescent="0.25">
      <c r="A812" t="str">
        <f t="array" ref="A812">_xlfn.IFNA(INDEX(Colony!$H$26:$H$1000, MATCH(0, COUNTIF(A$4:A811,Colony!$H$26:$H$1000), 0)),"")</f>
        <v/>
      </c>
      <c r="B812" t="str">
        <f t="array" ref="B812">_xlfn.IFNA(INDEX(Colony!$H$26:$H$1000, MATCH(1,COUNTIF(A812, Colony!$H$26:$H$1000)*(--(ISBLANK(Colony!$I$26:$I$1000))), 0)),"")</f>
        <v/>
      </c>
      <c r="C812" t="str">
        <f t="array" ref="C812">IF(A812=0,0,IF(OR(B812&gt;9999999,ISBLANK(B812)),"",SUM(COUNTIF(A812, Colony!$H$26:$H$1000)*(--(ISBLANK(Colony!$I$26:$I$1000))))))</f>
        <v/>
      </c>
      <c r="D812" t="str">
        <f t="array" ref="D812">_xlfn.IFNA(INDEX(Colony!$J$26:$J$1000, MATCH(1,COUNTIF(A812, Colony!$H$26:$H$1000)*(--(ISBLANK(Colony!$I$26:$I$1000))), 0)),"")</f>
        <v/>
      </c>
      <c r="E812" t="str">
        <f t="array" ref="E812">_xlfn.IFNA(INDEX(Colony!$D$26:$D$1000, MATCH(1,COUNTIF(B812, Colony!$H$26:$H$1000)*(--(ISBLANK(Colony!$I$26:$I$1000))), 0)),"")</f>
        <v/>
      </c>
      <c r="F812">
        <f t="shared" si="14"/>
        <v>0</v>
      </c>
    </row>
    <row r="813" spans="1:6" x14ac:dyDescent="0.25">
      <c r="A813" t="str">
        <f t="array" ref="A813">_xlfn.IFNA(INDEX(Colony!$H$26:$H$1000, MATCH(0, COUNTIF(A$4:A812,Colony!$H$26:$H$1000), 0)),"")</f>
        <v/>
      </c>
      <c r="B813" t="str">
        <f t="array" ref="B813">_xlfn.IFNA(INDEX(Colony!$H$26:$H$1000, MATCH(1,COUNTIF(A813, Colony!$H$26:$H$1000)*(--(ISBLANK(Colony!$I$26:$I$1000))), 0)),"")</f>
        <v/>
      </c>
      <c r="C813" t="str">
        <f t="array" ref="C813">IF(A813=0,0,IF(OR(B813&gt;9999999,ISBLANK(B813)),"",SUM(COUNTIF(A813, Colony!$H$26:$H$1000)*(--(ISBLANK(Colony!$I$26:$I$1000))))))</f>
        <v/>
      </c>
      <c r="D813" t="str">
        <f t="array" ref="D813">_xlfn.IFNA(INDEX(Colony!$J$26:$J$1000, MATCH(1,COUNTIF(A813, Colony!$H$26:$H$1000)*(--(ISBLANK(Colony!$I$26:$I$1000))), 0)),"")</f>
        <v/>
      </c>
      <c r="E813" t="str">
        <f t="array" ref="E813">_xlfn.IFNA(INDEX(Colony!$D$26:$D$1000, MATCH(1,COUNTIF(B813, Colony!$H$26:$H$1000)*(--(ISBLANK(Colony!$I$26:$I$1000))), 0)),"")</f>
        <v/>
      </c>
      <c r="F813">
        <f t="shared" si="14"/>
        <v>0</v>
      </c>
    </row>
    <row r="814" spans="1:6" x14ac:dyDescent="0.25">
      <c r="A814" t="str">
        <f t="array" ref="A814">_xlfn.IFNA(INDEX(Colony!$H$26:$H$1000, MATCH(0, COUNTIF(A$4:A813,Colony!$H$26:$H$1000), 0)),"")</f>
        <v/>
      </c>
      <c r="B814" t="str">
        <f t="array" ref="B814">_xlfn.IFNA(INDEX(Colony!$H$26:$H$1000, MATCH(1,COUNTIF(A814, Colony!$H$26:$H$1000)*(--(ISBLANK(Colony!$I$26:$I$1000))), 0)),"")</f>
        <v/>
      </c>
      <c r="C814" t="str">
        <f t="array" ref="C814">IF(A814=0,0,IF(OR(B814&gt;9999999,ISBLANK(B814)),"",SUM(COUNTIF(A814, Colony!$H$26:$H$1000)*(--(ISBLANK(Colony!$I$26:$I$1000))))))</f>
        <v/>
      </c>
      <c r="D814" t="str">
        <f t="array" ref="D814">_xlfn.IFNA(INDEX(Colony!$J$26:$J$1000, MATCH(1,COUNTIF(A814, Colony!$H$26:$H$1000)*(--(ISBLANK(Colony!$I$26:$I$1000))), 0)),"")</f>
        <v/>
      </c>
      <c r="E814" t="str">
        <f t="array" ref="E814">_xlfn.IFNA(INDEX(Colony!$D$26:$D$1000, MATCH(1,COUNTIF(B814, Colony!$H$26:$H$1000)*(--(ISBLANK(Colony!$I$26:$I$1000))), 0)),"")</f>
        <v/>
      </c>
      <c r="F814">
        <f t="shared" si="14"/>
        <v>0</v>
      </c>
    </row>
    <row r="815" spans="1:6" x14ac:dyDescent="0.25">
      <c r="A815" t="str">
        <f t="array" ref="A815">_xlfn.IFNA(INDEX(Colony!$H$26:$H$1000, MATCH(0, COUNTIF(A$4:A814,Colony!$H$26:$H$1000), 0)),"")</f>
        <v/>
      </c>
      <c r="B815" t="str">
        <f t="array" ref="B815">_xlfn.IFNA(INDEX(Colony!$H$26:$H$1000, MATCH(1,COUNTIF(A815, Colony!$H$26:$H$1000)*(--(ISBLANK(Colony!$I$26:$I$1000))), 0)),"")</f>
        <v/>
      </c>
      <c r="C815" t="str">
        <f t="array" ref="C815">IF(A815=0,0,IF(OR(B815&gt;9999999,ISBLANK(B815)),"",SUM(COUNTIF(A815, Colony!$H$26:$H$1000)*(--(ISBLANK(Colony!$I$26:$I$1000))))))</f>
        <v/>
      </c>
      <c r="D815" t="str">
        <f t="array" ref="D815">_xlfn.IFNA(INDEX(Colony!$J$26:$J$1000, MATCH(1,COUNTIF(A815, Colony!$H$26:$H$1000)*(--(ISBLANK(Colony!$I$26:$I$1000))), 0)),"")</f>
        <v/>
      </c>
      <c r="E815" t="str">
        <f t="array" ref="E815">_xlfn.IFNA(INDEX(Colony!$D$26:$D$1000, MATCH(1,COUNTIF(B815, Colony!$H$26:$H$1000)*(--(ISBLANK(Colony!$I$26:$I$1000))), 0)),"")</f>
        <v/>
      </c>
      <c r="F815">
        <f t="shared" si="14"/>
        <v>0</v>
      </c>
    </row>
    <row r="816" spans="1:6" x14ac:dyDescent="0.25">
      <c r="A816" t="str">
        <f t="array" ref="A816">_xlfn.IFNA(INDEX(Colony!$H$26:$H$1000, MATCH(0, COUNTIF(A$4:A815,Colony!$H$26:$H$1000), 0)),"")</f>
        <v/>
      </c>
      <c r="B816" t="str">
        <f t="array" ref="B816">_xlfn.IFNA(INDEX(Colony!$H$26:$H$1000, MATCH(1,COUNTIF(A816, Colony!$H$26:$H$1000)*(--(ISBLANK(Colony!$I$26:$I$1000))), 0)),"")</f>
        <v/>
      </c>
      <c r="C816" t="str">
        <f t="array" ref="C816">IF(A816=0,0,IF(OR(B816&gt;9999999,ISBLANK(B816)),"",SUM(COUNTIF(A816, Colony!$H$26:$H$1000)*(--(ISBLANK(Colony!$I$26:$I$1000))))))</f>
        <v/>
      </c>
      <c r="D816" t="str">
        <f t="array" ref="D816">_xlfn.IFNA(INDEX(Colony!$J$26:$J$1000, MATCH(1,COUNTIF(A816, Colony!$H$26:$H$1000)*(--(ISBLANK(Colony!$I$26:$I$1000))), 0)),"")</f>
        <v/>
      </c>
      <c r="E816" t="str">
        <f t="array" ref="E816">_xlfn.IFNA(INDEX(Colony!$D$26:$D$1000, MATCH(1,COUNTIF(B816, Colony!$H$26:$H$1000)*(--(ISBLANK(Colony!$I$26:$I$1000))), 0)),"")</f>
        <v/>
      </c>
      <c r="F816">
        <f t="shared" si="14"/>
        <v>0</v>
      </c>
    </row>
    <row r="817" spans="1:6" x14ac:dyDescent="0.25">
      <c r="A817" t="str">
        <f t="array" ref="A817">_xlfn.IFNA(INDEX(Colony!$H$26:$H$1000, MATCH(0, COUNTIF(A$4:A816,Colony!$H$26:$H$1000), 0)),"")</f>
        <v/>
      </c>
      <c r="B817" t="str">
        <f t="array" ref="B817">_xlfn.IFNA(INDEX(Colony!$H$26:$H$1000, MATCH(1,COUNTIF(A817, Colony!$H$26:$H$1000)*(--(ISBLANK(Colony!$I$26:$I$1000))), 0)),"")</f>
        <v/>
      </c>
      <c r="C817" t="str">
        <f t="array" ref="C817">IF(A817=0,0,IF(OR(B817&gt;9999999,ISBLANK(B817)),"",SUM(COUNTIF(A817, Colony!$H$26:$H$1000)*(--(ISBLANK(Colony!$I$26:$I$1000))))))</f>
        <v/>
      </c>
      <c r="D817" t="str">
        <f t="array" ref="D817">_xlfn.IFNA(INDEX(Colony!$J$26:$J$1000, MATCH(1,COUNTIF(A817, Colony!$H$26:$H$1000)*(--(ISBLANK(Colony!$I$26:$I$1000))), 0)),"")</f>
        <v/>
      </c>
      <c r="E817" t="str">
        <f t="array" ref="E817">_xlfn.IFNA(INDEX(Colony!$D$26:$D$1000, MATCH(1,COUNTIF(B817, Colony!$H$26:$H$1000)*(--(ISBLANK(Colony!$I$26:$I$1000))), 0)),"")</f>
        <v/>
      </c>
      <c r="F817">
        <f t="shared" si="14"/>
        <v>0</v>
      </c>
    </row>
    <row r="818" spans="1:6" x14ac:dyDescent="0.25">
      <c r="A818" t="str">
        <f t="array" ref="A818">_xlfn.IFNA(INDEX(Colony!$H$26:$H$1000, MATCH(0, COUNTIF(A$4:A817,Colony!$H$26:$H$1000), 0)),"")</f>
        <v/>
      </c>
      <c r="B818" t="str">
        <f t="array" ref="B818">_xlfn.IFNA(INDEX(Colony!$H$26:$H$1000, MATCH(1,COUNTIF(A818, Colony!$H$26:$H$1000)*(--(ISBLANK(Colony!$I$26:$I$1000))), 0)),"")</f>
        <v/>
      </c>
      <c r="C818" t="str">
        <f t="array" ref="C818">IF(A818=0,0,IF(OR(B818&gt;9999999,ISBLANK(B818)),"",SUM(COUNTIF(A818, Colony!$H$26:$H$1000)*(--(ISBLANK(Colony!$I$26:$I$1000))))))</f>
        <v/>
      </c>
      <c r="D818" t="str">
        <f t="array" ref="D818">_xlfn.IFNA(INDEX(Colony!$J$26:$J$1000, MATCH(1,COUNTIF(A818, Colony!$H$26:$H$1000)*(--(ISBLANK(Colony!$I$26:$I$1000))), 0)),"")</f>
        <v/>
      </c>
      <c r="E818" t="str">
        <f t="array" ref="E818">_xlfn.IFNA(INDEX(Colony!$D$26:$D$1000, MATCH(1,COUNTIF(B818, Colony!$H$26:$H$1000)*(--(ISBLANK(Colony!$I$26:$I$1000))), 0)),"")</f>
        <v/>
      </c>
      <c r="F818">
        <f t="shared" si="14"/>
        <v>0</v>
      </c>
    </row>
    <row r="819" spans="1:6" x14ac:dyDescent="0.25">
      <c r="A819" t="str">
        <f t="array" ref="A819">_xlfn.IFNA(INDEX(Colony!$H$26:$H$1000, MATCH(0, COUNTIF(A$4:A818,Colony!$H$26:$H$1000), 0)),"")</f>
        <v/>
      </c>
      <c r="B819" t="str">
        <f t="array" ref="B819">_xlfn.IFNA(INDEX(Colony!$H$26:$H$1000, MATCH(1,COUNTIF(A819, Colony!$H$26:$H$1000)*(--(ISBLANK(Colony!$I$26:$I$1000))), 0)),"")</f>
        <v/>
      </c>
      <c r="C819" t="str">
        <f t="array" ref="C819">IF(A819=0,0,IF(OR(B819&gt;9999999,ISBLANK(B819)),"",SUM(COUNTIF(A819, Colony!$H$26:$H$1000)*(--(ISBLANK(Colony!$I$26:$I$1000))))))</f>
        <v/>
      </c>
      <c r="D819" t="str">
        <f t="array" ref="D819">_xlfn.IFNA(INDEX(Colony!$J$26:$J$1000, MATCH(1,COUNTIF(A819, Colony!$H$26:$H$1000)*(--(ISBLANK(Colony!$I$26:$I$1000))), 0)),"")</f>
        <v/>
      </c>
      <c r="E819" t="str">
        <f t="array" ref="E819">_xlfn.IFNA(INDEX(Colony!$D$26:$D$1000, MATCH(1,COUNTIF(B819, Colony!$H$26:$H$1000)*(--(ISBLANK(Colony!$I$26:$I$1000))), 0)),"")</f>
        <v/>
      </c>
      <c r="F819">
        <f t="shared" si="14"/>
        <v>0</v>
      </c>
    </row>
    <row r="820" spans="1:6" x14ac:dyDescent="0.25">
      <c r="A820" t="str">
        <f t="array" ref="A820">_xlfn.IFNA(INDEX(Colony!$H$26:$H$1000, MATCH(0, COUNTIF(A$4:A819,Colony!$H$26:$H$1000), 0)),"")</f>
        <v/>
      </c>
      <c r="B820" t="str">
        <f t="array" ref="B820">_xlfn.IFNA(INDEX(Colony!$H$26:$H$1000, MATCH(1,COUNTIF(A820, Colony!$H$26:$H$1000)*(--(ISBLANK(Colony!$I$26:$I$1000))), 0)),"")</f>
        <v/>
      </c>
      <c r="C820" t="str">
        <f t="array" ref="C820">IF(A820=0,0,IF(OR(B820&gt;9999999,ISBLANK(B820)),"",SUM(COUNTIF(A820, Colony!$H$26:$H$1000)*(--(ISBLANK(Colony!$I$26:$I$1000))))))</f>
        <v/>
      </c>
      <c r="D820" t="str">
        <f t="array" ref="D820">_xlfn.IFNA(INDEX(Colony!$J$26:$J$1000, MATCH(1,COUNTIF(A820, Colony!$H$26:$H$1000)*(--(ISBLANK(Colony!$I$26:$I$1000))), 0)),"")</f>
        <v/>
      </c>
      <c r="E820" t="str">
        <f t="array" ref="E820">_xlfn.IFNA(INDEX(Colony!$D$26:$D$1000, MATCH(1,COUNTIF(B820, Colony!$H$26:$H$1000)*(--(ISBLANK(Colony!$I$26:$I$1000))), 0)),"")</f>
        <v/>
      </c>
      <c r="F820">
        <f t="shared" si="14"/>
        <v>0</v>
      </c>
    </row>
    <row r="821" spans="1:6" x14ac:dyDescent="0.25">
      <c r="A821" t="str">
        <f t="array" ref="A821">_xlfn.IFNA(INDEX(Colony!$H$26:$H$1000, MATCH(0, COUNTIF(A$4:A820,Colony!$H$26:$H$1000), 0)),"")</f>
        <v/>
      </c>
      <c r="B821" t="str">
        <f t="array" ref="B821">_xlfn.IFNA(INDEX(Colony!$H$26:$H$1000, MATCH(1,COUNTIF(A821, Colony!$H$26:$H$1000)*(--(ISBLANK(Colony!$I$26:$I$1000))), 0)),"")</f>
        <v/>
      </c>
      <c r="C821" t="str">
        <f t="array" ref="C821">IF(A821=0,0,IF(OR(B821&gt;9999999,ISBLANK(B821)),"",SUM(COUNTIF(A821, Colony!$H$26:$H$1000)*(--(ISBLANK(Colony!$I$26:$I$1000))))))</f>
        <v/>
      </c>
      <c r="D821" t="str">
        <f t="array" ref="D821">_xlfn.IFNA(INDEX(Colony!$J$26:$J$1000, MATCH(1,COUNTIF(A821, Colony!$H$26:$H$1000)*(--(ISBLANK(Colony!$I$26:$I$1000))), 0)),"")</f>
        <v/>
      </c>
      <c r="E821" t="str">
        <f t="array" ref="E821">_xlfn.IFNA(INDEX(Colony!$D$26:$D$1000, MATCH(1,COUNTIF(B821, Colony!$H$26:$H$1000)*(--(ISBLANK(Colony!$I$26:$I$1000))), 0)),"")</f>
        <v/>
      </c>
      <c r="F821">
        <f t="shared" si="14"/>
        <v>0</v>
      </c>
    </row>
    <row r="822" spans="1:6" x14ac:dyDescent="0.25">
      <c r="A822" t="str">
        <f t="array" ref="A822">_xlfn.IFNA(INDEX(Colony!$H$26:$H$1000, MATCH(0, COUNTIF(A$4:A821,Colony!$H$26:$H$1000), 0)),"")</f>
        <v/>
      </c>
      <c r="B822" t="str">
        <f t="array" ref="B822">_xlfn.IFNA(INDEX(Colony!$H$26:$H$1000, MATCH(1,COUNTIF(A822, Colony!$H$26:$H$1000)*(--(ISBLANK(Colony!$I$26:$I$1000))), 0)),"")</f>
        <v/>
      </c>
      <c r="C822" t="str">
        <f t="array" ref="C822">IF(A822=0,0,IF(OR(B822&gt;9999999,ISBLANK(B822)),"",SUM(COUNTIF(A822, Colony!$H$26:$H$1000)*(--(ISBLANK(Colony!$I$26:$I$1000))))))</f>
        <v/>
      </c>
      <c r="D822" t="str">
        <f t="array" ref="D822">_xlfn.IFNA(INDEX(Colony!$J$26:$J$1000, MATCH(1,COUNTIF(A822, Colony!$H$26:$H$1000)*(--(ISBLANK(Colony!$I$26:$I$1000))), 0)),"")</f>
        <v/>
      </c>
      <c r="E822" t="str">
        <f t="array" ref="E822">_xlfn.IFNA(INDEX(Colony!$D$26:$D$1000, MATCH(1,COUNTIF(B822, Colony!$H$26:$H$1000)*(--(ISBLANK(Colony!$I$26:$I$1000))), 0)),"")</f>
        <v/>
      </c>
      <c r="F822">
        <f t="shared" si="14"/>
        <v>0</v>
      </c>
    </row>
    <row r="823" spans="1:6" x14ac:dyDescent="0.25">
      <c r="A823" t="str">
        <f t="array" ref="A823">_xlfn.IFNA(INDEX(Colony!$H$26:$H$1000, MATCH(0, COUNTIF(A$4:A822,Colony!$H$26:$H$1000), 0)),"")</f>
        <v/>
      </c>
      <c r="B823" t="str">
        <f t="array" ref="B823">_xlfn.IFNA(INDEX(Colony!$H$26:$H$1000, MATCH(1,COUNTIF(A823, Colony!$H$26:$H$1000)*(--(ISBLANK(Colony!$I$26:$I$1000))), 0)),"")</f>
        <v/>
      </c>
      <c r="C823" t="str">
        <f t="array" ref="C823">IF(A823=0,0,IF(OR(B823&gt;9999999,ISBLANK(B823)),"",SUM(COUNTIF(A823, Colony!$H$26:$H$1000)*(--(ISBLANK(Colony!$I$26:$I$1000))))))</f>
        <v/>
      </c>
      <c r="D823" t="str">
        <f t="array" ref="D823">_xlfn.IFNA(INDEX(Colony!$J$26:$J$1000, MATCH(1,COUNTIF(A823, Colony!$H$26:$H$1000)*(--(ISBLANK(Colony!$I$26:$I$1000))), 0)),"")</f>
        <v/>
      </c>
      <c r="E823" t="str">
        <f t="array" ref="E823">_xlfn.IFNA(INDEX(Colony!$D$26:$D$1000, MATCH(1,COUNTIF(B823, Colony!$H$26:$H$1000)*(--(ISBLANK(Colony!$I$26:$I$1000))), 0)),"")</f>
        <v/>
      </c>
      <c r="F823">
        <f t="shared" si="14"/>
        <v>0</v>
      </c>
    </row>
    <row r="824" spans="1:6" x14ac:dyDescent="0.25">
      <c r="A824" t="str">
        <f t="array" ref="A824">_xlfn.IFNA(INDEX(Colony!$H$26:$H$1000, MATCH(0, COUNTIF(A$4:A823,Colony!$H$26:$H$1000), 0)),"")</f>
        <v/>
      </c>
      <c r="B824" t="str">
        <f t="array" ref="B824">_xlfn.IFNA(INDEX(Colony!$H$26:$H$1000, MATCH(1,COUNTIF(A824, Colony!$H$26:$H$1000)*(--(ISBLANK(Colony!$I$26:$I$1000))), 0)),"")</f>
        <v/>
      </c>
      <c r="C824" t="str">
        <f t="array" ref="C824">IF(A824=0,0,IF(OR(B824&gt;9999999,ISBLANK(B824)),"",SUM(COUNTIF(A824, Colony!$H$26:$H$1000)*(--(ISBLANK(Colony!$I$26:$I$1000))))))</f>
        <v/>
      </c>
      <c r="D824" t="str">
        <f t="array" ref="D824">_xlfn.IFNA(INDEX(Colony!$J$26:$J$1000, MATCH(1,COUNTIF(A824, Colony!$H$26:$H$1000)*(--(ISBLANK(Colony!$I$26:$I$1000))), 0)),"")</f>
        <v/>
      </c>
      <c r="E824" t="str">
        <f t="array" ref="E824">_xlfn.IFNA(INDEX(Colony!$D$26:$D$1000, MATCH(1,COUNTIF(B824, Colony!$H$26:$H$1000)*(--(ISBLANK(Colony!$I$26:$I$1000))), 0)),"")</f>
        <v/>
      </c>
      <c r="F824">
        <f t="shared" si="14"/>
        <v>0</v>
      </c>
    </row>
    <row r="825" spans="1:6" x14ac:dyDescent="0.25">
      <c r="A825" t="str">
        <f t="array" ref="A825">_xlfn.IFNA(INDEX(Colony!$H$26:$H$1000, MATCH(0, COUNTIF(A$4:A824,Colony!$H$26:$H$1000), 0)),"")</f>
        <v/>
      </c>
      <c r="B825" t="str">
        <f t="array" ref="B825">_xlfn.IFNA(INDEX(Colony!$H$26:$H$1000, MATCH(1,COUNTIF(A825, Colony!$H$26:$H$1000)*(--(ISBLANK(Colony!$I$26:$I$1000))), 0)),"")</f>
        <v/>
      </c>
      <c r="C825" t="str">
        <f t="array" ref="C825">IF(A825=0,0,IF(OR(B825&gt;9999999,ISBLANK(B825)),"",SUM(COUNTIF(A825, Colony!$H$26:$H$1000)*(--(ISBLANK(Colony!$I$26:$I$1000))))))</f>
        <v/>
      </c>
      <c r="D825" t="str">
        <f t="array" ref="D825">_xlfn.IFNA(INDEX(Colony!$J$26:$J$1000, MATCH(1,COUNTIF(A825, Colony!$H$26:$H$1000)*(--(ISBLANK(Colony!$I$26:$I$1000))), 0)),"")</f>
        <v/>
      </c>
      <c r="E825" t="str">
        <f t="array" ref="E825">_xlfn.IFNA(INDEX(Colony!$D$26:$D$1000, MATCH(1,COUNTIF(B825, Colony!$H$26:$H$1000)*(--(ISBLANK(Colony!$I$26:$I$1000))), 0)),"")</f>
        <v/>
      </c>
      <c r="F825">
        <f t="shared" si="14"/>
        <v>0</v>
      </c>
    </row>
    <row r="826" spans="1:6" x14ac:dyDescent="0.25">
      <c r="A826" t="str">
        <f t="array" ref="A826">_xlfn.IFNA(INDEX(Colony!$H$26:$H$1000, MATCH(0, COUNTIF(A$4:A825,Colony!$H$26:$H$1000), 0)),"")</f>
        <v/>
      </c>
      <c r="B826" t="str">
        <f t="array" ref="B826">_xlfn.IFNA(INDEX(Colony!$H$26:$H$1000, MATCH(1,COUNTIF(A826, Colony!$H$26:$H$1000)*(--(ISBLANK(Colony!$I$26:$I$1000))), 0)),"")</f>
        <v/>
      </c>
      <c r="C826" t="str">
        <f t="array" ref="C826">IF(A826=0,0,IF(OR(B826&gt;9999999,ISBLANK(B826)),"",SUM(COUNTIF(A826, Colony!$H$26:$H$1000)*(--(ISBLANK(Colony!$I$26:$I$1000))))))</f>
        <v/>
      </c>
      <c r="D826" t="str">
        <f t="array" ref="D826">_xlfn.IFNA(INDEX(Colony!$J$26:$J$1000, MATCH(1,COUNTIF(A826, Colony!$H$26:$H$1000)*(--(ISBLANK(Colony!$I$26:$I$1000))), 0)),"")</f>
        <v/>
      </c>
      <c r="E826" t="str">
        <f t="array" ref="E826">_xlfn.IFNA(INDEX(Colony!$D$26:$D$1000, MATCH(1,COUNTIF(B826, Colony!$H$26:$H$1000)*(--(ISBLANK(Colony!$I$26:$I$1000))), 0)),"")</f>
        <v/>
      </c>
      <c r="F826">
        <f t="shared" si="14"/>
        <v>0</v>
      </c>
    </row>
    <row r="827" spans="1:6" x14ac:dyDescent="0.25">
      <c r="A827" t="str">
        <f t="array" ref="A827">_xlfn.IFNA(INDEX(Colony!$H$26:$H$1000, MATCH(0, COUNTIF(A$4:A826,Colony!$H$26:$H$1000), 0)),"")</f>
        <v/>
      </c>
      <c r="B827" t="str">
        <f t="array" ref="B827">_xlfn.IFNA(INDEX(Colony!$H$26:$H$1000, MATCH(1,COUNTIF(A827, Colony!$H$26:$H$1000)*(--(ISBLANK(Colony!$I$26:$I$1000))), 0)),"")</f>
        <v/>
      </c>
      <c r="C827" t="str">
        <f t="array" ref="C827">IF(A827=0,0,IF(OR(B827&gt;9999999,ISBLANK(B827)),"",SUM(COUNTIF(A827, Colony!$H$26:$H$1000)*(--(ISBLANK(Colony!$I$26:$I$1000))))))</f>
        <v/>
      </c>
      <c r="D827" t="str">
        <f t="array" ref="D827">_xlfn.IFNA(INDEX(Colony!$J$26:$J$1000, MATCH(1,COUNTIF(A827, Colony!$H$26:$H$1000)*(--(ISBLANK(Colony!$I$26:$I$1000))), 0)),"")</f>
        <v/>
      </c>
      <c r="E827" t="str">
        <f t="array" ref="E827">_xlfn.IFNA(INDEX(Colony!$D$26:$D$1000, MATCH(1,COUNTIF(B827, Colony!$H$26:$H$1000)*(--(ISBLANK(Colony!$I$26:$I$1000))), 0)),"")</f>
        <v/>
      </c>
      <c r="F827">
        <f t="shared" si="14"/>
        <v>0</v>
      </c>
    </row>
    <row r="828" spans="1:6" x14ac:dyDescent="0.25">
      <c r="A828" t="str">
        <f t="array" ref="A828">_xlfn.IFNA(INDEX(Colony!$H$26:$H$1000, MATCH(0, COUNTIF(A$4:A827,Colony!$H$26:$H$1000), 0)),"")</f>
        <v/>
      </c>
      <c r="B828" t="str">
        <f t="array" ref="B828">_xlfn.IFNA(INDEX(Colony!$H$26:$H$1000, MATCH(1,COUNTIF(A828, Colony!$H$26:$H$1000)*(--(ISBLANK(Colony!$I$26:$I$1000))), 0)),"")</f>
        <v/>
      </c>
      <c r="C828" t="str">
        <f t="array" ref="C828">IF(A828=0,0,IF(OR(B828&gt;9999999,ISBLANK(B828)),"",SUM(COUNTIF(A828, Colony!$H$26:$H$1000)*(--(ISBLANK(Colony!$I$26:$I$1000))))))</f>
        <v/>
      </c>
      <c r="D828" t="str">
        <f t="array" ref="D828">_xlfn.IFNA(INDEX(Colony!$J$26:$J$1000, MATCH(1,COUNTIF(A828, Colony!$H$26:$H$1000)*(--(ISBLANK(Colony!$I$26:$I$1000))), 0)),"")</f>
        <v/>
      </c>
      <c r="E828" t="str">
        <f t="array" ref="E828">_xlfn.IFNA(INDEX(Colony!$D$26:$D$1000, MATCH(1,COUNTIF(B828, Colony!$H$26:$H$1000)*(--(ISBLANK(Colony!$I$26:$I$1000))), 0)),"")</f>
        <v/>
      </c>
      <c r="F828">
        <f t="shared" si="14"/>
        <v>0</v>
      </c>
    </row>
    <row r="829" spans="1:6" x14ac:dyDescent="0.25">
      <c r="A829" t="str">
        <f t="array" ref="A829">_xlfn.IFNA(INDEX(Colony!$H$26:$H$1000, MATCH(0, COUNTIF(A$4:A828,Colony!$H$26:$H$1000), 0)),"")</f>
        <v/>
      </c>
      <c r="B829" t="str">
        <f t="array" ref="B829">_xlfn.IFNA(INDEX(Colony!$H$26:$H$1000, MATCH(1,COUNTIF(A829, Colony!$H$26:$H$1000)*(--(ISBLANK(Colony!$I$26:$I$1000))), 0)),"")</f>
        <v/>
      </c>
      <c r="C829" t="str">
        <f t="array" ref="C829">IF(A829=0,0,IF(OR(B829&gt;9999999,ISBLANK(B829)),"",SUM(COUNTIF(A829, Colony!$H$26:$H$1000)*(--(ISBLANK(Colony!$I$26:$I$1000))))))</f>
        <v/>
      </c>
      <c r="D829" t="str">
        <f t="array" ref="D829">_xlfn.IFNA(INDEX(Colony!$J$26:$J$1000, MATCH(1,COUNTIF(A829, Colony!$H$26:$H$1000)*(--(ISBLANK(Colony!$I$26:$I$1000))), 0)),"")</f>
        <v/>
      </c>
      <c r="E829" t="str">
        <f t="array" ref="E829">_xlfn.IFNA(INDEX(Colony!$D$26:$D$1000, MATCH(1,COUNTIF(B829, Colony!$H$26:$H$1000)*(--(ISBLANK(Colony!$I$26:$I$1000))), 0)),"")</f>
        <v/>
      </c>
      <c r="F829">
        <f t="shared" si="14"/>
        <v>0</v>
      </c>
    </row>
    <row r="830" spans="1:6" x14ac:dyDescent="0.25">
      <c r="A830" t="str">
        <f t="array" ref="A830">_xlfn.IFNA(INDEX(Colony!$H$26:$H$1000, MATCH(0, COUNTIF(A$4:A829,Colony!$H$26:$H$1000), 0)),"")</f>
        <v/>
      </c>
      <c r="B830" t="str">
        <f t="array" ref="B830">_xlfn.IFNA(INDEX(Colony!$H$26:$H$1000, MATCH(1,COUNTIF(A830, Colony!$H$26:$H$1000)*(--(ISBLANK(Colony!$I$26:$I$1000))), 0)),"")</f>
        <v/>
      </c>
      <c r="C830" t="str">
        <f t="array" ref="C830">IF(A830=0,0,IF(OR(B830&gt;9999999,ISBLANK(B830)),"",SUM(COUNTIF(A830, Colony!$H$26:$H$1000)*(--(ISBLANK(Colony!$I$26:$I$1000))))))</f>
        <v/>
      </c>
      <c r="D830" t="str">
        <f t="array" ref="D830">_xlfn.IFNA(INDEX(Colony!$J$26:$J$1000, MATCH(1,COUNTIF(A830, Colony!$H$26:$H$1000)*(--(ISBLANK(Colony!$I$26:$I$1000))), 0)),"")</f>
        <v/>
      </c>
      <c r="E830" t="str">
        <f t="array" ref="E830">_xlfn.IFNA(INDEX(Colony!$D$26:$D$1000, MATCH(1,COUNTIF(B830, Colony!$H$26:$H$1000)*(--(ISBLANK(Colony!$I$26:$I$1000))), 0)),"")</f>
        <v/>
      </c>
      <c r="F830">
        <f t="shared" si="14"/>
        <v>0</v>
      </c>
    </row>
    <row r="831" spans="1:6" x14ac:dyDescent="0.25">
      <c r="A831" t="str">
        <f t="array" ref="A831">_xlfn.IFNA(INDEX(Colony!$H$26:$H$1000, MATCH(0, COUNTIF(A$4:A830,Colony!$H$26:$H$1000), 0)),"")</f>
        <v/>
      </c>
      <c r="B831" t="str">
        <f t="array" ref="B831">_xlfn.IFNA(INDEX(Colony!$H$26:$H$1000, MATCH(1,COUNTIF(A831, Colony!$H$26:$H$1000)*(--(ISBLANK(Colony!$I$26:$I$1000))), 0)),"")</f>
        <v/>
      </c>
      <c r="C831" t="str">
        <f t="array" ref="C831">IF(A831=0,0,IF(OR(B831&gt;9999999,ISBLANK(B831)),"",SUM(COUNTIF(A831, Colony!$H$26:$H$1000)*(--(ISBLANK(Colony!$I$26:$I$1000))))))</f>
        <v/>
      </c>
      <c r="D831" t="str">
        <f t="array" ref="D831">_xlfn.IFNA(INDEX(Colony!$J$26:$J$1000, MATCH(1,COUNTIF(A831, Colony!$H$26:$H$1000)*(--(ISBLANK(Colony!$I$26:$I$1000))), 0)),"")</f>
        <v/>
      </c>
      <c r="E831" t="str">
        <f t="array" ref="E831">_xlfn.IFNA(INDEX(Colony!$D$26:$D$1000, MATCH(1,COUNTIF(B831, Colony!$H$26:$H$1000)*(--(ISBLANK(Colony!$I$26:$I$1000))), 0)),"")</f>
        <v/>
      </c>
      <c r="F831">
        <f t="shared" si="14"/>
        <v>0</v>
      </c>
    </row>
    <row r="832" spans="1:6" x14ac:dyDescent="0.25">
      <c r="A832" t="str">
        <f t="array" ref="A832">_xlfn.IFNA(INDEX(Colony!$H$26:$H$1000, MATCH(0, COUNTIF(A$4:A831,Colony!$H$26:$H$1000), 0)),"")</f>
        <v/>
      </c>
      <c r="B832" t="str">
        <f t="array" ref="B832">_xlfn.IFNA(INDEX(Colony!$H$26:$H$1000, MATCH(1,COUNTIF(A832, Colony!$H$26:$H$1000)*(--(ISBLANK(Colony!$I$26:$I$1000))), 0)),"")</f>
        <v/>
      </c>
      <c r="C832" t="str">
        <f t="array" ref="C832">IF(A832=0,0,IF(OR(B832&gt;9999999,ISBLANK(B832)),"",SUM(COUNTIF(A832, Colony!$H$26:$H$1000)*(--(ISBLANK(Colony!$I$26:$I$1000))))))</f>
        <v/>
      </c>
      <c r="D832" t="str">
        <f t="array" ref="D832">_xlfn.IFNA(INDEX(Colony!$J$26:$J$1000, MATCH(1,COUNTIF(A832, Colony!$H$26:$H$1000)*(--(ISBLANK(Colony!$I$26:$I$1000))), 0)),"")</f>
        <v/>
      </c>
      <c r="E832" t="str">
        <f t="array" ref="E832">_xlfn.IFNA(INDEX(Colony!$D$26:$D$1000, MATCH(1,COUNTIF(B832, Colony!$H$26:$H$1000)*(--(ISBLANK(Colony!$I$26:$I$1000))), 0)),"")</f>
        <v/>
      </c>
      <c r="F832">
        <f t="shared" si="14"/>
        <v>0</v>
      </c>
    </row>
    <row r="833" spans="1:6" x14ac:dyDescent="0.25">
      <c r="A833" t="str">
        <f t="array" ref="A833">_xlfn.IFNA(INDEX(Colony!$H$26:$H$1000, MATCH(0, COUNTIF(A$4:A832,Colony!$H$26:$H$1000), 0)),"")</f>
        <v/>
      </c>
      <c r="B833" t="str">
        <f t="array" ref="B833">_xlfn.IFNA(INDEX(Colony!$H$26:$H$1000, MATCH(1,COUNTIF(A833, Colony!$H$26:$H$1000)*(--(ISBLANK(Colony!$I$26:$I$1000))), 0)),"")</f>
        <v/>
      </c>
      <c r="C833" t="str">
        <f t="array" ref="C833">IF(A833=0,0,IF(OR(B833&gt;9999999,ISBLANK(B833)),"",SUM(COUNTIF(A833, Colony!$H$26:$H$1000)*(--(ISBLANK(Colony!$I$26:$I$1000))))))</f>
        <v/>
      </c>
      <c r="D833" t="str">
        <f t="array" ref="D833">_xlfn.IFNA(INDEX(Colony!$J$26:$J$1000, MATCH(1,COUNTIF(A833, Colony!$H$26:$H$1000)*(--(ISBLANK(Colony!$I$26:$I$1000))), 0)),"")</f>
        <v/>
      </c>
      <c r="E833" t="str">
        <f t="array" ref="E833">_xlfn.IFNA(INDEX(Colony!$D$26:$D$1000, MATCH(1,COUNTIF(B833, Colony!$H$26:$H$1000)*(--(ISBLANK(Colony!$I$26:$I$1000))), 0)),"")</f>
        <v/>
      </c>
      <c r="F833">
        <f t="shared" si="14"/>
        <v>0</v>
      </c>
    </row>
    <row r="834" spans="1:6" x14ac:dyDescent="0.25">
      <c r="A834" t="str">
        <f t="array" ref="A834">_xlfn.IFNA(INDEX(Colony!$H$26:$H$1000, MATCH(0, COUNTIF(A$4:A833,Colony!$H$26:$H$1000), 0)),"")</f>
        <v/>
      </c>
      <c r="B834" t="str">
        <f t="array" ref="B834">_xlfn.IFNA(INDEX(Colony!$H$26:$H$1000, MATCH(1,COUNTIF(A834, Colony!$H$26:$H$1000)*(--(ISBLANK(Colony!$I$26:$I$1000))), 0)),"")</f>
        <v/>
      </c>
      <c r="C834" t="str">
        <f t="array" ref="C834">IF(A834=0,0,IF(OR(B834&gt;9999999,ISBLANK(B834)),"",SUM(COUNTIF(A834, Colony!$H$26:$H$1000)*(--(ISBLANK(Colony!$I$26:$I$1000))))))</f>
        <v/>
      </c>
      <c r="D834" t="str">
        <f t="array" ref="D834">_xlfn.IFNA(INDEX(Colony!$J$26:$J$1000, MATCH(1,COUNTIF(A834, Colony!$H$26:$H$1000)*(--(ISBLANK(Colony!$I$26:$I$1000))), 0)),"")</f>
        <v/>
      </c>
      <c r="E834" t="str">
        <f t="array" ref="E834">_xlfn.IFNA(INDEX(Colony!$D$26:$D$1000, MATCH(1,COUNTIF(B834, Colony!$H$26:$H$1000)*(--(ISBLANK(Colony!$I$26:$I$1000))), 0)),"")</f>
        <v/>
      </c>
      <c r="F834">
        <f t="shared" si="14"/>
        <v>0</v>
      </c>
    </row>
    <row r="835" spans="1:6" x14ac:dyDescent="0.25">
      <c r="A835" t="str">
        <f t="array" ref="A835">_xlfn.IFNA(INDEX(Colony!$H$26:$H$1000, MATCH(0, COUNTIF(A$4:A834,Colony!$H$26:$H$1000), 0)),"")</f>
        <v/>
      </c>
      <c r="B835" t="str">
        <f t="array" ref="B835">_xlfn.IFNA(INDEX(Colony!$H$26:$H$1000, MATCH(1,COUNTIF(A835, Colony!$H$26:$H$1000)*(--(ISBLANK(Colony!$I$26:$I$1000))), 0)),"")</f>
        <v/>
      </c>
      <c r="C835" t="str">
        <f t="array" ref="C835">IF(A835=0,0,IF(OR(B835&gt;9999999,ISBLANK(B835)),"",SUM(COUNTIF(A835, Colony!$H$26:$H$1000)*(--(ISBLANK(Colony!$I$26:$I$1000))))))</f>
        <v/>
      </c>
      <c r="D835" t="str">
        <f t="array" ref="D835">_xlfn.IFNA(INDEX(Colony!$J$26:$J$1000, MATCH(1,COUNTIF(A835, Colony!$H$26:$H$1000)*(--(ISBLANK(Colony!$I$26:$I$1000))), 0)),"")</f>
        <v/>
      </c>
      <c r="E835" t="str">
        <f t="array" ref="E835">_xlfn.IFNA(INDEX(Colony!$D$26:$D$1000, MATCH(1,COUNTIF(B835, Colony!$H$26:$H$1000)*(--(ISBLANK(Colony!$I$26:$I$1000))), 0)),"")</f>
        <v/>
      </c>
      <c r="F835">
        <f t="shared" si="14"/>
        <v>0</v>
      </c>
    </row>
    <row r="836" spans="1:6" x14ac:dyDescent="0.25">
      <c r="A836" t="str">
        <f t="array" ref="A836">_xlfn.IFNA(INDEX(Colony!$H$26:$H$1000, MATCH(0, COUNTIF(A$4:A835,Colony!$H$26:$H$1000), 0)),"")</f>
        <v/>
      </c>
      <c r="B836" t="str">
        <f t="array" ref="B836">_xlfn.IFNA(INDEX(Colony!$H$26:$H$1000, MATCH(1,COUNTIF(A836, Colony!$H$26:$H$1000)*(--(ISBLANK(Colony!$I$26:$I$1000))), 0)),"")</f>
        <v/>
      </c>
      <c r="C836" t="str">
        <f t="array" ref="C836">IF(A836=0,0,IF(OR(B836&gt;9999999,ISBLANK(B836)),"",SUM(COUNTIF(A836, Colony!$H$26:$H$1000)*(--(ISBLANK(Colony!$I$26:$I$1000))))))</f>
        <v/>
      </c>
      <c r="D836" t="str">
        <f t="array" ref="D836">_xlfn.IFNA(INDEX(Colony!$J$26:$J$1000, MATCH(1,COUNTIF(A836, Colony!$H$26:$H$1000)*(--(ISBLANK(Colony!$I$26:$I$1000))), 0)),"")</f>
        <v/>
      </c>
      <c r="E836" t="str">
        <f t="array" ref="E836">_xlfn.IFNA(INDEX(Colony!$D$26:$D$1000, MATCH(1,COUNTIF(B836, Colony!$H$26:$H$1000)*(--(ISBLANK(Colony!$I$26:$I$1000))), 0)),"")</f>
        <v/>
      </c>
      <c r="F836">
        <f t="shared" si="14"/>
        <v>0</v>
      </c>
    </row>
    <row r="837" spans="1:6" x14ac:dyDescent="0.25">
      <c r="A837" t="str">
        <f t="array" ref="A837">_xlfn.IFNA(INDEX(Colony!$H$26:$H$1000, MATCH(0, COUNTIF(A$4:A836,Colony!$H$26:$H$1000), 0)),"")</f>
        <v/>
      </c>
      <c r="B837" t="str">
        <f t="array" ref="B837">_xlfn.IFNA(INDEX(Colony!$H$26:$H$1000, MATCH(1,COUNTIF(A837, Colony!$H$26:$H$1000)*(--(ISBLANK(Colony!$I$26:$I$1000))), 0)),"")</f>
        <v/>
      </c>
      <c r="C837" t="str">
        <f t="array" ref="C837">IF(A837=0,0,IF(OR(B837&gt;9999999,ISBLANK(B837)),"",SUM(COUNTIF(A837, Colony!$H$26:$H$1000)*(--(ISBLANK(Colony!$I$26:$I$1000))))))</f>
        <v/>
      </c>
      <c r="D837" t="str">
        <f t="array" ref="D837">_xlfn.IFNA(INDEX(Colony!$J$26:$J$1000, MATCH(1,COUNTIF(A837, Colony!$H$26:$H$1000)*(--(ISBLANK(Colony!$I$26:$I$1000))), 0)),"")</f>
        <v/>
      </c>
      <c r="E837" t="str">
        <f t="array" ref="E837">_xlfn.IFNA(INDEX(Colony!$D$26:$D$1000, MATCH(1,COUNTIF(B837, Colony!$H$26:$H$1000)*(--(ISBLANK(Colony!$I$26:$I$1000))), 0)),"")</f>
        <v/>
      </c>
      <c r="F837">
        <f t="shared" ref="F837:F900" si="15">IF(OR(B837&gt;$B$5,B837&lt;9999),1,0)</f>
        <v>0</v>
      </c>
    </row>
    <row r="838" spans="1:6" x14ac:dyDescent="0.25">
      <c r="A838" t="str">
        <f t="array" ref="A838">_xlfn.IFNA(INDEX(Colony!$H$26:$H$1000, MATCH(0, COUNTIF(A$4:A837,Colony!$H$26:$H$1000), 0)),"")</f>
        <v/>
      </c>
      <c r="B838" t="str">
        <f t="array" ref="B838">_xlfn.IFNA(INDEX(Colony!$H$26:$H$1000, MATCH(1,COUNTIF(A838, Colony!$H$26:$H$1000)*(--(ISBLANK(Colony!$I$26:$I$1000))), 0)),"")</f>
        <v/>
      </c>
      <c r="C838" t="str">
        <f t="array" ref="C838">IF(A838=0,0,IF(OR(B838&gt;9999999,ISBLANK(B838)),"",SUM(COUNTIF(A838, Colony!$H$26:$H$1000)*(--(ISBLANK(Colony!$I$26:$I$1000))))))</f>
        <v/>
      </c>
      <c r="D838" t="str">
        <f t="array" ref="D838">_xlfn.IFNA(INDEX(Colony!$J$26:$J$1000, MATCH(1,COUNTIF(A838, Colony!$H$26:$H$1000)*(--(ISBLANK(Colony!$I$26:$I$1000))), 0)),"")</f>
        <v/>
      </c>
      <c r="E838" t="str">
        <f t="array" ref="E838">_xlfn.IFNA(INDEX(Colony!$D$26:$D$1000, MATCH(1,COUNTIF(B838, Colony!$H$26:$H$1000)*(--(ISBLANK(Colony!$I$26:$I$1000))), 0)),"")</f>
        <v/>
      </c>
      <c r="F838">
        <f t="shared" si="15"/>
        <v>0</v>
      </c>
    </row>
    <row r="839" spans="1:6" x14ac:dyDescent="0.25">
      <c r="A839" t="str">
        <f t="array" ref="A839">_xlfn.IFNA(INDEX(Colony!$H$26:$H$1000, MATCH(0, COUNTIF(A$4:A838,Colony!$H$26:$H$1000), 0)),"")</f>
        <v/>
      </c>
      <c r="B839" t="str">
        <f t="array" ref="B839">_xlfn.IFNA(INDEX(Colony!$H$26:$H$1000, MATCH(1,COUNTIF(A839, Colony!$H$26:$H$1000)*(--(ISBLANK(Colony!$I$26:$I$1000))), 0)),"")</f>
        <v/>
      </c>
      <c r="C839" t="str">
        <f t="array" ref="C839">IF(A839=0,0,IF(OR(B839&gt;9999999,ISBLANK(B839)),"",SUM(COUNTIF(A839, Colony!$H$26:$H$1000)*(--(ISBLANK(Colony!$I$26:$I$1000))))))</f>
        <v/>
      </c>
      <c r="D839" t="str">
        <f t="array" ref="D839">_xlfn.IFNA(INDEX(Colony!$J$26:$J$1000, MATCH(1,COUNTIF(A839, Colony!$H$26:$H$1000)*(--(ISBLANK(Colony!$I$26:$I$1000))), 0)),"")</f>
        <v/>
      </c>
      <c r="E839" t="str">
        <f t="array" ref="E839">_xlfn.IFNA(INDEX(Colony!$D$26:$D$1000, MATCH(1,COUNTIF(B839, Colony!$H$26:$H$1000)*(--(ISBLANK(Colony!$I$26:$I$1000))), 0)),"")</f>
        <v/>
      </c>
      <c r="F839">
        <f t="shared" si="15"/>
        <v>0</v>
      </c>
    </row>
    <row r="840" spans="1:6" x14ac:dyDescent="0.25">
      <c r="A840" t="str">
        <f t="array" ref="A840">_xlfn.IFNA(INDEX(Colony!$H$26:$H$1000, MATCH(0, COUNTIF(A$4:A839,Colony!$H$26:$H$1000), 0)),"")</f>
        <v/>
      </c>
      <c r="B840" t="str">
        <f t="array" ref="B840">_xlfn.IFNA(INDEX(Colony!$H$26:$H$1000, MATCH(1,COUNTIF(A840, Colony!$H$26:$H$1000)*(--(ISBLANK(Colony!$I$26:$I$1000))), 0)),"")</f>
        <v/>
      </c>
      <c r="C840" t="str">
        <f t="array" ref="C840">IF(A840=0,0,IF(OR(B840&gt;9999999,ISBLANK(B840)),"",SUM(COUNTIF(A840, Colony!$H$26:$H$1000)*(--(ISBLANK(Colony!$I$26:$I$1000))))))</f>
        <v/>
      </c>
      <c r="D840" t="str">
        <f t="array" ref="D840">_xlfn.IFNA(INDEX(Colony!$J$26:$J$1000, MATCH(1,COUNTIF(A840, Colony!$H$26:$H$1000)*(--(ISBLANK(Colony!$I$26:$I$1000))), 0)),"")</f>
        <v/>
      </c>
      <c r="E840" t="str">
        <f t="array" ref="E840">_xlfn.IFNA(INDEX(Colony!$D$26:$D$1000, MATCH(1,COUNTIF(B840, Colony!$H$26:$H$1000)*(--(ISBLANK(Colony!$I$26:$I$1000))), 0)),"")</f>
        <v/>
      </c>
      <c r="F840">
        <f t="shared" si="15"/>
        <v>0</v>
      </c>
    </row>
    <row r="841" spans="1:6" x14ac:dyDescent="0.25">
      <c r="A841" t="str">
        <f t="array" ref="A841">_xlfn.IFNA(INDEX(Colony!$H$26:$H$1000, MATCH(0, COUNTIF(A$4:A840,Colony!$H$26:$H$1000), 0)),"")</f>
        <v/>
      </c>
      <c r="B841" t="str">
        <f t="array" ref="B841">_xlfn.IFNA(INDEX(Colony!$H$26:$H$1000, MATCH(1,COUNTIF(A841, Colony!$H$26:$H$1000)*(--(ISBLANK(Colony!$I$26:$I$1000))), 0)),"")</f>
        <v/>
      </c>
      <c r="C841" t="str">
        <f t="array" ref="C841">IF(A841=0,0,IF(OR(B841&gt;9999999,ISBLANK(B841)),"",SUM(COUNTIF(A841, Colony!$H$26:$H$1000)*(--(ISBLANK(Colony!$I$26:$I$1000))))))</f>
        <v/>
      </c>
      <c r="D841" t="str">
        <f t="array" ref="D841">_xlfn.IFNA(INDEX(Colony!$J$26:$J$1000, MATCH(1,COUNTIF(A841, Colony!$H$26:$H$1000)*(--(ISBLANK(Colony!$I$26:$I$1000))), 0)),"")</f>
        <v/>
      </c>
      <c r="E841" t="str">
        <f t="array" ref="E841">_xlfn.IFNA(INDEX(Colony!$D$26:$D$1000, MATCH(1,COUNTIF(B841, Colony!$H$26:$H$1000)*(--(ISBLANK(Colony!$I$26:$I$1000))), 0)),"")</f>
        <v/>
      </c>
      <c r="F841">
        <f t="shared" si="15"/>
        <v>0</v>
      </c>
    </row>
    <row r="842" spans="1:6" x14ac:dyDescent="0.25">
      <c r="A842" t="str">
        <f t="array" ref="A842">_xlfn.IFNA(INDEX(Colony!$H$26:$H$1000, MATCH(0, COUNTIF(A$4:A841,Colony!$H$26:$H$1000), 0)),"")</f>
        <v/>
      </c>
      <c r="B842" t="str">
        <f t="array" ref="B842">_xlfn.IFNA(INDEX(Colony!$H$26:$H$1000, MATCH(1,COUNTIF(A842, Colony!$H$26:$H$1000)*(--(ISBLANK(Colony!$I$26:$I$1000))), 0)),"")</f>
        <v/>
      </c>
      <c r="C842" t="str">
        <f t="array" ref="C842">IF(A842=0,0,IF(OR(B842&gt;9999999,ISBLANK(B842)),"",SUM(COUNTIF(A842, Colony!$H$26:$H$1000)*(--(ISBLANK(Colony!$I$26:$I$1000))))))</f>
        <v/>
      </c>
      <c r="D842" t="str">
        <f t="array" ref="D842">_xlfn.IFNA(INDEX(Colony!$J$26:$J$1000, MATCH(1,COUNTIF(A842, Colony!$H$26:$H$1000)*(--(ISBLANK(Colony!$I$26:$I$1000))), 0)),"")</f>
        <v/>
      </c>
      <c r="E842" t="str">
        <f t="array" ref="E842">_xlfn.IFNA(INDEX(Colony!$D$26:$D$1000, MATCH(1,COUNTIF(B842, Colony!$H$26:$H$1000)*(--(ISBLANK(Colony!$I$26:$I$1000))), 0)),"")</f>
        <v/>
      </c>
      <c r="F842">
        <f t="shared" si="15"/>
        <v>0</v>
      </c>
    </row>
    <row r="843" spans="1:6" x14ac:dyDescent="0.25">
      <c r="A843" t="str">
        <f t="array" ref="A843">_xlfn.IFNA(INDEX(Colony!$H$26:$H$1000, MATCH(0, COUNTIF(A$4:A842,Colony!$H$26:$H$1000), 0)),"")</f>
        <v/>
      </c>
      <c r="B843" t="str">
        <f t="array" ref="B843">_xlfn.IFNA(INDEX(Colony!$H$26:$H$1000, MATCH(1,COUNTIF(A843, Colony!$H$26:$H$1000)*(--(ISBLANK(Colony!$I$26:$I$1000))), 0)),"")</f>
        <v/>
      </c>
      <c r="C843" t="str">
        <f t="array" ref="C843">IF(A843=0,0,IF(OR(B843&gt;9999999,ISBLANK(B843)),"",SUM(COUNTIF(A843, Colony!$H$26:$H$1000)*(--(ISBLANK(Colony!$I$26:$I$1000))))))</f>
        <v/>
      </c>
      <c r="D843" t="str">
        <f t="array" ref="D843">_xlfn.IFNA(INDEX(Colony!$J$26:$J$1000, MATCH(1,COUNTIF(A843, Colony!$H$26:$H$1000)*(--(ISBLANK(Colony!$I$26:$I$1000))), 0)),"")</f>
        <v/>
      </c>
      <c r="E843" t="str">
        <f t="array" ref="E843">_xlfn.IFNA(INDEX(Colony!$D$26:$D$1000, MATCH(1,COUNTIF(B843, Colony!$H$26:$H$1000)*(--(ISBLANK(Colony!$I$26:$I$1000))), 0)),"")</f>
        <v/>
      </c>
      <c r="F843">
        <f t="shared" si="15"/>
        <v>0</v>
      </c>
    </row>
    <row r="844" spans="1:6" x14ac:dyDescent="0.25">
      <c r="A844" t="str">
        <f t="array" ref="A844">_xlfn.IFNA(INDEX(Colony!$H$26:$H$1000, MATCH(0, COUNTIF(A$4:A843,Colony!$H$26:$H$1000), 0)),"")</f>
        <v/>
      </c>
      <c r="B844" t="str">
        <f t="array" ref="B844">_xlfn.IFNA(INDEX(Colony!$H$26:$H$1000, MATCH(1,COUNTIF(A844, Colony!$H$26:$H$1000)*(--(ISBLANK(Colony!$I$26:$I$1000))), 0)),"")</f>
        <v/>
      </c>
      <c r="C844" t="str">
        <f t="array" ref="C844">IF(A844=0,0,IF(OR(B844&gt;9999999,ISBLANK(B844)),"",SUM(COUNTIF(A844, Colony!$H$26:$H$1000)*(--(ISBLANK(Colony!$I$26:$I$1000))))))</f>
        <v/>
      </c>
      <c r="D844" t="str">
        <f t="array" ref="D844">_xlfn.IFNA(INDEX(Colony!$J$26:$J$1000, MATCH(1,COUNTIF(A844, Colony!$H$26:$H$1000)*(--(ISBLANK(Colony!$I$26:$I$1000))), 0)),"")</f>
        <v/>
      </c>
      <c r="E844" t="str">
        <f t="array" ref="E844">_xlfn.IFNA(INDEX(Colony!$D$26:$D$1000, MATCH(1,COUNTIF(B844, Colony!$H$26:$H$1000)*(--(ISBLANK(Colony!$I$26:$I$1000))), 0)),"")</f>
        <v/>
      </c>
      <c r="F844">
        <f t="shared" si="15"/>
        <v>0</v>
      </c>
    </row>
    <row r="845" spans="1:6" x14ac:dyDescent="0.25">
      <c r="A845" t="str">
        <f t="array" ref="A845">_xlfn.IFNA(INDEX(Colony!$H$26:$H$1000, MATCH(0, COUNTIF(A$4:A844,Colony!$H$26:$H$1000), 0)),"")</f>
        <v/>
      </c>
      <c r="B845" t="str">
        <f t="array" ref="B845">_xlfn.IFNA(INDEX(Colony!$H$26:$H$1000, MATCH(1,COUNTIF(A845, Colony!$H$26:$H$1000)*(--(ISBLANK(Colony!$I$26:$I$1000))), 0)),"")</f>
        <v/>
      </c>
      <c r="C845" t="str">
        <f t="array" ref="C845">IF(A845=0,0,IF(OR(B845&gt;9999999,ISBLANK(B845)),"",SUM(COUNTIF(A845, Colony!$H$26:$H$1000)*(--(ISBLANK(Colony!$I$26:$I$1000))))))</f>
        <v/>
      </c>
      <c r="D845" t="str">
        <f t="array" ref="D845">_xlfn.IFNA(INDEX(Colony!$J$26:$J$1000, MATCH(1,COUNTIF(A845, Colony!$H$26:$H$1000)*(--(ISBLANK(Colony!$I$26:$I$1000))), 0)),"")</f>
        <v/>
      </c>
      <c r="E845" t="str">
        <f t="array" ref="E845">_xlfn.IFNA(INDEX(Colony!$D$26:$D$1000, MATCH(1,COUNTIF(B845, Colony!$H$26:$H$1000)*(--(ISBLANK(Colony!$I$26:$I$1000))), 0)),"")</f>
        <v/>
      </c>
      <c r="F845">
        <f t="shared" si="15"/>
        <v>0</v>
      </c>
    </row>
    <row r="846" spans="1:6" x14ac:dyDescent="0.25">
      <c r="A846" t="str">
        <f t="array" ref="A846">_xlfn.IFNA(INDEX(Colony!$H$26:$H$1000, MATCH(0, COUNTIF(A$4:A845,Colony!$H$26:$H$1000), 0)),"")</f>
        <v/>
      </c>
      <c r="B846" t="str">
        <f t="array" ref="B846">_xlfn.IFNA(INDEX(Colony!$H$26:$H$1000, MATCH(1,COUNTIF(A846, Colony!$H$26:$H$1000)*(--(ISBLANK(Colony!$I$26:$I$1000))), 0)),"")</f>
        <v/>
      </c>
      <c r="C846" t="str">
        <f t="array" ref="C846">IF(A846=0,0,IF(OR(B846&gt;9999999,ISBLANK(B846)),"",SUM(COUNTIF(A846, Colony!$H$26:$H$1000)*(--(ISBLANK(Colony!$I$26:$I$1000))))))</f>
        <v/>
      </c>
      <c r="D846" t="str">
        <f t="array" ref="D846">_xlfn.IFNA(INDEX(Colony!$J$26:$J$1000, MATCH(1,COUNTIF(A846, Colony!$H$26:$H$1000)*(--(ISBLANK(Colony!$I$26:$I$1000))), 0)),"")</f>
        <v/>
      </c>
      <c r="E846" t="str">
        <f t="array" ref="E846">_xlfn.IFNA(INDEX(Colony!$D$26:$D$1000, MATCH(1,COUNTIF(B846, Colony!$H$26:$H$1000)*(--(ISBLANK(Colony!$I$26:$I$1000))), 0)),"")</f>
        <v/>
      </c>
      <c r="F846">
        <f t="shared" si="15"/>
        <v>0</v>
      </c>
    </row>
    <row r="847" spans="1:6" x14ac:dyDescent="0.25">
      <c r="A847" t="str">
        <f t="array" ref="A847">_xlfn.IFNA(INDEX(Colony!$H$26:$H$1000, MATCH(0, COUNTIF(A$4:A846,Colony!$H$26:$H$1000), 0)),"")</f>
        <v/>
      </c>
      <c r="B847" t="str">
        <f t="array" ref="B847">_xlfn.IFNA(INDEX(Colony!$H$26:$H$1000, MATCH(1,COUNTIF(A847, Colony!$H$26:$H$1000)*(--(ISBLANK(Colony!$I$26:$I$1000))), 0)),"")</f>
        <v/>
      </c>
      <c r="C847" t="str">
        <f t="array" ref="C847">IF(A847=0,0,IF(OR(B847&gt;9999999,ISBLANK(B847)),"",SUM(COUNTIF(A847, Colony!$H$26:$H$1000)*(--(ISBLANK(Colony!$I$26:$I$1000))))))</f>
        <v/>
      </c>
      <c r="D847" t="str">
        <f t="array" ref="D847">_xlfn.IFNA(INDEX(Colony!$J$26:$J$1000, MATCH(1,COUNTIF(A847, Colony!$H$26:$H$1000)*(--(ISBLANK(Colony!$I$26:$I$1000))), 0)),"")</f>
        <v/>
      </c>
      <c r="E847" t="str">
        <f t="array" ref="E847">_xlfn.IFNA(INDEX(Colony!$D$26:$D$1000, MATCH(1,COUNTIF(B847, Colony!$H$26:$H$1000)*(--(ISBLANK(Colony!$I$26:$I$1000))), 0)),"")</f>
        <v/>
      </c>
      <c r="F847">
        <f t="shared" si="15"/>
        <v>0</v>
      </c>
    </row>
    <row r="848" spans="1:6" x14ac:dyDescent="0.25">
      <c r="A848" t="str">
        <f t="array" ref="A848">_xlfn.IFNA(INDEX(Colony!$H$26:$H$1000, MATCH(0, COUNTIF(A$4:A847,Colony!$H$26:$H$1000), 0)),"")</f>
        <v/>
      </c>
      <c r="B848" t="str">
        <f t="array" ref="B848">_xlfn.IFNA(INDEX(Colony!$H$26:$H$1000, MATCH(1,COUNTIF(A848, Colony!$H$26:$H$1000)*(--(ISBLANK(Colony!$I$26:$I$1000))), 0)),"")</f>
        <v/>
      </c>
      <c r="C848" t="str">
        <f t="array" ref="C848">IF(A848=0,0,IF(OR(B848&gt;9999999,ISBLANK(B848)),"",SUM(COUNTIF(A848, Colony!$H$26:$H$1000)*(--(ISBLANK(Colony!$I$26:$I$1000))))))</f>
        <v/>
      </c>
      <c r="D848" t="str">
        <f t="array" ref="D848">_xlfn.IFNA(INDEX(Colony!$J$26:$J$1000, MATCH(1,COUNTIF(A848, Colony!$H$26:$H$1000)*(--(ISBLANK(Colony!$I$26:$I$1000))), 0)),"")</f>
        <v/>
      </c>
      <c r="E848" t="str">
        <f t="array" ref="E848">_xlfn.IFNA(INDEX(Colony!$D$26:$D$1000, MATCH(1,COUNTIF(B848, Colony!$H$26:$H$1000)*(--(ISBLANK(Colony!$I$26:$I$1000))), 0)),"")</f>
        <v/>
      </c>
      <c r="F848">
        <f t="shared" si="15"/>
        <v>0</v>
      </c>
    </row>
    <row r="849" spans="1:6" x14ac:dyDescent="0.25">
      <c r="A849" t="str">
        <f t="array" ref="A849">_xlfn.IFNA(INDEX(Colony!$H$26:$H$1000, MATCH(0, COUNTIF(A$4:A848,Colony!$H$26:$H$1000), 0)),"")</f>
        <v/>
      </c>
      <c r="B849" t="str">
        <f t="array" ref="B849">_xlfn.IFNA(INDEX(Colony!$H$26:$H$1000, MATCH(1,COUNTIF(A849, Colony!$H$26:$H$1000)*(--(ISBLANK(Colony!$I$26:$I$1000))), 0)),"")</f>
        <v/>
      </c>
      <c r="C849" t="str">
        <f t="array" ref="C849">IF(A849=0,0,IF(OR(B849&gt;9999999,ISBLANK(B849)),"",SUM(COUNTIF(A849, Colony!$H$26:$H$1000)*(--(ISBLANK(Colony!$I$26:$I$1000))))))</f>
        <v/>
      </c>
      <c r="D849" t="str">
        <f t="array" ref="D849">_xlfn.IFNA(INDEX(Colony!$J$26:$J$1000, MATCH(1,COUNTIF(A849, Colony!$H$26:$H$1000)*(--(ISBLANK(Colony!$I$26:$I$1000))), 0)),"")</f>
        <v/>
      </c>
      <c r="E849" t="str">
        <f t="array" ref="E849">_xlfn.IFNA(INDEX(Colony!$D$26:$D$1000, MATCH(1,COUNTIF(B849, Colony!$H$26:$H$1000)*(--(ISBLANK(Colony!$I$26:$I$1000))), 0)),"")</f>
        <v/>
      </c>
      <c r="F849">
        <f t="shared" si="15"/>
        <v>0</v>
      </c>
    </row>
    <row r="850" spans="1:6" x14ac:dyDescent="0.25">
      <c r="A850" t="str">
        <f t="array" ref="A850">_xlfn.IFNA(INDEX(Colony!$H$26:$H$1000, MATCH(0, COUNTIF(A$4:A849,Colony!$H$26:$H$1000), 0)),"")</f>
        <v/>
      </c>
      <c r="B850" t="str">
        <f t="array" ref="B850">_xlfn.IFNA(INDEX(Colony!$H$26:$H$1000, MATCH(1,COUNTIF(A850, Colony!$H$26:$H$1000)*(--(ISBLANK(Colony!$I$26:$I$1000))), 0)),"")</f>
        <v/>
      </c>
      <c r="C850" t="str">
        <f t="array" ref="C850">IF(A850=0,0,IF(OR(B850&gt;9999999,ISBLANK(B850)),"",SUM(COUNTIF(A850, Colony!$H$26:$H$1000)*(--(ISBLANK(Colony!$I$26:$I$1000))))))</f>
        <v/>
      </c>
      <c r="D850" t="str">
        <f t="array" ref="D850">_xlfn.IFNA(INDEX(Colony!$J$26:$J$1000, MATCH(1,COUNTIF(A850, Colony!$H$26:$H$1000)*(--(ISBLANK(Colony!$I$26:$I$1000))), 0)),"")</f>
        <v/>
      </c>
      <c r="E850" t="str">
        <f t="array" ref="E850">_xlfn.IFNA(INDEX(Colony!$D$26:$D$1000, MATCH(1,COUNTIF(B850, Colony!$H$26:$H$1000)*(--(ISBLANK(Colony!$I$26:$I$1000))), 0)),"")</f>
        <v/>
      </c>
      <c r="F850">
        <f t="shared" si="15"/>
        <v>0</v>
      </c>
    </row>
    <row r="851" spans="1:6" x14ac:dyDescent="0.25">
      <c r="A851" t="str">
        <f t="array" ref="A851">_xlfn.IFNA(INDEX(Colony!$H$26:$H$1000, MATCH(0, COUNTIF(A$4:A850,Colony!$H$26:$H$1000), 0)),"")</f>
        <v/>
      </c>
      <c r="B851" t="str">
        <f t="array" ref="B851">_xlfn.IFNA(INDEX(Colony!$H$26:$H$1000, MATCH(1,COUNTIF(A851, Colony!$H$26:$H$1000)*(--(ISBLANK(Colony!$I$26:$I$1000))), 0)),"")</f>
        <v/>
      </c>
      <c r="C851" t="str">
        <f t="array" ref="C851">IF(A851=0,0,IF(OR(B851&gt;9999999,ISBLANK(B851)),"",SUM(COUNTIF(A851, Colony!$H$26:$H$1000)*(--(ISBLANK(Colony!$I$26:$I$1000))))))</f>
        <v/>
      </c>
      <c r="D851" t="str">
        <f t="array" ref="D851">_xlfn.IFNA(INDEX(Colony!$J$26:$J$1000, MATCH(1,COUNTIF(A851, Colony!$H$26:$H$1000)*(--(ISBLANK(Colony!$I$26:$I$1000))), 0)),"")</f>
        <v/>
      </c>
      <c r="E851" t="str">
        <f t="array" ref="E851">_xlfn.IFNA(INDEX(Colony!$D$26:$D$1000, MATCH(1,COUNTIF(B851, Colony!$H$26:$H$1000)*(--(ISBLANK(Colony!$I$26:$I$1000))), 0)),"")</f>
        <v/>
      </c>
      <c r="F851">
        <f t="shared" si="15"/>
        <v>0</v>
      </c>
    </row>
    <row r="852" spans="1:6" x14ac:dyDescent="0.25">
      <c r="A852" t="str">
        <f t="array" ref="A852">_xlfn.IFNA(INDEX(Colony!$H$26:$H$1000, MATCH(0, COUNTIF(A$4:A851,Colony!$H$26:$H$1000), 0)),"")</f>
        <v/>
      </c>
      <c r="B852" t="str">
        <f t="array" ref="B852">_xlfn.IFNA(INDEX(Colony!$H$26:$H$1000, MATCH(1,COUNTIF(A852, Colony!$H$26:$H$1000)*(--(ISBLANK(Colony!$I$26:$I$1000))), 0)),"")</f>
        <v/>
      </c>
      <c r="C852" t="str">
        <f t="array" ref="C852">IF(A852=0,0,IF(OR(B852&gt;9999999,ISBLANK(B852)),"",SUM(COUNTIF(A852, Colony!$H$26:$H$1000)*(--(ISBLANK(Colony!$I$26:$I$1000))))))</f>
        <v/>
      </c>
      <c r="D852" t="str">
        <f t="array" ref="D852">_xlfn.IFNA(INDEX(Colony!$J$26:$J$1000, MATCH(1,COUNTIF(A852, Colony!$H$26:$H$1000)*(--(ISBLANK(Colony!$I$26:$I$1000))), 0)),"")</f>
        <v/>
      </c>
      <c r="E852" t="str">
        <f t="array" ref="E852">_xlfn.IFNA(INDEX(Colony!$D$26:$D$1000, MATCH(1,COUNTIF(B852, Colony!$H$26:$H$1000)*(--(ISBLANK(Colony!$I$26:$I$1000))), 0)),"")</f>
        <v/>
      </c>
      <c r="F852">
        <f t="shared" si="15"/>
        <v>0</v>
      </c>
    </row>
    <row r="853" spans="1:6" x14ac:dyDescent="0.25">
      <c r="A853" t="str">
        <f t="array" ref="A853">_xlfn.IFNA(INDEX(Colony!$H$26:$H$1000, MATCH(0, COUNTIF(A$4:A852,Colony!$H$26:$H$1000), 0)),"")</f>
        <v/>
      </c>
      <c r="B853" t="str">
        <f t="array" ref="B853">_xlfn.IFNA(INDEX(Colony!$H$26:$H$1000, MATCH(1,COUNTIF(A853, Colony!$H$26:$H$1000)*(--(ISBLANK(Colony!$I$26:$I$1000))), 0)),"")</f>
        <v/>
      </c>
      <c r="C853" t="str">
        <f t="array" ref="C853">IF(A853=0,0,IF(OR(B853&gt;9999999,ISBLANK(B853)),"",SUM(COUNTIF(A853, Colony!$H$26:$H$1000)*(--(ISBLANK(Colony!$I$26:$I$1000))))))</f>
        <v/>
      </c>
      <c r="D853" t="str">
        <f t="array" ref="D853">_xlfn.IFNA(INDEX(Colony!$J$26:$J$1000, MATCH(1,COUNTIF(A853, Colony!$H$26:$H$1000)*(--(ISBLANK(Colony!$I$26:$I$1000))), 0)),"")</f>
        <v/>
      </c>
      <c r="E853" t="str">
        <f t="array" ref="E853">_xlfn.IFNA(INDEX(Colony!$D$26:$D$1000, MATCH(1,COUNTIF(B853, Colony!$H$26:$H$1000)*(--(ISBLANK(Colony!$I$26:$I$1000))), 0)),"")</f>
        <v/>
      </c>
      <c r="F853">
        <f t="shared" si="15"/>
        <v>0</v>
      </c>
    </row>
    <row r="854" spans="1:6" x14ac:dyDescent="0.25">
      <c r="A854" t="str">
        <f t="array" ref="A854">_xlfn.IFNA(INDEX(Colony!$H$26:$H$1000, MATCH(0, COUNTIF(A$4:A853,Colony!$H$26:$H$1000), 0)),"")</f>
        <v/>
      </c>
      <c r="B854" t="str">
        <f t="array" ref="B854">_xlfn.IFNA(INDEX(Colony!$H$26:$H$1000, MATCH(1,COUNTIF(A854, Colony!$H$26:$H$1000)*(--(ISBLANK(Colony!$I$26:$I$1000))), 0)),"")</f>
        <v/>
      </c>
      <c r="C854" t="str">
        <f t="array" ref="C854">IF(A854=0,0,IF(OR(B854&gt;9999999,ISBLANK(B854)),"",SUM(COUNTIF(A854, Colony!$H$26:$H$1000)*(--(ISBLANK(Colony!$I$26:$I$1000))))))</f>
        <v/>
      </c>
      <c r="D854" t="str">
        <f t="array" ref="D854">_xlfn.IFNA(INDEX(Colony!$J$26:$J$1000, MATCH(1,COUNTIF(A854, Colony!$H$26:$H$1000)*(--(ISBLANK(Colony!$I$26:$I$1000))), 0)),"")</f>
        <v/>
      </c>
      <c r="E854" t="str">
        <f t="array" ref="E854">_xlfn.IFNA(INDEX(Colony!$D$26:$D$1000, MATCH(1,COUNTIF(B854, Colony!$H$26:$H$1000)*(--(ISBLANK(Colony!$I$26:$I$1000))), 0)),"")</f>
        <v/>
      </c>
      <c r="F854">
        <f t="shared" si="15"/>
        <v>0</v>
      </c>
    </row>
    <row r="855" spans="1:6" x14ac:dyDescent="0.25">
      <c r="A855" t="str">
        <f t="array" ref="A855">_xlfn.IFNA(INDEX(Colony!$H$26:$H$1000, MATCH(0, COUNTIF(A$4:A854,Colony!$H$26:$H$1000), 0)),"")</f>
        <v/>
      </c>
      <c r="B855" t="str">
        <f t="array" ref="B855">_xlfn.IFNA(INDEX(Colony!$H$26:$H$1000, MATCH(1,COUNTIF(A855, Colony!$H$26:$H$1000)*(--(ISBLANK(Colony!$I$26:$I$1000))), 0)),"")</f>
        <v/>
      </c>
      <c r="C855" t="str">
        <f t="array" ref="C855">IF(A855=0,0,IF(OR(B855&gt;9999999,ISBLANK(B855)),"",SUM(COUNTIF(A855, Colony!$H$26:$H$1000)*(--(ISBLANK(Colony!$I$26:$I$1000))))))</f>
        <v/>
      </c>
      <c r="D855" t="str">
        <f t="array" ref="D855">_xlfn.IFNA(INDEX(Colony!$J$26:$J$1000, MATCH(1,COUNTIF(A855, Colony!$H$26:$H$1000)*(--(ISBLANK(Colony!$I$26:$I$1000))), 0)),"")</f>
        <v/>
      </c>
      <c r="E855" t="str">
        <f t="array" ref="E855">_xlfn.IFNA(INDEX(Colony!$D$26:$D$1000, MATCH(1,COUNTIF(B855, Colony!$H$26:$H$1000)*(--(ISBLANK(Colony!$I$26:$I$1000))), 0)),"")</f>
        <v/>
      </c>
      <c r="F855">
        <f t="shared" si="15"/>
        <v>0</v>
      </c>
    </row>
    <row r="856" spans="1:6" x14ac:dyDescent="0.25">
      <c r="A856" t="str">
        <f t="array" ref="A856">_xlfn.IFNA(INDEX(Colony!$H$26:$H$1000, MATCH(0, COUNTIF(A$4:A855,Colony!$H$26:$H$1000), 0)),"")</f>
        <v/>
      </c>
      <c r="B856" t="str">
        <f t="array" ref="B856">_xlfn.IFNA(INDEX(Colony!$H$26:$H$1000, MATCH(1,COUNTIF(A856, Colony!$H$26:$H$1000)*(--(ISBLANK(Colony!$I$26:$I$1000))), 0)),"")</f>
        <v/>
      </c>
      <c r="C856" t="str">
        <f t="array" ref="C856">IF(A856=0,0,IF(OR(B856&gt;9999999,ISBLANK(B856)),"",SUM(COUNTIF(A856, Colony!$H$26:$H$1000)*(--(ISBLANK(Colony!$I$26:$I$1000))))))</f>
        <v/>
      </c>
      <c r="D856" t="str">
        <f t="array" ref="D856">_xlfn.IFNA(INDEX(Colony!$J$26:$J$1000, MATCH(1,COUNTIF(A856, Colony!$H$26:$H$1000)*(--(ISBLANK(Colony!$I$26:$I$1000))), 0)),"")</f>
        <v/>
      </c>
      <c r="E856" t="str">
        <f t="array" ref="E856">_xlfn.IFNA(INDEX(Colony!$D$26:$D$1000, MATCH(1,COUNTIF(B856, Colony!$H$26:$H$1000)*(--(ISBLANK(Colony!$I$26:$I$1000))), 0)),"")</f>
        <v/>
      </c>
      <c r="F856">
        <f t="shared" si="15"/>
        <v>0</v>
      </c>
    </row>
    <row r="857" spans="1:6" x14ac:dyDescent="0.25">
      <c r="A857" t="str">
        <f t="array" ref="A857">_xlfn.IFNA(INDEX(Colony!$H$26:$H$1000, MATCH(0, COUNTIF(A$4:A856,Colony!$H$26:$H$1000), 0)),"")</f>
        <v/>
      </c>
      <c r="B857" t="str">
        <f t="array" ref="B857">_xlfn.IFNA(INDEX(Colony!$H$26:$H$1000, MATCH(1,COUNTIF(A857, Colony!$H$26:$H$1000)*(--(ISBLANK(Colony!$I$26:$I$1000))), 0)),"")</f>
        <v/>
      </c>
      <c r="C857" t="str">
        <f t="array" ref="C857">IF(A857=0,0,IF(OR(B857&gt;9999999,ISBLANK(B857)),"",SUM(COUNTIF(A857, Colony!$H$26:$H$1000)*(--(ISBLANK(Colony!$I$26:$I$1000))))))</f>
        <v/>
      </c>
      <c r="D857" t="str">
        <f t="array" ref="D857">_xlfn.IFNA(INDEX(Colony!$J$26:$J$1000, MATCH(1,COUNTIF(A857, Colony!$H$26:$H$1000)*(--(ISBLANK(Colony!$I$26:$I$1000))), 0)),"")</f>
        <v/>
      </c>
      <c r="E857" t="str">
        <f t="array" ref="E857">_xlfn.IFNA(INDEX(Colony!$D$26:$D$1000, MATCH(1,COUNTIF(B857, Colony!$H$26:$H$1000)*(--(ISBLANK(Colony!$I$26:$I$1000))), 0)),"")</f>
        <v/>
      </c>
      <c r="F857">
        <f t="shared" si="15"/>
        <v>0</v>
      </c>
    </row>
    <row r="858" spans="1:6" x14ac:dyDescent="0.25">
      <c r="A858" t="str">
        <f t="array" ref="A858">_xlfn.IFNA(INDEX(Colony!$H$26:$H$1000, MATCH(0, COUNTIF(A$4:A857,Colony!$H$26:$H$1000), 0)),"")</f>
        <v/>
      </c>
      <c r="B858" t="str">
        <f t="array" ref="B858">_xlfn.IFNA(INDEX(Colony!$H$26:$H$1000, MATCH(1,COUNTIF(A858, Colony!$H$26:$H$1000)*(--(ISBLANK(Colony!$I$26:$I$1000))), 0)),"")</f>
        <v/>
      </c>
      <c r="C858" t="str">
        <f t="array" ref="C858">IF(A858=0,0,IF(OR(B858&gt;9999999,ISBLANK(B858)),"",SUM(COUNTIF(A858, Colony!$H$26:$H$1000)*(--(ISBLANK(Colony!$I$26:$I$1000))))))</f>
        <v/>
      </c>
      <c r="D858" t="str">
        <f t="array" ref="D858">_xlfn.IFNA(INDEX(Colony!$J$26:$J$1000, MATCH(1,COUNTIF(A858, Colony!$H$26:$H$1000)*(--(ISBLANK(Colony!$I$26:$I$1000))), 0)),"")</f>
        <v/>
      </c>
      <c r="E858" t="str">
        <f t="array" ref="E858">_xlfn.IFNA(INDEX(Colony!$D$26:$D$1000, MATCH(1,COUNTIF(B858, Colony!$H$26:$H$1000)*(--(ISBLANK(Colony!$I$26:$I$1000))), 0)),"")</f>
        <v/>
      </c>
      <c r="F858">
        <f t="shared" si="15"/>
        <v>0</v>
      </c>
    </row>
    <row r="859" spans="1:6" x14ac:dyDescent="0.25">
      <c r="A859" t="str">
        <f t="array" ref="A859">_xlfn.IFNA(INDEX(Colony!$H$26:$H$1000, MATCH(0, COUNTIF(A$4:A858,Colony!$H$26:$H$1000), 0)),"")</f>
        <v/>
      </c>
      <c r="B859" t="str">
        <f t="array" ref="B859">_xlfn.IFNA(INDEX(Colony!$H$26:$H$1000, MATCH(1,COUNTIF(A859, Colony!$H$26:$H$1000)*(--(ISBLANK(Colony!$I$26:$I$1000))), 0)),"")</f>
        <v/>
      </c>
      <c r="C859" t="str">
        <f t="array" ref="C859">IF(A859=0,0,IF(OR(B859&gt;9999999,ISBLANK(B859)),"",SUM(COUNTIF(A859, Colony!$H$26:$H$1000)*(--(ISBLANK(Colony!$I$26:$I$1000))))))</f>
        <v/>
      </c>
      <c r="D859" t="str">
        <f t="array" ref="D859">_xlfn.IFNA(INDEX(Colony!$J$26:$J$1000, MATCH(1,COUNTIF(A859, Colony!$H$26:$H$1000)*(--(ISBLANK(Colony!$I$26:$I$1000))), 0)),"")</f>
        <v/>
      </c>
      <c r="E859" t="str">
        <f t="array" ref="E859">_xlfn.IFNA(INDEX(Colony!$D$26:$D$1000, MATCH(1,COUNTIF(B859, Colony!$H$26:$H$1000)*(--(ISBLANK(Colony!$I$26:$I$1000))), 0)),"")</f>
        <v/>
      </c>
      <c r="F859">
        <f t="shared" si="15"/>
        <v>0</v>
      </c>
    </row>
    <row r="860" spans="1:6" x14ac:dyDescent="0.25">
      <c r="A860" t="str">
        <f t="array" ref="A860">_xlfn.IFNA(INDEX(Colony!$H$26:$H$1000, MATCH(0, COUNTIF(A$4:A859,Colony!$H$26:$H$1000), 0)),"")</f>
        <v/>
      </c>
      <c r="B860" t="str">
        <f t="array" ref="B860">_xlfn.IFNA(INDEX(Colony!$H$26:$H$1000, MATCH(1,COUNTIF(A860, Colony!$H$26:$H$1000)*(--(ISBLANK(Colony!$I$26:$I$1000))), 0)),"")</f>
        <v/>
      </c>
      <c r="C860" t="str">
        <f t="array" ref="C860">IF(A860=0,0,IF(OR(B860&gt;9999999,ISBLANK(B860)),"",SUM(COUNTIF(A860, Colony!$H$26:$H$1000)*(--(ISBLANK(Colony!$I$26:$I$1000))))))</f>
        <v/>
      </c>
      <c r="D860" t="str">
        <f t="array" ref="D860">_xlfn.IFNA(INDEX(Colony!$J$26:$J$1000, MATCH(1,COUNTIF(A860, Colony!$H$26:$H$1000)*(--(ISBLANK(Colony!$I$26:$I$1000))), 0)),"")</f>
        <v/>
      </c>
      <c r="E860" t="str">
        <f t="array" ref="E860">_xlfn.IFNA(INDEX(Colony!$D$26:$D$1000, MATCH(1,COUNTIF(B860, Colony!$H$26:$H$1000)*(--(ISBLANK(Colony!$I$26:$I$1000))), 0)),"")</f>
        <v/>
      </c>
      <c r="F860">
        <f t="shared" si="15"/>
        <v>0</v>
      </c>
    </row>
    <row r="861" spans="1:6" x14ac:dyDescent="0.25">
      <c r="A861" t="str">
        <f t="array" ref="A861">_xlfn.IFNA(INDEX(Colony!$H$26:$H$1000, MATCH(0, COUNTIF(A$4:A860,Colony!$H$26:$H$1000), 0)),"")</f>
        <v/>
      </c>
      <c r="B861" t="str">
        <f t="array" ref="B861">_xlfn.IFNA(INDEX(Colony!$H$26:$H$1000, MATCH(1,COUNTIF(A861, Colony!$H$26:$H$1000)*(--(ISBLANK(Colony!$I$26:$I$1000))), 0)),"")</f>
        <v/>
      </c>
      <c r="C861" t="str">
        <f t="array" ref="C861">IF(A861=0,0,IF(OR(B861&gt;9999999,ISBLANK(B861)),"",SUM(COUNTIF(A861, Colony!$H$26:$H$1000)*(--(ISBLANK(Colony!$I$26:$I$1000))))))</f>
        <v/>
      </c>
      <c r="D861" t="str">
        <f t="array" ref="D861">_xlfn.IFNA(INDEX(Colony!$J$26:$J$1000, MATCH(1,COUNTIF(A861, Colony!$H$26:$H$1000)*(--(ISBLANK(Colony!$I$26:$I$1000))), 0)),"")</f>
        <v/>
      </c>
      <c r="E861" t="str">
        <f t="array" ref="E861">_xlfn.IFNA(INDEX(Colony!$D$26:$D$1000, MATCH(1,COUNTIF(B861, Colony!$H$26:$H$1000)*(--(ISBLANK(Colony!$I$26:$I$1000))), 0)),"")</f>
        <v/>
      </c>
      <c r="F861">
        <f t="shared" si="15"/>
        <v>0</v>
      </c>
    </row>
    <row r="862" spans="1:6" x14ac:dyDescent="0.25">
      <c r="A862" t="str">
        <f t="array" ref="A862">_xlfn.IFNA(INDEX(Colony!$H$26:$H$1000, MATCH(0, COUNTIF(A$4:A861,Colony!$H$26:$H$1000), 0)),"")</f>
        <v/>
      </c>
      <c r="B862" t="str">
        <f t="array" ref="B862">_xlfn.IFNA(INDEX(Colony!$H$26:$H$1000, MATCH(1,COUNTIF(A862, Colony!$H$26:$H$1000)*(--(ISBLANK(Colony!$I$26:$I$1000))), 0)),"")</f>
        <v/>
      </c>
      <c r="C862" t="str">
        <f t="array" ref="C862">IF(A862=0,0,IF(OR(B862&gt;9999999,ISBLANK(B862)),"",SUM(COUNTIF(A862, Colony!$H$26:$H$1000)*(--(ISBLANK(Colony!$I$26:$I$1000))))))</f>
        <v/>
      </c>
      <c r="D862" t="str">
        <f t="array" ref="D862">_xlfn.IFNA(INDEX(Colony!$J$26:$J$1000, MATCH(1,COUNTIF(A862, Colony!$H$26:$H$1000)*(--(ISBLANK(Colony!$I$26:$I$1000))), 0)),"")</f>
        <v/>
      </c>
      <c r="E862" t="str">
        <f t="array" ref="E862">_xlfn.IFNA(INDEX(Colony!$D$26:$D$1000, MATCH(1,COUNTIF(B862, Colony!$H$26:$H$1000)*(--(ISBLANK(Colony!$I$26:$I$1000))), 0)),"")</f>
        <v/>
      </c>
      <c r="F862">
        <f t="shared" si="15"/>
        <v>0</v>
      </c>
    </row>
    <row r="863" spans="1:6" x14ac:dyDescent="0.25">
      <c r="A863" t="str">
        <f t="array" ref="A863">_xlfn.IFNA(INDEX(Colony!$H$26:$H$1000, MATCH(0, COUNTIF(A$4:A862,Colony!$H$26:$H$1000), 0)),"")</f>
        <v/>
      </c>
      <c r="B863" t="str">
        <f t="array" ref="B863">_xlfn.IFNA(INDEX(Colony!$H$26:$H$1000, MATCH(1,COUNTIF(A863, Colony!$H$26:$H$1000)*(--(ISBLANK(Colony!$I$26:$I$1000))), 0)),"")</f>
        <v/>
      </c>
      <c r="C863" t="str">
        <f t="array" ref="C863">IF(A863=0,0,IF(OR(B863&gt;9999999,ISBLANK(B863)),"",SUM(COUNTIF(A863, Colony!$H$26:$H$1000)*(--(ISBLANK(Colony!$I$26:$I$1000))))))</f>
        <v/>
      </c>
      <c r="D863" t="str">
        <f t="array" ref="D863">_xlfn.IFNA(INDEX(Colony!$J$26:$J$1000, MATCH(1,COUNTIF(A863, Colony!$H$26:$H$1000)*(--(ISBLANK(Colony!$I$26:$I$1000))), 0)),"")</f>
        <v/>
      </c>
      <c r="E863" t="str">
        <f t="array" ref="E863">_xlfn.IFNA(INDEX(Colony!$D$26:$D$1000, MATCH(1,COUNTIF(B863, Colony!$H$26:$H$1000)*(--(ISBLANK(Colony!$I$26:$I$1000))), 0)),"")</f>
        <v/>
      </c>
      <c r="F863">
        <f t="shared" si="15"/>
        <v>0</v>
      </c>
    </row>
    <row r="864" spans="1:6" x14ac:dyDescent="0.25">
      <c r="A864" t="str">
        <f t="array" ref="A864">_xlfn.IFNA(INDEX(Colony!$H$26:$H$1000, MATCH(0, COUNTIF(A$4:A863,Colony!$H$26:$H$1000), 0)),"")</f>
        <v/>
      </c>
      <c r="B864" t="str">
        <f t="array" ref="B864">_xlfn.IFNA(INDEX(Colony!$H$26:$H$1000, MATCH(1,COUNTIF(A864, Colony!$H$26:$H$1000)*(--(ISBLANK(Colony!$I$26:$I$1000))), 0)),"")</f>
        <v/>
      </c>
      <c r="C864" t="str">
        <f t="array" ref="C864">IF(A864=0,0,IF(OR(B864&gt;9999999,ISBLANK(B864)),"",SUM(COUNTIF(A864, Colony!$H$26:$H$1000)*(--(ISBLANK(Colony!$I$26:$I$1000))))))</f>
        <v/>
      </c>
      <c r="D864" t="str">
        <f t="array" ref="D864">_xlfn.IFNA(INDEX(Colony!$J$26:$J$1000, MATCH(1,COUNTIF(A864, Colony!$H$26:$H$1000)*(--(ISBLANK(Colony!$I$26:$I$1000))), 0)),"")</f>
        <v/>
      </c>
      <c r="E864" t="str">
        <f t="array" ref="E864">_xlfn.IFNA(INDEX(Colony!$D$26:$D$1000, MATCH(1,COUNTIF(B864, Colony!$H$26:$H$1000)*(--(ISBLANK(Colony!$I$26:$I$1000))), 0)),"")</f>
        <v/>
      </c>
      <c r="F864">
        <f t="shared" si="15"/>
        <v>0</v>
      </c>
    </row>
    <row r="865" spans="1:6" x14ac:dyDescent="0.25">
      <c r="A865" t="str">
        <f t="array" ref="A865">_xlfn.IFNA(INDEX(Colony!$H$26:$H$1000, MATCH(0, COUNTIF(A$4:A864,Colony!$H$26:$H$1000), 0)),"")</f>
        <v/>
      </c>
      <c r="B865" t="str">
        <f t="array" ref="B865">_xlfn.IFNA(INDEX(Colony!$H$26:$H$1000, MATCH(1,COUNTIF(A865, Colony!$H$26:$H$1000)*(--(ISBLANK(Colony!$I$26:$I$1000))), 0)),"")</f>
        <v/>
      </c>
      <c r="C865" t="str">
        <f t="array" ref="C865">IF(A865=0,0,IF(OR(B865&gt;9999999,ISBLANK(B865)),"",SUM(COUNTIF(A865, Colony!$H$26:$H$1000)*(--(ISBLANK(Colony!$I$26:$I$1000))))))</f>
        <v/>
      </c>
      <c r="D865" t="str">
        <f t="array" ref="D865">_xlfn.IFNA(INDEX(Colony!$J$26:$J$1000, MATCH(1,COUNTIF(A865, Colony!$H$26:$H$1000)*(--(ISBLANK(Colony!$I$26:$I$1000))), 0)),"")</f>
        <v/>
      </c>
      <c r="E865" t="str">
        <f t="array" ref="E865">_xlfn.IFNA(INDEX(Colony!$D$26:$D$1000, MATCH(1,COUNTIF(B865, Colony!$H$26:$H$1000)*(--(ISBLANK(Colony!$I$26:$I$1000))), 0)),"")</f>
        <v/>
      </c>
      <c r="F865">
        <f t="shared" si="15"/>
        <v>0</v>
      </c>
    </row>
    <row r="866" spans="1:6" x14ac:dyDescent="0.25">
      <c r="A866" t="str">
        <f t="array" ref="A866">_xlfn.IFNA(INDEX(Colony!$H$26:$H$1000, MATCH(0, COUNTIF(A$4:A865,Colony!$H$26:$H$1000), 0)),"")</f>
        <v/>
      </c>
      <c r="B866" t="str">
        <f t="array" ref="B866">_xlfn.IFNA(INDEX(Colony!$H$26:$H$1000, MATCH(1,COUNTIF(A866, Colony!$H$26:$H$1000)*(--(ISBLANK(Colony!$I$26:$I$1000))), 0)),"")</f>
        <v/>
      </c>
      <c r="C866" t="str">
        <f t="array" ref="C866">IF(A866=0,0,IF(OR(B866&gt;9999999,ISBLANK(B866)),"",SUM(COUNTIF(A866, Colony!$H$26:$H$1000)*(--(ISBLANK(Colony!$I$26:$I$1000))))))</f>
        <v/>
      </c>
      <c r="D866" t="str">
        <f t="array" ref="D866">_xlfn.IFNA(INDEX(Colony!$J$26:$J$1000, MATCH(1,COUNTIF(A866, Colony!$H$26:$H$1000)*(--(ISBLANK(Colony!$I$26:$I$1000))), 0)),"")</f>
        <v/>
      </c>
      <c r="E866" t="str">
        <f t="array" ref="E866">_xlfn.IFNA(INDEX(Colony!$D$26:$D$1000, MATCH(1,COUNTIF(B866, Colony!$H$26:$H$1000)*(--(ISBLANK(Colony!$I$26:$I$1000))), 0)),"")</f>
        <v/>
      </c>
      <c r="F866">
        <f t="shared" si="15"/>
        <v>0</v>
      </c>
    </row>
    <row r="867" spans="1:6" x14ac:dyDescent="0.25">
      <c r="A867" t="str">
        <f t="array" ref="A867">_xlfn.IFNA(INDEX(Colony!$H$26:$H$1000, MATCH(0, COUNTIF(A$4:A866,Colony!$H$26:$H$1000), 0)),"")</f>
        <v/>
      </c>
      <c r="B867" t="str">
        <f t="array" ref="B867">_xlfn.IFNA(INDEX(Colony!$H$26:$H$1000, MATCH(1,COUNTIF(A867, Colony!$H$26:$H$1000)*(--(ISBLANK(Colony!$I$26:$I$1000))), 0)),"")</f>
        <v/>
      </c>
      <c r="C867" t="str">
        <f t="array" ref="C867">IF(A867=0,0,IF(OR(B867&gt;9999999,ISBLANK(B867)),"",SUM(COUNTIF(A867, Colony!$H$26:$H$1000)*(--(ISBLANK(Colony!$I$26:$I$1000))))))</f>
        <v/>
      </c>
      <c r="D867" t="str">
        <f t="array" ref="D867">_xlfn.IFNA(INDEX(Colony!$J$26:$J$1000, MATCH(1,COUNTIF(A867, Colony!$H$26:$H$1000)*(--(ISBLANK(Colony!$I$26:$I$1000))), 0)),"")</f>
        <v/>
      </c>
      <c r="E867" t="str">
        <f t="array" ref="E867">_xlfn.IFNA(INDEX(Colony!$D$26:$D$1000, MATCH(1,COUNTIF(B867, Colony!$H$26:$H$1000)*(--(ISBLANK(Colony!$I$26:$I$1000))), 0)),"")</f>
        <v/>
      </c>
      <c r="F867">
        <f t="shared" si="15"/>
        <v>0</v>
      </c>
    </row>
    <row r="868" spans="1:6" x14ac:dyDescent="0.25">
      <c r="A868" t="str">
        <f t="array" ref="A868">_xlfn.IFNA(INDEX(Colony!$H$26:$H$1000, MATCH(0, COUNTIF(A$4:A867,Colony!$H$26:$H$1000), 0)),"")</f>
        <v/>
      </c>
      <c r="B868" t="str">
        <f t="array" ref="B868">_xlfn.IFNA(INDEX(Colony!$H$26:$H$1000, MATCH(1,COUNTIF(A868, Colony!$H$26:$H$1000)*(--(ISBLANK(Colony!$I$26:$I$1000))), 0)),"")</f>
        <v/>
      </c>
      <c r="C868" t="str">
        <f t="array" ref="C868">IF(A868=0,0,IF(OR(B868&gt;9999999,ISBLANK(B868)),"",SUM(COUNTIF(A868, Colony!$H$26:$H$1000)*(--(ISBLANK(Colony!$I$26:$I$1000))))))</f>
        <v/>
      </c>
      <c r="D868" t="str">
        <f t="array" ref="D868">_xlfn.IFNA(INDEX(Colony!$J$26:$J$1000, MATCH(1,COUNTIF(A868, Colony!$H$26:$H$1000)*(--(ISBLANK(Colony!$I$26:$I$1000))), 0)),"")</f>
        <v/>
      </c>
      <c r="E868" t="str">
        <f t="array" ref="E868">_xlfn.IFNA(INDEX(Colony!$D$26:$D$1000, MATCH(1,COUNTIF(B868, Colony!$H$26:$H$1000)*(--(ISBLANK(Colony!$I$26:$I$1000))), 0)),"")</f>
        <v/>
      </c>
      <c r="F868">
        <f t="shared" si="15"/>
        <v>0</v>
      </c>
    </row>
    <row r="869" spans="1:6" x14ac:dyDescent="0.25">
      <c r="A869" t="str">
        <f t="array" ref="A869">_xlfn.IFNA(INDEX(Colony!$H$26:$H$1000, MATCH(0, COUNTIF(A$4:A868,Colony!$H$26:$H$1000), 0)),"")</f>
        <v/>
      </c>
      <c r="B869" t="str">
        <f t="array" ref="B869">_xlfn.IFNA(INDEX(Colony!$H$26:$H$1000, MATCH(1,COUNTIF(A869, Colony!$H$26:$H$1000)*(--(ISBLANK(Colony!$I$26:$I$1000))), 0)),"")</f>
        <v/>
      </c>
      <c r="C869" t="str">
        <f t="array" ref="C869">IF(A869=0,0,IF(OR(B869&gt;9999999,ISBLANK(B869)),"",SUM(COUNTIF(A869, Colony!$H$26:$H$1000)*(--(ISBLANK(Colony!$I$26:$I$1000))))))</f>
        <v/>
      </c>
      <c r="D869" t="str">
        <f t="array" ref="D869">_xlfn.IFNA(INDEX(Colony!$J$26:$J$1000, MATCH(1,COUNTIF(A869, Colony!$H$26:$H$1000)*(--(ISBLANK(Colony!$I$26:$I$1000))), 0)),"")</f>
        <v/>
      </c>
      <c r="E869" t="str">
        <f t="array" ref="E869">_xlfn.IFNA(INDEX(Colony!$D$26:$D$1000, MATCH(1,COUNTIF(B869, Colony!$H$26:$H$1000)*(--(ISBLANK(Colony!$I$26:$I$1000))), 0)),"")</f>
        <v/>
      </c>
      <c r="F869">
        <f t="shared" si="15"/>
        <v>0</v>
      </c>
    </row>
    <row r="870" spans="1:6" x14ac:dyDescent="0.25">
      <c r="A870" t="str">
        <f t="array" ref="A870">_xlfn.IFNA(INDEX(Colony!$H$26:$H$1000, MATCH(0, COUNTIF(A$4:A869,Colony!$H$26:$H$1000), 0)),"")</f>
        <v/>
      </c>
      <c r="B870" t="str">
        <f t="array" ref="B870">_xlfn.IFNA(INDEX(Colony!$H$26:$H$1000, MATCH(1,COUNTIF(A870, Colony!$H$26:$H$1000)*(--(ISBLANK(Colony!$I$26:$I$1000))), 0)),"")</f>
        <v/>
      </c>
      <c r="C870" t="str">
        <f t="array" ref="C870">IF(A870=0,0,IF(OR(B870&gt;9999999,ISBLANK(B870)),"",SUM(COUNTIF(A870, Colony!$H$26:$H$1000)*(--(ISBLANK(Colony!$I$26:$I$1000))))))</f>
        <v/>
      </c>
      <c r="D870" t="str">
        <f t="array" ref="D870">_xlfn.IFNA(INDEX(Colony!$J$26:$J$1000, MATCH(1,COUNTIF(A870, Colony!$H$26:$H$1000)*(--(ISBLANK(Colony!$I$26:$I$1000))), 0)),"")</f>
        <v/>
      </c>
      <c r="E870" t="str">
        <f t="array" ref="E870">_xlfn.IFNA(INDEX(Colony!$D$26:$D$1000, MATCH(1,COUNTIF(B870, Colony!$H$26:$H$1000)*(--(ISBLANK(Colony!$I$26:$I$1000))), 0)),"")</f>
        <v/>
      </c>
      <c r="F870">
        <f t="shared" si="15"/>
        <v>0</v>
      </c>
    </row>
    <row r="871" spans="1:6" x14ac:dyDescent="0.25">
      <c r="A871" t="str">
        <f t="array" ref="A871">_xlfn.IFNA(INDEX(Colony!$H$26:$H$1000, MATCH(0, COUNTIF(A$4:A870,Colony!$H$26:$H$1000), 0)),"")</f>
        <v/>
      </c>
      <c r="B871" t="str">
        <f t="array" ref="B871">_xlfn.IFNA(INDEX(Colony!$H$26:$H$1000, MATCH(1,COUNTIF(A871, Colony!$H$26:$H$1000)*(--(ISBLANK(Colony!$I$26:$I$1000))), 0)),"")</f>
        <v/>
      </c>
      <c r="C871" t="str">
        <f t="array" ref="C871">IF(A871=0,0,IF(OR(B871&gt;9999999,ISBLANK(B871)),"",SUM(COUNTIF(A871, Colony!$H$26:$H$1000)*(--(ISBLANK(Colony!$I$26:$I$1000))))))</f>
        <v/>
      </c>
      <c r="D871" t="str">
        <f t="array" ref="D871">_xlfn.IFNA(INDEX(Colony!$J$26:$J$1000, MATCH(1,COUNTIF(A871, Colony!$H$26:$H$1000)*(--(ISBLANK(Colony!$I$26:$I$1000))), 0)),"")</f>
        <v/>
      </c>
      <c r="E871" t="str">
        <f t="array" ref="E871">_xlfn.IFNA(INDEX(Colony!$D$26:$D$1000, MATCH(1,COUNTIF(B871, Colony!$H$26:$H$1000)*(--(ISBLANK(Colony!$I$26:$I$1000))), 0)),"")</f>
        <v/>
      </c>
      <c r="F871">
        <f t="shared" si="15"/>
        <v>0</v>
      </c>
    </row>
    <row r="872" spans="1:6" x14ac:dyDescent="0.25">
      <c r="A872" t="str">
        <f t="array" ref="A872">_xlfn.IFNA(INDEX(Colony!$H$26:$H$1000, MATCH(0, COUNTIF(A$4:A871,Colony!$H$26:$H$1000), 0)),"")</f>
        <v/>
      </c>
      <c r="B872" t="str">
        <f t="array" ref="B872">_xlfn.IFNA(INDEX(Colony!$H$26:$H$1000, MATCH(1,COUNTIF(A872, Colony!$H$26:$H$1000)*(--(ISBLANK(Colony!$I$26:$I$1000))), 0)),"")</f>
        <v/>
      </c>
      <c r="C872" t="str">
        <f t="array" ref="C872">IF(A872=0,0,IF(OR(B872&gt;9999999,ISBLANK(B872)),"",SUM(COUNTIF(A872, Colony!$H$26:$H$1000)*(--(ISBLANK(Colony!$I$26:$I$1000))))))</f>
        <v/>
      </c>
      <c r="D872" t="str">
        <f t="array" ref="D872">_xlfn.IFNA(INDEX(Colony!$J$26:$J$1000, MATCH(1,COUNTIF(A872, Colony!$H$26:$H$1000)*(--(ISBLANK(Colony!$I$26:$I$1000))), 0)),"")</f>
        <v/>
      </c>
      <c r="E872" t="str">
        <f t="array" ref="E872">_xlfn.IFNA(INDEX(Colony!$D$26:$D$1000, MATCH(1,COUNTIF(B872, Colony!$H$26:$H$1000)*(--(ISBLANK(Colony!$I$26:$I$1000))), 0)),"")</f>
        <v/>
      </c>
      <c r="F872">
        <f t="shared" si="15"/>
        <v>0</v>
      </c>
    </row>
    <row r="873" spans="1:6" x14ac:dyDescent="0.25">
      <c r="A873" t="str">
        <f t="array" ref="A873">_xlfn.IFNA(INDEX(Colony!$H$26:$H$1000, MATCH(0, COUNTIF(A$4:A872,Colony!$H$26:$H$1000), 0)),"")</f>
        <v/>
      </c>
      <c r="B873" t="str">
        <f t="array" ref="B873">_xlfn.IFNA(INDEX(Colony!$H$26:$H$1000, MATCH(1,COUNTIF(A873, Colony!$H$26:$H$1000)*(--(ISBLANK(Colony!$I$26:$I$1000))), 0)),"")</f>
        <v/>
      </c>
      <c r="C873" t="str">
        <f t="array" ref="C873">IF(A873=0,0,IF(OR(B873&gt;9999999,ISBLANK(B873)),"",SUM(COUNTIF(A873, Colony!$H$26:$H$1000)*(--(ISBLANK(Colony!$I$26:$I$1000))))))</f>
        <v/>
      </c>
      <c r="D873" t="str">
        <f t="array" ref="D873">_xlfn.IFNA(INDEX(Colony!$J$26:$J$1000, MATCH(1,COUNTIF(A873, Colony!$H$26:$H$1000)*(--(ISBLANK(Colony!$I$26:$I$1000))), 0)),"")</f>
        <v/>
      </c>
      <c r="E873" t="str">
        <f t="array" ref="E873">_xlfn.IFNA(INDEX(Colony!$D$26:$D$1000, MATCH(1,COUNTIF(B873, Colony!$H$26:$H$1000)*(--(ISBLANK(Colony!$I$26:$I$1000))), 0)),"")</f>
        <v/>
      </c>
      <c r="F873">
        <f t="shared" si="15"/>
        <v>0</v>
      </c>
    </row>
    <row r="874" spans="1:6" x14ac:dyDescent="0.25">
      <c r="A874" t="str">
        <f t="array" ref="A874">_xlfn.IFNA(INDEX(Colony!$H$26:$H$1000, MATCH(0, COUNTIF(A$4:A873,Colony!$H$26:$H$1000), 0)),"")</f>
        <v/>
      </c>
      <c r="B874" t="str">
        <f t="array" ref="B874">_xlfn.IFNA(INDEX(Colony!$H$26:$H$1000, MATCH(1,COUNTIF(A874, Colony!$H$26:$H$1000)*(--(ISBLANK(Colony!$I$26:$I$1000))), 0)),"")</f>
        <v/>
      </c>
      <c r="C874" t="str">
        <f t="array" ref="C874">IF(A874=0,0,IF(OR(B874&gt;9999999,ISBLANK(B874)),"",SUM(COUNTIF(A874, Colony!$H$26:$H$1000)*(--(ISBLANK(Colony!$I$26:$I$1000))))))</f>
        <v/>
      </c>
      <c r="D874" t="str">
        <f t="array" ref="D874">_xlfn.IFNA(INDEX(Colony!$J$26:$J$1000, MATCH(1,COUNTIF(A874, Colony!$H$26:$H$1000)*(--(ISBLANK(Colony!$I$26:$I$1000))), 0)),"")</f>
        <v/>
      </c>
      <c r="E874" t="str">
        <f t="array" ref="E874">_xlfn.IFNA(INDEX(Colony!$D$26:$D$1000, MATCH(1,COUNTIF(B874, Colony!$H$26:$H$1000)*(--(ISBLANK(Colony!$I$26:$I$1000))), 0)),"")</f>
        <v/>
      </c>
      <c r="F874">
        <f t="shared" si="15"/>
        <v>0</v>
      </c>
    </row>
    <row r="875" spans="1:6" x14ac:dyDescent="0.25">
      <c r="A875" t="str">
        <f t="array" ref="A875">_xlfn.IFNA(INDEX(Colony!$H$26:$H$1000, MATCH(0, COUNTIF(A$4:A874,Colony!$H$26:$H$1000), 0)),"")</f>
        <v/>
      </c>
      <c r="B875" t="str">
        <f t="array" ref="B875">_xlfn.IFNA(INDEX(Colony!$H$26:$H$1000, MATCH(1,COUNTIF(A875, Colony!$H$26:$H$1000)*(--(ISBLANK(Colony!$I$26:$I$1000))), 0)),"")</f>
        <v/>
      </c>
      <c r="C875" t="str">
        <f t="array" ref="C875">IF(A875=0,0,IF(OR(B875&gt;9999999,ISBLANK(B875)),"",SUM(COUNTIF(A875, Colony!$H$26:$H$1000)*(--(ISBLANK(Colony!$I$26:$I$1000))))))</f>
        <v/>
      </c>
      <c r="D875" t="str">
        <f t="array" ref="D875">_xlfn.IFNA(INDEX(Colony!$J$26:$J$1000, MATCH(1,COUNTIF(A875, Colony!$H$26:$H$1000)*(--(ISBLANK(Colony!$I$26:$I$1000))), 0)),"")</f>
        <v/>
      </c>
      <c r="E875" t="str">
        <f t="array" ref="E875">_xlfn.IFNA(INDEX(Colony!$D$26:$D$1000, MATCH(1,COUNTIF(B875, Colony!$H$26:$H$1000)*(--(ISBLANK(Colony!$I$26:$I$1000))), 0)),"")</f>
        <v/>
      </c>
      <c r="F875">
        <f t="shared" si="15"/>
        <v>0</v>
      </c>
    </row>
    <row r="876" spans="1:6" x14ac:dyDescent="0.25">
      <c r="A876" t="str">
        <f t="array" ref="A876">_xlfn.IFNA(INDEX(Colony!$H$26:$H$1000, MATCH(0, COUNTIF(A$4:A875,Colony!$H$26:$H$1000), 0)),"")</f>
        <v/>
      </c>
      <c r="B876" t="str">
        <f t="array" ref="B876">_xlfn.IFNA(INDEX(Colony!$H$26:$H$1000, MATCH(1,COUNTIF(A876, Colony!$H$26:$H$1000)*(--(ISBLANK(Colony!$I$26:$I$1000))), 0)),"")</f>
        <v/>
      </c>
      <c r="C876" t="str">
        <f t="array" ref="C876">IF(A876=0,0,IF(OR(B876&gt;9999999,ISBLANK(B876)),"",SUM(COUNTIF(A876, Colony!$H$26:$H$1000)*(--(ISBLANK(Colony!$I$26:$I$1000))))))</f>
        <v/>
      </c>
      <c r="D876" t="str">
        <f t="array" ref="D876">_xlfn.IFNA(INDEX(Colony!$J$26:$J$1000, MATCH(1,COUNTIF(A876, Colony!$H$26:$H$1000)*(--(ISBLANK(Colony!$I$26:$I$1000))), 0)),"")</f>
        <v/>
      </c>
      <c r="E876" t="str">
        <f t="array" ref="E876">_xlfn.IFNA(INDEX(Colony!$D$26:$D$1000, MATCH(1,COUNTIF(B876, Colony!$H$26:$H$1000)*(--(ISBLANK(Colony!$I$26:$I$1000))), 0)),"")</f>
        <v/>
      </c>
      <c r="F876">
        <f t="shared" si="15"/>
        <v>0</v>
      </c>
    </row>
    <row r="877" spans="1:6" x14ac:dyDescent="0.25">
      <c r="A877" t="str">
        <f t="array" ref="A877">_xlfn.IFNA(INDEX(Colony!$H$26:$H$1000, MATCH(0, COUNTIF(A$4:A876,Colony!$H$26:$H$1000), 0)),"")</f>
        <v/>
      </c>
      <c r="B877" t="str">
        <f t="array" ref="B877">_xlfn.IFNA(INDEX(Colony!$H$26:$H$1000, MATCH(1,COUNTIF(A877, Colony!$H$26:$H$1000)*(--(ISBLANK(Colony!$I$26:$I$1000))), 0)),"")</f>
        <v/>
      </c>
      <c r="C877" t="str">
        <f t="array" ref="C877">IF(A877=0,0,IF(OR(B877&gt;9999999,ISBLANK(B877)),"",SUM(COUNTIF(A877, Colony!$H$26:$H$1000)*(--(ISBLANK(Colony!$I$26:$I$1000))))))</f>
        <v/>
      </c>
      <c r="D877" t="str">
        <f t="array" ref="D877">_xlfn.IFNA(INDEX(Colony!$J$26:$J$1000, MATCH(1,COUNTIF(A877, Colony!$H$26:$H$1000)*(--(ISBLANK(Colony!$I$26:$I$1000))), 0)),"")</f>
        <v/>
      </c>
      <c r="E877" t="str">
        <f t="array" ref="E877">_xlfn.IFNA(INDEX(Colony!$D$26:$D$1000, MATCH(1,COUNTIF(B877, Colony!$H$26:$H$1000)*(--(ISBLANK(Colony!$I$26:$I$1000))), 0)),"")</f>
        <v/>
      </c>
      <c r="F877">
        <f t="shared" si="15"/>
        <v>0</v>
      </c>
    </row>
    <row r="878" spans="1:6" x14ac:dyDescent="0.25">
      <c r="A878" t="str">
        <f t="array" ref="A878">_xlfn.IFNA(INDEX(Colony!$H$26:$H$1000, MATCH(0, COUNTIF(A$4:A877,Colony!$H$26:$H$1000), 0)),"")</f>
        <v/>
      </c>
      <c r="B878" t="str">
        <f t="array" ref="B878">_xlfn.IFNA(INDEX(Colony!$H$26:$H$1000, MATCH(1,COUNTIF(A878, Colony!$H$26:$H$1000)*(--(ISBLANK(Colony!$I$26:$I$1000))), 0)),"")</f>
        <v/>
      </c>
      <c r="C878" t="str">
        <f t="array" ref="C878">IF(A878=0,0,IF(OR(B878&gt;9999999,ISBLANK(B878)),"",SUM(COUNTIF(A878, Colony!$H$26:$H$1000)*(--(ISBLANK(Colony!$I$26:$I$1000))))))</f>
        <v/>
      </c>
      <c r="D878" t="str">
        <f t="array" ref="D878">_xlfn.IFNA(INDEX(Colony!$J$26:$J$1000, MATCH(1,COUNTIF(A878, Colony!$H$26:$H$1000)*(--(ISBLANK(Colony!$I$26:$I$1000))), 0)),"")</f>
        <v/>
      </c>
      <c r="E878" t="str">
        <f t="array" ref="E878">_xlfn.IFNA(INDEX(Colony!$D$26:$D$1000, MATCH(1,COUNTIF(B878, Colony!$H$26:$H$1000)*(--(ISBLANK(Colony!$I$26:$I$1000))), 0)),"")</f>
        <v/>
      </c>
      <c r="F878">
        <f t="shared" si="15"/>
        <v>0</v>
      </c>
    </row>
    <row r="879" spans="1:6" x14ac:dyDescent="0.25">
      <c r="A879" t="str">
        <f t="array" ref="A879">_xlfn.IFNA(INDEX(Colony!$H$26:$H$1000, MATCH(0, COUNTIF(A$4:A878,Colony!$H$26:$H$1000), 0)),"")</f>
        <v/>
      </c>
      <c r="B879" t="str">
        <f t="array" ref="B879">_xlfn.IFNA(INDEX(Colony!$H$26:$H$1000, MATCH(1,COUNTIF(A879, Colony!$H$26:$H$1000)*(--(ISBLANK(Colony!$I$26:$I$1000))), 0)),"")</f>
        <v/>
      </c>
      <c r="C879" t="str">
        <f t="array" ref="C879">IF(A879=0,0,IF(OR(B879&gt;9999999,ISBLANK(B879)),"",SUM(COUNTIF(A879, Colony!$H$26:$H$1000)*(--(ISBLANK(Colony!$I$26:$I$1000))))))</f>
        <v/>
      </c>
      <c r="D879" t="str">
        <f t="array" ref="D879">_xlfn.IFNA(INDEX(Colony!$J$26:$J$1000, MATCH(1,COUNTIF(A879, Colony!$H$26:$H$1000)*(--(ISBLANK(Colony!$I$26:$I$1000))), 0)),"")</f>
        <v/>
      </c>
      <c r="E879" t="str">
        <f t="array" ref="E879">_xlfn.IFNA(INDEX(Colony!$D$26:$D$1000, MATCH(1,COUNTIF(B879, Colony!$H$26:$H$1000)*(--(ISBLANK(Colony!$I$26:$I$1000))), 0)),"")</f>
        <v/>
      </c>
      <c r="F879">
        <f t="shared" si="15"/>
        <v>0</v>
      </c>
    </row>
    <row r="880" spans="1:6" x14ac:dyDescent="0.25">
      <c r="A880" t="str">
        <f t="array" ref="A880">_xlfn.IFNA(INDEX(Colony!$H$26:$H$1000, MATCH(0, COUNTIF(A$4:A879,Colony!$H$26:$H$1000), 0)),"")</f>
        <v/>
      </c>
      <c r="B880" t="str">
        <f t="array" ref="B880">_xlfn.IFNA(INDEX(Colony!$H$26:$H$1000, MATCH(1,COUNTIF(A880, Colony!$H$26:$H$1000)*(--(ISBLANK(Colony!$I$26:$I$1000))), 0)),"")</f>
        <v/>
      </c>
      <c r="C880" t="str">
        <f t="array" ref="C880">IF(A880=0,0,IF(OR(B880&gt;9999999,ISBLANK(B880)),"",SUM(COUNTIF(A880, Colony!$H$26:$H$1000)*(--(ISBLANK(Colony!$I$26:$I$1000))))))</f>
        <v/>
      </c>
      <c r="D880" t="str">
        <f t="array" ref="D880">_xlfn.IFNA(INDEX(Colony!$J$26:$J$1000, MATCH(1,COUNTIF(A880, Colony!$H$26:$H$1000)*(--(ISBLANK(Colony!$I$26:$I$1000))), 0)),"")</f>
        <v/>
      </c>
      <c r="E880" t="str">
        <f t="array" ref="E880">_xlfn.IFNA(INDEX(Colony!$D$26:$D$1000, MATCH(1,COUNTIF(B880, Colony!$H$26:$H$1000)*(--(ISBLANK(Colony!$I$26:$I$1000))), 0)),"")</f>
        <v/>
      </c>
      <c r="F880">
        <f t="shared" si="15"/>
        <v>0</v>
      </c>
    </row>
    <row r="881" spans="1:6" x14ac:dyDescent="0.25">
      <c r="A881" t="str">
        <f t="array" ref="A881">_xlfn.IFNA(INDEX(Colony!$H$26:$H$1000, MATCH(0, COUNTIF(A$4:A880,Colony!$H$26:$H$1000), 0)),"")</f>
        <v/>
      </c>
      <c r="B881" t="str">
        <f t="array" ref="B881">_xlfn.IFNA(INDEX(Colony!$H$26:$H$1000, MATCH(1,COUNTIF(A881, Colony!$H$26:$H$1000)*(--(ISBLANK(Colony!$I$26:$I$1000))), 0)),"")</f>
        <v/>
      </c>
      <c r="C881" t="str">
        <f t="array" ref="C881">IF(A881=0,0,IF(OR(B881&gt;9999999,ISBLANK(B881)),"",SUM(COUNTIF(A881, Colony!$H$26:$H$1000)*(--(ISBLANK(Colony!$I$26:$I$1000))))))</f>
        <v/>
      </c>
      <c r="D881" t="str">
        <f t="array" ref="D881">_xlfn.IFNA(INDEX(Colony!$J$26:$J$1000, MATCH(1,COUNTIF(A881, Colony!$H$26:$H$1000)*(--(ISBLANK(Colony!$I$26:$I$1000))), 0)),"")</f>
        <v/>
      </c>
      <c r="E881" t="str">
        <f t="array" ref="E881">_xlfn.IFNA(INDEX(Colony!$D$26:$D$1000, MATCH(1,COUNTIF(B881, Colony!$H$26:$H$1000)*(--(ISBLANK(Colony!$I$26:$I$1000))), 0)),"")</f>
        <v/>
      </c>
      <c r="F881">
        <f t="shared" si="15"/>
        <v>0</v>
      </c>
    </row>
    <row r="882" spans="1:6" x14ac:dyDescent="0.25">
      <c r="A882" t="str">
        <f t="array" ref="A882">_xlfn.IFNA(INDEX(Colony!$H$26:$H$1000, MATCH(0, COUNTIF(A$4:A881,Colony!$H$26:$H$1000), 0)),"")</f>
        <v/>
      </c>
      <c r="B882" t="str">
        <f t="array" ref="B882">_xlfn.IFNA(INDEX(Colony!$H$26:$H$1000, MATCH(1,COUNTIF(A882, Colony!$H$26:$H$1000)*(--(ISBLANK(Colony!$I$26:$I$1000))), 0)),"")</f>
        <v/>
      </c>
      <c r="C882" t="str">
        <f t="array" ref="C882">IF(A882=0,0,IF(OR(B882&gt;9999999,ISBLANK(B882)),"",SUM(COUNTIF(A882, Colony!$H$26:$H$1000)*(--(ISBLANK(Colony!$I$26:$I$1000))))))</f>
        <v/>
      </c>
      <c r="D882" t="str">
        <f t="array" ref="D882">_xlfn.IFNA(INDEX(Colony!$J$26:$J$1000, MATCH(1,COUNTIF(A882, Colony!$H$26:$H$1000)*(--(ISBLANK(Colony!$I$26:$I$1000))), 0)),"")</f>
        <v/>
      </c>
      <c r="E882" t="str">
        <f t="array" ref="E882">_xlfn.IFNA(INDEX(Colony!$D$26:$D$1000, MATCH(1,COUNTIF(B882, Colony!$H$26:$H$1000)*(--(ISBLANK(Colony!$I$26:$I$1000))), 0)),"")</f>
        <v/>
      </c>
      <c r="F882">
        <f t="shared" si="15"/>
        <v>0</v>
      </c>
    </row>
    <row r="883" spans="1:6" x14ac:dyDescent="0.25">
      <c r="A883" t="str">
        <f t="array" ref="A883">_xlfn.IFNA(INDEX(Colony!$H$26:$H$1000, MATCH(0, COUNTIF(A$4:A882,Colony!$H$26:$H$1000), 0)),"")</f>
        <v/>
      </c>
      <c r="B883" t="str">
        <f t="array" ref="B883">_xlfn.IFNA(INDEX(Colony!$H$26:$H$1000, MATCH(1,COUNTIF(A883, Colony!$H$26:$H$1000)*(--(ISBLANK(Colony!$I$26:$I$1000))), 0)),"")</f>
        <v/>
      </c>
      <c r="C883" t="str">
        <f t="array" ref="C883">IF(A883=0,0,IF(OR(B883&gt;9999999,ISBLANK(B883)),"",SUM(COUNTIF(A883, Colony!$H$26:$H$1000)*(--(ISBLANK(Colony!$I$26:$I$1000))))))</f>
        <v/>
      </c>
      <c r="D883" t="str">
        <f t="array" ref="D883">_xlfn.IFNA(INDEX(Colony!$J$26:$J$1000, MATCH(1,COUNTIF(A883, Colony!$H$26:$H$1000)*(--(ISBLANK(Colony!$I$26:$I$1000))), 0)),"")</f>
        <v/>
      </c>
      <c r="E883" t="str">
        <f t="array" ref="E883">_xlfn.IFNA(INDEX(Colony!$D$26:$D$1000, MATCH(1,COUNTIF(B883, Colony!$H$26:$H$1000)*(--(ISBLANK(Colony!$I$26:$I$1000))), 0)),"")</f>
        <v/>
      </c>
      <c r="F883">
        <f t="shared" si="15"/>
        <v>0</v>
      </c>
    </row>
    <row r="884" spans="1:6" x14ac:dyDescent="0.25">
      <c r="A884" t="str">
        <f t="array" ref="A884">_xlfn.IFNA(INDEX(Colony!$H$26:$H$1000, MATCH(0, COUNTIF(A$4:A883,Colony!$H$26:$H$1000), 0)),"")</f>
        <v/>
      </c>
      <c r="B884" t="str">
        <f t="array" ref="B884">_xlfn.IFNA(INDEX(Colony!$H$26:$H$1000, MATCH(1,COUNTIF(A884, Colony!$H$26:$H$1000)*(--(ISBLANK(Colony!$I$26:$I$1000))), 0)),"")</f>
        <v/>
      </c>
      <c r="C884" t="str">
        <f t="array" ref="C884">IF(A884=0,0,IF(OR(B884&gt;9999999,ISBLANK(B884)),"",SUM(COUNTIF(A884, Colony!$H$26:$H$1000)*(--(ISBLANK(Colony!$I$26:$I$1000))))))</f>
        <v/>
      </c>
      <c r="D884" t="str">
        <f t="array" ref="D884">_xlfn.IFNA(INDEX(Colony!$J$26:$J$1000, MATCH(1,COUNTIF(A884, Colony!$H$26:$H$1000)*(--(ISBLANK(Colony!$I$26:$I$1000))), 0)),"")</f>
        <v/>
      </c>
      <c r="E884" t="str">
        <f t="array" ref="E884">_xlfn.IFNA(INDEX(Colony!$D$26:$D$1000, MATCH(1,COUNTIF(B884, Colony!$H$26:$H$1000)*(--(ISBLANK(Colony!$I$26:$I$1000))), 0)),"")</f>
        <v/>
      </c>
      <c r="F884">
        <f t="shared" si="15"/>
        <v>0</v>
      </c>
    </row>
    <row r="885" spans="1:6" x14ac:dyDescent="0.25">
      <c r="A885" t="str">
        <f t="array" ref="A885">_xlfn.IFNA(INDEX(Colony!$H$26:$H$1000, MATCH(0, COUNTIF(A$4:A884,Colony!$H$26:$H$1000), 0)),"")</f>
        <v/>
      </c>
      <c r="B885" t="str">
        <f t="array" ref="B885">_xlfn.IFNA(INDEX(Colony!$H$26:$H$1000, MATCH(1,COUNTIF(A885, Colony!$H$26:$H$1000)*(--(ISBLANK(Colony!$I$26:$I$1000))), 0)),"")</f>
        <v/>
      </c>
      <c r="C885" t="str">
        <f t="array" ref="C885">IF(A885=0,0,IF(OR(B885&gt;9999999,ISBLANK(B885)),"",SUM(COUNTIF(A885, Colony!$H$26:$H$1000)*(--(ISBLANK(Colony!$I$26:$I$1000))))))</f>
        <v/>
      </c>
      <c r="D885" t="str">
        <f t="array" ref="D885">_xlfn.IFNA(INDEX(Colony!$J$26:$J$1000, MATCH(1,COUNTIF(A885, Colony!$H$26:$H$1000)*(--(ISBLANK(Colony!$I$26:$I$1000))), 0)),"")</f>
        <v/>
      </c>
      <c r="E885" t="str">
        <f t="array" ref="E885">_xlfn.IFNA(INDEX(Colony!$D$26:$D$1000, MATCH(1,COUNTIF(B885, Colony!$H$26:$H$1000)*(--(ISBLANK(Colony!$I$26:$I$1000))), 0)),"")</f>
        <v/>
      </c>
      <c r="F885">
        <f t="shared" si="15"/>
        <v>0</v>
      </c>
    </row>
    <row r="886" spans="1:6" x14ac:dyDescent="0.25">
      <c r="A886" t="str">
        <f t="array" ref="A886">_xlfn.IFNA(INDEX(Colony!$H$26:$H$1000, MATCH(0, COUNTIF(A$4:A885,Colony!$H$26:$H$1000), 0)),"")</f>
        <v/>
      </c>
      <c r="B886" t="str">
        <f t="array" ref="B886">_xlfn.IFNA(INDEX(Colony!$H$26:$H$1000, MATCH(1,COUNTIF(A886, Colony!$H$26:$H$1000)*(--(ISBLANK(Colony!$I$26:$I$1000))), 0)),"")</f>
        <v/>
      </c>
      <c r="C886" t="str">
        <f t="array" ref="C886">IF(A886=0,0,IF(OR(B886&gt;9999999,ISBLANK(B886)),"",SUM(COUNTIF(A886, Colony!$H$26:$H$1000)*(--(ISBLANK(Colony!$I$26:$I$1000))))))</f>
        <v/>
      </c>
      <c r="D886" t="str">
        <f t="array" ref="D886">_xlfn.IFNA(INDEX(Colony!$J$26:$J$1000, MATCH(1,COUNTIF(A886, Colony!$H$26:$H$1000)*(--(ISBLANK(Colony!$I$26:$I$1000))), 0)),"")</f>
        <v/>
      </c>
      <c r="E886" t="str">
        <f t="array" ref="E886">_xlfn.IFNA(INDEX(Colony!$D$26:$D$1000, MATCH(1,COUNTIF(B886, Colony!$H$26:$H$1000)*(--(ISBLANK(Colony!$I$26:$I$1000))), 0)),"")</f>
        <v/>
      </c>
      <c r="F886">
        <f t="shared" si="15"/>
        <v>0</v>
      </c>
    </row>
    <row r="887" spans="1:6" x14ac:dyDescent="0.25">
      <c r="A887" t="str">
        <f t="array" ref="A887">_xlfn.IFNA(INDEX(Colony!$H$26:$H$1000, MATCH(0, COUNTIF(A$4:A886,Colony!$H$26:$H$1000), 0)),"")</f>
        <v/>
      </c>
      <c r="B887" t="str">
        <f t="array" ref="B887">_xlfn.IFNA(INDEX(Colony!$H$26:$H$1000, MATCH(1,COUNTIF(A887, Colony!$H$26:$H$1000)*(--(ISBLANK(Colony!$I$26:$I$1000))), 0)),"")</f>
        <v/>
      </c>
      <c r="C887" t="str">
        <f t="array" ref="C887">IF(A887=0,0,IF(OR(B887&gt;9999999,ISBLANK(B887)),"",SUM(COUNTIF(A887, Colony!$H$26:$H$1000)*(--(ISBLANK(Colony!$I$26:$I$1000))))))</f>
        <v/>
      </c>
      <c r="D887" t="str">
        <f t="array" ref="D887">_xlfn.IFNA(INDEX(Colony!$J$26:$J$1000, MATCH(1,COUNTIF(A887, Colony!$H$26:$H$1000)*(--(ISBLANK(Colony!$I$26:$I$1000))), 0)),"")</f>
        <v/>
      </c>
      <c r="E887" t="str">
        <f t="array" ref="E887">_xlfn.IFNA(INDEX(Colony!$D$26:$D$1000, MATCH(1,COUNTIF(B887, Colony!$H$26:$H$1000)*(--(ISBLANK(Colony!$I$26:$I$1000))), 0)),"")</f>
        <v/>
      </c>
      <c r="F887">
        <f t="shared" si="15"/>
        <v>0</v>
      </c>
    </row>
    <row r="888" spans="1:6" x14ac:dyDescent="0.25">
      <c r="A888" t="str">
        <f t="array" ref="A888">_xlfn.IFNA(INDEX(Colony!$H$26:$H$1000, MATCH(0, COUNTIF(A$4:A887,Colony!$H$26:$H$1000), 0)),"")</f>
        <v/>
      </c>
      <c r="B888" t="str">
        <f t="array" ref="B888">_xlfn.IFNA(INDEX(Colony!$H$26:$H$1000, MATCH(1,COUNTIF(A888, Colony!$H$26:$H$1000)*(--(ISBLANK(Colony!$I$26:$I$1000))), 0)),"")</f>
        <v/>
      </c>
      <c r="C888" t="str">
        <f t="array" ref="C888">IF(A888=0,0,IF(OR(B888&gt;9999999,ISBLANK(B888)),"",SUM(COUNTIF(A888, Colony!$H$26:$H$1000)*(--(ISBLANK(Colony!$I$26:$I$1000))))))</f>
        <v/>
      </c>
      <c r="D888" t="str">
        <f t="array" ref="D888">_xlfn.IFNA(INDEX(Colony!$J$26:$J$1000, MATCH(1,COUNTIF(A888, Colony!$H$26:$H$1000)*(--(ISBLANK(Colony!$I$26:$I$1000))), 0)),"")</f>
        <v/>
      </c>
      <c r="E888" t="str">
        <f t="array" ref="E888">_xlfn.IFNA(INDEX(Colony!$D$26:$D$1000, MATCH(1,COUNTIF(B888, Colony!$H$26:$H$1000)*(--(ISBLANK(Colony!$I$26:$I$1000))), 0)),"")</f>
        <v/>
      </c>
      <c r="F888">
        <f t="shared" si="15"/>
        <v>0</v>
      </c>
    </row>
    <row r="889" spans="1:6" x14ac:dyDescent="0.25">
      <c r="A889" t="str">
        <f t="array" ref="A889">_xlfn.IFNA(INDEX(Colony!$H$26:$H$1000, MATCH(0, COUNTIF(A$4:A888,Colony!$H$26:$H$1000), 0)),"")</f>
        <v/>
      </c>
      <c r="B889" t="str">
        <f t="array" ref="B889">_xlfn.IFNA(INDEX(Colony!$H$26:$H$1000, MATCH(1,COUNTIF(A889, Colony!$H$26:$H$1000)*(--(ISBLANK(Colony!$I$26:$I$1000))), 0)),"")</f>
        <v/>
      </c>
      <c r="C889" t="str">
        <f t="array" ref="C889">IF(A889=0,0,IF(OR(B889&gt;9999999,ISBLANK(B889)),"",SUM(COUNTIF(A889, Colony!$H$26:$H$1000)*(--(ISBLANK(Colony!$I$26:$I$1000))))))</f>
        <v/>
      </c>
      <c r="D889" t="str">
        <f t="array" ref="D889">_xlfn.IFNA(INDEX(Colony!$J$26:$J$1000, MATCH(1,COUNTIF(A889, Colony!$H$26:$H$1000)*(--(ISBLANK(Colony!$I$26:$I$1000))), 0)),"")</f>
        <v/>
      </c>
      <c r="E889" t="str">
        <f t="array" ref="E889">_xlfn.IFNA(INDEX(Colony!$D$26:$D$1000, MATCH(1,COUNTIF(B889, Colony!$H$26:$H$1000)*(--(ISBLANK(Colony!$I$26:$I$1000))), 0)),"")</f>
        <v/>
      </c>
      <c r="F889">
        <f t="shared" si="15"/>
        <v>0</v>
      </c>
    </row>
    <row r="890" spans="1:6" x14ac:dyDescent="0.25">
      <c r="A890" t="str">
        <f t="array" ref="A890">_xlfn.IFNA(INDEX(Colony!$H$26:$H$1000, MATCH(0, COUNTIF(A$4:A889,Colony!$H$26:$H$1000), 0)),"")</f>
        <v/>
      </c>
      <c r="B890" t="str">
        <f t="array" ref="B890">_xlfn.IFNA(INDEX(Colony!$H$26:$H$1000, MATCH(1,COUNTIF(A890, Colony!$H$26:$H$1000)*(--(ISBLANK(Colony!$I$26:$I$1000))), 0)),"")</f>
        <v/>
      </c>
      <c r="C890" t="str">
        <f t="array" ref="C890">IF(A890=0,0,IF(OR(B890&gt;9999999,ISBLANK(B890)),"",SUM(COUNTIF(A890, Colony!$H$26:$H$1000)*(--(ISBLANK(Colony!$I$26:$I$1000))))))</f>
        <v/>
      </c>
      <c r="D890" t="str">
        <f t="array" ref="D890">_xlfn.IFNA(INDEX(Colony!$J$26:$J$1000, MATCH(1,COUNTIF(A890, Colony!$H$26:$H$1000)*(--(ISBLANK(Colony!$I$26:$I$1000))), 0)),"")</f>
        <v/>
      </c>
      <c r="E890" t="str">
        <f t="array" ref="E890">_xlfn.IFNA(INDEX(Colony!$D$26:$D$1000, MATCH(1,COUNTIF(B890, Colony!$H$26:$H$1000)*(--(ISBLANK(Colony!$I$26:$I$1000))), 0)),"")</f>
        <v/>
      </c>
      <c r="F890">
        <f t="shared" si="15"/>
        <v>0</v>
      </c>
    </row>
    <row r="891" spans="1:6" x14ac:dyDescent="0.25">
      <c r="A891" t="str">
        <f t="array" ref="A891">_xlfn.IFNA(INDEX(Colony!$H$26:$H$1000, MATCH(0, COUNTIF(A$4:A890,Colony!$H$26:$H$1000), 0)),"")</f>
        <v/>
      </c>
      <c r="B891" t="str">
        <f t="array" ref="B891">_xlfn.IFNA(INDEX(Colony!$H$26:$H$1000, MATCH(1,COUNTIF(A891, Colony!$H$26:$H$1000)*(--(ISBLANK(Colony!$I$26:$I$1000))), 0)),"")</f>
        <v/>
      </c>
      <c r="C891" t="str">
        <f t="array" ref="C891">IF(A891=0,0,IF(OR(B891&gt;9999999,ISBLANK(B891)),"",SUM(COUNTIF(A891, Colony!$H$26:$H$1000)*(--(ISBLANK(Colony!$I$26:$I$1000))))))</f>
        <v/>
      </c>
      <c r="D891" t="str">
        <f t="array" ref="D891">_xlfn.IFNA(INDEX(Colony!$J$26:$J$1000, MATCH(1,COUNTIF(A891, Colony!$H$26:$H$1000)*(--(ISBLANK(Colony!$I$26:$I$1000))), 0)),"")</f>
        <v/>
      </c>
      <c r="E891" t="str">
        <f t="array" ref="E891">_xlfn.IFNA(INDEX(Colony!$D$26:$D$1000, MATCH(1,COUNTIF(B891, Colony!$H$26:$H$1000)*(--(ISBLANK(Colony!$I$26:$I$1000))), 0)),"")</f>
        <v/>
      </c>
      <c r="F891">
        <f t="shared" si="15"/>
        <v>0</v>
      </c>
    </row>
    <row r="892" spans="1:6" x14ac:dyDescent="0.25">
      <c r="A892" t="str">
        <f t="array" ref="A892">_xlfn.IFNA(INDEX(Colony!$H$26:$H$1000, MATCH(0, COUNTIF(A$4:A891,Colony!$H$26:$H$1000), 0)),"")</f>
        <v/>
      </c>
      <c r="B892" t="str">
        <f t="array" ref="B892">_xlfn.IFNA(INDEX(Colony!$H$26:$H$1000, MATCH(1,COUNTIF(A892, Colony!$H$26:$H$1000)*(--(ISBLANK(Colony!$I$26:$I$1000))), 0)),"")</f>
        <v/>
      </c>
      <c r="C892" t="str">
        <f t="array" ref="C892">IF(A892=0,0,IF(OR(B892&gt;9999999,ISBLANK(B892)),"",SUM(COUNTIF(A892, Colony!$H$26:$H$1000)*(--(ISBLANK(Colony!$I$26:$I$1000))))))</f>
        <v/>
      </c>
      <c r="D892" t="str">
        <f t="array" ref="D892">_xlfn.IFNA(INDEX(Colony!$J$26:$J$1000, MATCH(1,COUNTIF(A892, Colony!$H$26:$H$1000)*(--(ISBLANK(Colony!$I$26:$I$1000))), 0)),"")</f>
        <v/>
      </c>
      <c r="E892" t="str">
        <f t="array" ref="E892">_xlfn.IFNA(INDEX(Colony!$D$26:$D$1000, MATCH(1,COUNTIF(B892, Colony!$H$26:$H$1000)*(--(ISBLANK(Colony!$I$26:$I$1000))), 0)),"")</f>
        <v/>
      </c>
      <c r="F892">
        <f t="shared" si="15"/>
        <v>0</v>
      </c>
    </row>
    <row r="893" spans="1:6" x14ac:dyDescent="0.25">
      <c r="A893" t="str">
        <f t="array" ref="A893">_xlfn.IFNA(INDEX(Colony!$H$26:$H$1000, MATCH(0, COUNTIF(A$4:A892,Colony!$H$26:$H$1000), 0)),"")</f>
        <v/>
      </c>
      <c r="B893" t="str">
        <f t="array" ref="B893">_xlfn.IFNA(INDEX(Colony!$H$26:$H$1000, MATCH(1,COUNTIF(A893, Colony!$H$26:$H$1000)*(--(ISBLANK(Colony!$I$26:$I$1000))), 0)),"")</f>
        <v/>
      </c>
      <c r="C893" t="str">
        <f t="array" ref="C893">IF(A893=0,0,IF(OR(B893&gt;9999999,ISBLANK(B893)),"",SUM(COUNTIF(A893, Colony!$H$26:$H$1000)*(--(ISBLANK(Colony!$I$26:$I$1000))))))</f>
        <v/>
      </c>
      <c r="D893" t="str">
        <f t="array" ref="D893">_xlfn.IFNA(INDEX(Colony!$J$26:$J$1000, MATCH(1,COUNTIF(A893, Colony!$H$26:$H$1000)*(--(ISBLANK(Colony!$I$26:$I$1000))), 0)),"")</f>
        <v/>
      </c>
      <c r="E893" t="str">
        <f t="array" ref="E893">_xlfn.IFNA(INDEX(Colony!$D$26:$D$1000, MATCH(1,COUNTIF(B893, Colony!$H$26:$H$1000)*(--(ISBLANK(Colony!$I$26:$I$1000))), 0)),"")</f>
        <v/>
      </c>
      <c r="F893">
        <f t="shared" si="15"/>
        <v>0</v>
      </c>
    </row>
    <row r="894" spans="1:6" x14ac:dyDescent="0.25">
      <c r="A894" t="str">
        <f t="array" ref="A894">_xlfn.IFNA(INDEX(Colony!$H$26:$H$1000, MATCH(0, COUNTIF(A$4:A893,Colony!$H$26:$H$1000), 0)),"")</f>
        <v/>
      </c>
      <c r="B894" t="str">
        <f t="array" ref="B894">_xlfn.IFNA(INDEX(Colony!$H$26:$H$1000, MATCH(1,COUNTIF(A894, Colony!$H$26:$H$1000)*(--(ISBLANK(Colony!$I$26:$I$1000))), 0)),"")</f>
        <v/>
      </c>
      <c r="C894" t="str">
        <f t="array" ref="C894">IF(A894=0,0,IF(OR(B894&gt;9999999,ISBLANK(B894)),"",SUM(COUNTIF(A894, Colony!$H$26:$H$1000)*(--(ISBLANK(Colony!$I$26:$I$1000))))))</f>
        <v/>
      </c>
      <c r="D894" t="str">
        <f t="array" ref="D894">_xlfn.IFNA(INDEX(Colony!$J$26:$J$1000, MATCH(1,COUNTIF(A894, Colony!$H$26:$H$1000)*(--(ISBLANK(Colony!$I$26:$I$1000))), 0)),"")</f>
        <v/>
      </c>
      <c r="E894" t="str">
        <f t="array" ref="E894">_xlfn.IFNA(INDEX(Colony!$D$26:$D$1000, MATCH(1,COUNTIF(B894, Colony!$H$26:$H$1000)*(--(ISBLANK(Colony!$I$26:$I$1000))), 0)),"")</f>
        <v/>
      </c>
      <c r="F894">
        <f t="shared" si="15"/>
        <v>0</v>
      </c>
    </row>
    <row r="895" spans="1:6" x14ac:dyDescent="0.25">
      <c r="A895" t="str">
        <f t="array" ref="A895">_xlfn.IFNA(INDEX(Colony!$H$26:$H$1000, MATCH(0, COUNTIF(A$4:A894,Colony!$H$26:$H$1000), 0)),"")</f>
        <v/>
      </c>
      <c r="B895" t="str">
        <f t="array" ref="B895">_xlfn.IFNA(INDEX(Colony!$H$26:$H$1000, MATCH(1,COUNTIF(A895, Colony!$H$26:$H$1000)*(--(ISBLANK(Colony!$I$26:$I$1000))), 0)),"")</f>
        <v/>
      </c>
      <c r="C895" t="str">
        <f t="array" ref="C895">IF(A895=0,0,IF(OR(B895&gt;9999999,ISBLANK(B895)),"",SUM(COUNTIF(A895, Colony!$H$26:$H$1000)*(--(ISBLANK(Colony!$I$26:$I$1000))))))</f>
        <v/>
      </c>
      <c r="D895" t="str">
        <f t="array" ref="D895">_xlfn.IFNA(INDEX(Colony!$J$26:$J$1000, MATCH(1,COUNTIF(A895, Colony!$H$26:$H$1000)*(--(ISBLANK(Colony!$I$26:$I$1000))), 0)),"")</f>
        <v/>
      </c>
      <c r="E895" t="str">
        <f t="array" ref="E895">_xlfn.IFNA(INDEX(Colony!$D$26:$D$1000, MATCH(1,COUNTIF(B895, Colony!$H$26:$H$1000)*(--(ISBLANK(Colony!$I$26:$I$1000))), 0)),"")</f>
        <v/>
      </c>
      <c r="F895">
        <f t="shared" si="15"/>
        <v>0</v>
      </c>
    </row>
    <row r="896" spans="1:6" x14ac:dyDescent="0.25">
      <c r="A896" t="str">
        <f t="array" ref="A896">_xlfn.IFNA(INDEX(Colony!$H$26:$H$1000, MATCH(0, COUNTIF(A$4:A895,Colony!$H$26:$H$1000), 0)),"")</f>
        <v/>
      </c>
      <c r="B896" t="str">
        <f t="array" ref="B896">_xlfn.IFNA(INDEX(Colony!$H$26:$H$1000, MATCH(1,COUNTIF(A896, Colony!$H$26:$H$1000)*(--(ISBLANK(Colony!$I$26:$I$1000))), 0)),"")</f>
        <v/>
      </c>
      <c r="C896" t="str">
        <f t="array" ref="C896">IF(A896=0,0,IF(OR(B896&gt;9999999,ISBLANK(B896)),"",SUM(COUNTIF(A896, Colony!$H$26:$H$1000)*(--(ISBLANK(Colony!$I$26:$I$1000))))))</f>
        <v/>
      </c>
      <c r="D896" t="str">
        <f t="array" ref="D896">_xlfn.IFNA(INDEX(Colony!$J$26:$J$1000, MATCH(1,COUNTIF(A896, Colony!$H$26:$H$1000)*(--(ISBLANK(Colony!$I$26:$I$1000))), 0)),"")</f>
        <v/>
      </c>
      <c r="E896" t="str">
        <f t="array" ref="E896">_xlfn.IFNA(INDEX(Colony!$D$26:$D$1000, MATCH(1,COUNTIF(B896, Colony!$H$26:$H$1000)*(--(ISBLANK(Colony!$I$26:$I$1000))), 0)),"")</f>
        <v/>
      </c>
      <c r="F896">
        <f t="shared" si="15"/>
        <v>0</v>
      </c>
    </row>
    <row r="897" spans="1:6" x14ac:dyDescent="0.25">
      <c r="A897" t="str">
        <f t="array" ref="A897">_xlfn.IFNA(INDEX(Colony!$H$26:$H$1000, MATCH(0, COUNTIF(A$4:A896,Colony!$H$26:$H$1000), 0)),"")</f>
        <v/>
      </c>
      <c r="B897" t="str">
        <f t="array" ref="B897">_xlfn.IFNA(INDEX(Colony!$H$26:$H$1000, MATCH(1,COUNTIF(A897, Colony!$H$26:$H$1000)*(--(ISBLANK(Colony!$I$26:$I$1000))), 0)),"")</f>
        <v/>
      </c>
      <c r="C897" t="str">
        <f t="array" ref="C897">IF(A897=0,0,IF(OR(B897&gt;9999999,ISBLANK(B897)),"",SUM(COUNTIF(A897, Colony!$H$26:$H$1000)*(--(ISBLANK(Colony!$I$26:$I$1000))))))</f>
        <v/>
      </c>
      <c r="D897" t="str">
        <f t="array" ref="D897">_xlfn.IFNA(INDEX(Colony!$J$26:$J$1000, MATCH(1,COUNTIF(A897, Colony!$H$26:$H$1000)*(--(ISBLANK(Colony!$I$26:$I$1000))), 0)),"")</f>
        <v/>
      </c>
      <c r="E897" t="str">
        <f t="array" ref="E897">_xlfn.IFNA(INDEX(Colony!$D$26:$D$1000, MATCH(1,COUNTIF(B897, Colony!$H$26:$H$1000)*(--(ISBLANK(Colony!$I$26:$I$1000))), 0)),"")</f>
        <v/>
      </c>
      <c r="F897">
        <f t="shared" si="15"/>
        <v>0</v>
      </c>
    </row>
    <row r="898" spans="1:6" x14ac:dyDescent="0.25">
      <c r="A898" t="str">
        <f t="array" ref="A898">_xlfn.IFNA(INDEX(Colony!$H$26:$H$1000, MATCH(0, COUNTIF(A$4:A897,Colony!$H$26:$H$1000), 0)),"")</f>
        <v/>
      </c>
      <c r="B898" t="str">
        <f t="array" ref="B898">_xlfn.IFNA(INDEX(Colony!$H$26:$H$1000, MATCH(1,COUNTIF(A898, Colony!$H$26:$H$1000)*(--(ISBLANK(Colony!$I$26:$I$1000))), 0)),"")</f>
        <v/>
      </c>
      <c r="C898" t="str">
        <f t="array" ref="C898">IF(A898=0,0,IF(OR(B898&gt;9999999,ISBLANK(B898)),"",SUM(COUNTIF(A898, Colony!$H$26:$H$1000)*(--(ISBLANK(Colony!$I$26:$I$1000))))))</f>
        <v/>
      </c>
      <c r="D898" t="str">
        <f t="array" ref="D898">_xlfn.IFNA(INDEX(Colony!$J$26:$J$1000, MATCH(1,COUNTIF(A898, Colony!$H$26:$H$1000)*(--(ISBLANK(Colony!$I$26:$I$1000))), 0)),"")</f>
        <v/>
      </c>
      <c r="E898" t="str">
        <f t="array" ref="E898">_xlfn.IFNA(INDEX(Colony!$D$26:$D$1000, MATCH(1,COUNTIF(B898, Colony!$H$26:$H$1000)*(--(ISBLANK(Colony!$I$26:$I$1000))), 0)),"")</f>
        <v/>
      </c>
      <c r="F898">
        <f t="shared" si="15"/>
        <v>0</v>
      </c>
    </row>
    <row r="899" spans="1:6" x14ac:dyDescent="0.25">
      <c r="A899" t="str">
        <f t="array" ref="A899">_xlfn.IFNA(INDEX(Colony!$H$26:$H$1000, MATCH(0, COUNTIF(A$4:A898,Colony!$H$26:$H$1000), 0)),"")</f>
        <v/>
      </c>
      <c r="B899" t="str">
        <f t="array" ref="B899">_xlfn.IFNA(INDEX(Colony!$H$26:$H$1000, MATCH(1,COUNTIF(A899, Colony!$H$26:$H$1000)*(--(ISBLANK(Colony!$I$26:$I$1000))), 0)),"")</f>
        <v/>
      </c>
      <c r="C899" t="str">
        <f t="array" ref="C899">IF(A899=0,0,IF(OR(B899&gt;9999999,ISBLANK(B899)),"",SUM(COUNTIF(A899, Colony!$H$26:$H$1000)*(--(ISBLANK(Colony!$I$26:$I$1000))))))</f>
        <v/>
      </c>
      <c r="D899" t="str">
        <f t="array" ref="D899">_xlfn.IFNA(INDEX(Colony!$J$26:$J$1000, MATCH(1,COUNTIF(A899, Colony!$H$26:$H$1000)*(--(ISBLANK(Colony!$I$26:$I$1000))), 0)),"")</f>
        <v/>
      </c>
      <c r="E899" t="str">
        <f t="array" ref="E899">_xlfn.IFNA(INDEX(Colony!$D$26:$D$1000, MATCH(1,COUNTIF(B899, Colony!$H$26:$H$1000)*(--(ISBLANK(Colony!$I$26:$I$1000))), 0)),"")</f>
        <v/>
      </c>
      <c r="F899">
        <f t="shared" si="15"/>
        <v>0</v>
      </c>
    </row>
    <row r="900" spans="1:6" x14ac:dyDescent="0.25">
      <c r="A900" t="str">
        <f t="array" ref="A900">_xlfn.IFNA(INDEX(Colony!$H$26:$H$1000, MATCH(0, COUNTIF(A$4:A899,Colony!$H$26:$H$1000), 0)),"")</f>
        <v/>
      </c>
      <c r="B900" t="str">
        <f t="array" ref="B900">_xlfn.IFNA(INDEX(Colony!$H$26:$H$1000, MATCH(1,COUNTIF(A900, Colony!$H$26:$H$1000)*(--(ISBLANK(Colony!$I$26:$I$1000))), 0)),"")</f>
        <v/>
      </c>
      <c r="C900" t="str">
        <f t="array" ref="C900">IF(A900=0,0,IF(OR(B900&gt;9999999,ISBLANK(B900)),"",SUM(COUNTIF(A900, Colony!$H$26:$H$1000)*(--(ISBLANK(Colony!$I$26:$I$1000))))))</f>
        <v/>
      </c>
      <c r="D900" t="str">
        <f t="array" ref="D900">_xlfn.IFNA(INDEX(Colony!$J$26:$J$1000, MATCH(1,COUNTIF(A900, Colony!$H$26:$H$1000)*(--(ISBLANK(Colony!$I$26:$I$1000))), 0)),"")</f>
        <v/>
      </c>
      <c r="E900" t="str">
        <f t="array" ref="E900">_xlfn.IFNA(INDEX(Colony!$D$26:$D$1000, MATCH(1,COUNTIF(B900, Colony!$H$26:$H$1000)*(--(ISBLANK(Colony!$I$26:$I$1000))), 0)),"")</f>
        <v/>
      </c>
      <c r="F900">
        <f t="shared" si="15"/>
        <v>0</v>
      </c>
    </row>
    <row r="901" spans="1:6" x14ac:dyDescent="0.25">
      <c r="A901" t="str">
        <f t="array" ref="A901">_xlfn.IFNA(INDEX(Colony!$H$26:$H$1000, MATCH(0, COUNTIF(A$4:A900,Colony!$H$26:$H$1000), 0)),"")</f>
        <v/>
      </c>
      <c r="B901" t="str">
        <f t="array" ref="B901">_xlfn.IFNA(INDEX(Colony!$H$26:$H$1000, MATCH(1,COUNTIF(A901, Colony!$H$26:$H$1000)*(--(ISBLANK(Colony!$I$26:$I$1000))), 0)),"")</f>
        <v/>
      </c>
      <c r="C901" t="str">
        <f t="array" ref="C901">IF(A901=0,0,IF(OR(B901&gt;9999999,ISBLANK(B901)),"",SUM(COUNTIF(A901, Colony!$H$26:$H$1000)*(--(ISBLANK(Colony!$I$26:$I$1000))))))</f>
        <v/>
      </c>
      <c r="D901" t="str">
        <f t="array" ref="D901">_xlfn.IFNA(INDEX(Colony!$J$26:$J$1000, MATCH(1,COUNTIF(A901, Colony!$H$26:$H$1000)*(--(ISBLANK(Colony!$I$26:$I$1000))), 0)),"")</f>
        <v/>
      </c>
      <c r="E901" t="str">
        <f t="array" ref="E901">_xlfn.IFNA(INDEX(Colony!$D$26:$D$1000, MATCH(1,COUNTIF(B901, Colony!$H$26:$H$1000)*(--(ISBLANK(Colony!$I$26:$I$1000))), 0)),"")</f>
        <v/>
      </c>
      <c r="F901">
        <f t="shared" ref="F901:F962" si="16">IF(OR(B901&gt;$B$5,B901&lt;9999),1,0)</f>
        <v>0</v>
      </c>
    </row>
    <row r="902" spans="1:6" x14ac:dyDescent="0.25">
      <c r="A902" t="str">
        <f t="array" ref="A902">_xlfn.IFNA(INDEX(Colony!$H$26:$H$1000, MATCH(0, COUNTIF(A$4:A901,Colony!$H$26:$H$1000), 0)),"")</f>
        <v/>
      </c>
      <c r="B902" t="str">
        <f t="array" ref="B902">_xlfn.IFNA(INDEX(Colony!$H$26:$H$1000, MATCH(1,COUNTIF(A902, Colony!$H$26:$H$1000)*(--(ISBLANK(Colony!$I$26:$I$1000))), 0)),"")</f>
        <v/>
      </c>
      <c r="C902" t="str">
        <f t="array" ref="C902">IF(A902=0,0,IF(OR(B902&gt;9999999,ISBLANK(B902)),"",SUM(COUNTIF(A902, Colony!$H$26:$H$1000)*(--(ISBLANK(Colony!$I$26:$I$1000))))))</f>
        <v/>
      </c>
      <c r="D902" t="str">
        <f t="array" ref="D902">_xlfn.IFNA(INDEX(Colony!$J$26:$J$1000, MATCH(1,COUNTIF(A902, Colony!$H$26:$H$1000)*(--(ISBLANK(Colony!$I$26:$I$1000))), 0)),"")</f>
        <v/>
      </c>
      <c r="E902" t="str">
        <f t="array" ref="E902">_xlfn.IFNA(INDEX(Colony!$D$26:$D$1000, MATCH(1,COUNTIF(B902, Colony!$H$26:$H$1000)*(--(ISBLANK(Colony!$I$26:$I$1000))), 0)),"")</f>
        <v/>
      </c>
      <c r="F902">
        <f t="shared" si="16"/>
        <v>0</v>
      </c>
    </row>
    <row r="903" spans="1:6" x14ac:dyDescent="0.25">
      <c r="A903" t="str">
        <f t="array" ref="A903">_xlfn.IFNA(INDEX(Colony!$H$26:$H$1000, MATCH(0, COUNTIF(A$4:A902,Colony!$H$26:$H$1000), 0)),"")</f>
        <v/>
      </c>
      <c r="B903" t="str">
        <f t="array" ref="B903">_xlfn.IFNA(INDEX(Colony!$H$26:$H$1000, MATCH(1,COUNTIF(A903, Colony!$H$26:$H$1000)*(--(ISBLANK(Colony!$I$26:$I$1000))), 0)),"")</f>
        <v/>
      </c>
      <c r="C903" t="str">
        <f t="array" ref="C903">IF(A903=0,0,IF(OR(B903&gt;9999999,ISBLANK(B903)),"",SUM(COUNTIF(A903, Colony!$H$26:$H$1000)*(--(ISBLANK(Colony!$I$26:$I$1000))))))</f>
        <v/>
      </c>
      <c r="D903" t="str">
        <f t="array" ref="D903">_xlfn.IFNA(INDEX(Colony!$J$26:$J$1000, MATCH(1,COUNTIF(A903, Colony!$H$26:$H$1000)*(--(ISBLANK(Colony!$I$26:$I$1000))), 0)),"")</f>
        <v/>
      </c>
      <c r="E903" t="str">
        <f t="array" ref="E903">_xlfn.IFNA(INDEX(Colony!$D$26:$D$1000, MATCH(1,COUNTIF(B903, Colony!$H$26:$H$1000)*(--(ISBLANK(Colony!$I$26:$I$1000))), 0)),"")</f>
        <v/>
      </c>
      <c r="F903">
        <f t="shared" si="16"/>
        <v>0</v>
      </c>
    </row>
    <row r="904" spans="1:6" x14ac:dyDescent="0.25">
      <c r="A904" t="str">
        <f t="array" ref="A904">_xlfn.IFNA(INDEX(Colony!$H$26:$H$1000, MATCH(0, COUNTIF(A$4:A903,Colony!$H$26:$H$1000), 0)),"")</f>
        <v/>
      </c>
      <c r="B904" t="str">
        <f t="array" ref="B904">_xlfn.IFNA(INDEX(Colony!$H$26:$H$1000, MATCH(1,COUNTIF(A904, Colony!$H$26:$H$1000)*(--(ISBLANK(Colony!$I$26:$I$1000))), 0)),"")</f>
        <v/>
      </c>
      <c r="C904" t="str">
        <f t="array" ref="C904">IF(A904=0,0,IF(OR(B904&gt;9999999,ISBLANK(B904)),"",SUM(COUNTIF(A904, Colony!$H$26:$H$1000)*(--(ISBLANK(Colony!$I$26:$I$1000))))))</f>
        <v/>
      </c>
      <c r="D904" t="str">
        <f t="array" ref="D904">_xlfn.IFNA(INDEX(Colony!$J$26:$J$1000, MATCH(1,COUNTIF(A904, Colony!$H$26:$H$1000)*(--(ISBLANK(Colony!$I$26:$I$1000))), 0)),"")</f>
        <v/>
      </c>
      <c r="E904" t="str">
        <f t="array" ref="E904">_xlfn.IFNA(INDEX(Colony!$D$26:$D$1000, MATCH(1,COUNTIF(B904, Colony!$H$26:$H$1000)*(--(ISBLANK(Colony!$I$26:$I$1000))), 0)),"")</f>
        <v/>
      </c>
      <c r="F904">
        <f t="shared" si="16"/>
        <v>0</v>
      </c>
    </row>
    <row r="905" spans="1:6" x14ac:dyDescent="0.25">
      <c r="A905" t="str">
        <f t="array" ref="A905">_xlfn.IFNA(INDEX(Colony!$H$26:$H$1000, MATCH(0, COUNTIF(A$4:A904,Colony!$H$26:$H$1000), 0)),"")</f>
        <v/>
      </c>
      <c r="B905" t="str">
        <f t="array" ref="B905">_xlfn.IFNA(INDEX(Colony!$H$26:$H$1000, MATCH(1,COUNTIF(A905, Colony!$H$26:$H$1000)*(--(ISBLANK(Colony!$I$26:$I$1000))), 0)),"")</f>
        <v/>
      </c>
      <c r="C905" t="str">
        <f t="array" ref="C905">IF(A905=0,0,IF(OR(B905&gt;9999999,ISBLANK(B905)),"",SUM(COUNTIF(A905, Colony!$H$26:$H$1000)*(--(ISBLANK(Colony!$I$26:$I$1000))))))</f>
        <v/>
      </c>
      <c r="D905" t="str">
        <f t="array" ref="D905">_xlfn.IFNA(INDEX(Colony!$J$26:$J$1000, MATCH(1,COUNTIF(A905, Colony!$H$26:$H$1000)*(--(ISBLANK(Colony!$I$26:$I$1000))), 0)),"")</f>
        <v/>
      </c>
      <c r="E905" t="str">
        <f t="array" ref="E905">_xlfn.IFNA(INDEX(Colony!$D$26:$D$1000, MATCH(1,COUNTIF(B905, Colony!$H$26:$H$1000)*(--(ISBLANK(Colony!$I$26:$I$1000))), 0)),"")</f>
        <v/>
      </c>
      <c r="F905">
        <f t="shared" si="16"/>
        <v>0</v>
      </c>
    </row>
    <row r="906" spans="1:6" x14ac:dyDescent="0.25">
      <c r="A906" t="str">
        <f t="array" ref="A906">_xlfn.IFNA(INDEX(Colony!$H$26:$H$1000, MATCH(0, COUNTIF(A$4:A905,Colony!$H$26:$H$1000), 0)),"")</f>
        <v/>
      </c>
      <c r="B906" t="str">
        <f t="array" ref="B906">_xlfn.IFNA(INDEX(Colony!$H$26:$H$1000, MATCH(1,COUNTIF(A906, Colony!$H$26:$H$1000)*(--(ISBLANK(Colony!$I$26:$I$1000))), 0)),"")</f>
        <v/>
      </c>
      <c r="C906" t="str">
        <f t="array" ref="C906">IF(A906=0,0,IF(OR(B906&gt;9999999,ISBLANK(B906)),"",SUM(COUNTIF(A906, Colony!$H$26:$H$1000)*(--(ISBLANK(Colony!$I$26:$I$1000))))))</f>
        <v/>
      </c>
      <c r="D906" t="str">
        <f t="array" ref="D906">_xlfn.IFNA(INDEX(Colony!$J$26:$J$1000, MATCH(1,COUNTIF(A906, Colony!$H$26:$H$1000)*(--(ISBLANK(Colony!$I$26:$I$1000))), 0)),"")</f>
        <v/>
      </c>
      <c r="E906" t="str">
        <f t="array" ref="E906">_xlfn.IFNA(INDEX(Colony!$D$26:$D$1000, MATCH(1,COUNTIF(B906, Colony!$H$26:$H$1000)*(--(ISBLANK(Colony!$I$26:$I$1000))), 0)),"")</f>
        <v/>
      </c>
      <c r="F906">
        <f t="shared" si="16"/>
        <v>0</v>
      </c>
    </row>
    <row r="907" spans="1:6" x14ac:dyDescent="0.25">
      <c r="A907" t="str">
        <f t="array" ref="A907">_xlfn.IFNA(INDEX(Colony!$H$26:$H$1000, MATCH(0, COUNTIF(A$4:A906,Colony!$H$26:$H$1000), 0)),"")</f>
        <v/>
      </c>
      <c r="B907" t="str">
        <f t="array" ref="B907">_xlfn.IFNA(INDEX(Colony!$H$26:$H$1000, MATCH(1,COUNTIF(A907, Colony!$H$26:$H$1000)*(--(ISBLANK(Colony!$I$26:$I$1000))), 0)),"")</f>
        <v/>
      </c>
      <c r="C907" t="str">
        <f t="array" ref="C907">IF(A907=0,0,IF(OR(B907&gt;9999999,ISBLANK(B907)),"",SUM(COUNTIF(A907, Colony!$H$26:$H$1000)*(--(ISBLANK(Colony!$I$26:$I$1000))))))</f>
        <v/>
      </c>
      <c r="D907" t="str">
        <f t="array" ref="D907">_xlfn.IFNA(INDEX(Colony!$J$26:$J$1000, MATCH(1,COUNTIF(A907, Colony!$H$26:$H$1000)*(--(ISBLANK(Colony!$I$26:$I$1000))), 0)),"")</f>
        <v/>
      </c>
      <c r="E907" t="str">
        <f t="array" ref="E907">_xlfn.IFNA(INDEX(Colony!$D$26:$D$1000, MATCH(1,COUNTIF(B907, Colony!$H$26:$H$1000)*(--(ISBLANK(Colony!$I$26:$I$1000))), 0)),"")</f>
        <v/>
      </c>
      <c r="F907">
        <f t="shared" si="16"/>
        <v>0</v>
      </c>
    </row>
    <row r="908" spans="1:6" x14ac:dyDescent="0.25">
      <c r="A908" t="str">
        <f t="array" ref="A908">_xlfn.IFNA(INDEX(Colony!$H$26:$H$1000, MATCH(0, COUNTIF(A$4:A907,Colony!$H$26:$H$1000), 0)),"")</f>
        <v/>
      </c>
      <c r="B908" t="str">
        <f t="array" ref="B908">_xlfn.IFNA(INDEX(Colony!$H$26:$H$1000, MATCH(1,COUNTIF(A908, Colony!$H$26:$H$1000)*(--(ISBLANK(Colony!$I$26:$I$1000))), 0)),"")</f>
        <v/>
      </c>
      <c r="C908" t="str">
        <f t="array" ref="C908">IF(A908=0,0,IF(OR(B908&gt;9999999,ISBLANK(B908)),"",SUM(COUNTIF(A908, Colony!$H$26:$H$1000)*(--(ISBLANK(Colony!$I$26:$I$1000))))))</f>
        <v/>
      </c>
      <c r="D908" t="str">
        <f t="array" ref="D908">_xlfn.IFNA(INDEX(Colony!$J$26:$J$1000, MATCH(1,COUNTIF(A908, Colony!$H$26:$H$1000)*(--(ISBLANK(Colony!$I$26:$I$1000))), 0)),"")</f>
        <v/>
      </c>
      <c r="E908" t="str">
        <f t="array" ref="E908">_xlfn.IFNA(INDEX(Colony!$D$26:$D$1000, MATCH(1,COUNTIF(B908, Colony!$H$26:$H$1000)*(--(ISBLANK(Colony!$I$26:$I$1000))), 0)),"")</f>
        <v/>
      </c>
      <c r="F908">
        <f t="shared" si="16"/>
        <v>0</v>
      </c>
    </row>
    <row r="909" spans="1:6" x14ac:dyDescent="0.25">
      <c r="A909" t="str">
        <f t="array" ref="A909">_xlfn.IFNA(INDEX(Colony!$H$26:$H$1000, MATCH(0, COUNTIF(A$4:A908,Colony!$H$26:$H$1000), 0)),"")</f>
        <v/>
      </c>
      <c r="B909" t="str">
        <f t="array" ref="B909">_xlfn.IFNA(INDEX(Colony!$H$26:$H$1000, MATCH(1,COUNTIF(A909, Colony!$H$26:$H$1000)*(--(ISBLANK(Colony!$I$26:$I$1000))), 0)),"")</f>
        <v/>
      </c>
      <c r="C909" t="str">
        <f t="array" ref="C909">IF(A909=0,0,IF(OR(B909&gt;9999999,ISBLANK(B909)),"",SUM(COUNTIF(A909, Colony!$H$26:$H$1000)*(--(ISBLANK(Colony!$I$26:$I$1000))))))</f>
        <v/>
      </c>
      <c r="D909" t="str">
        <f t="array" ref="D909">_xlfn.IFNA(INDEX(Colony!$J$26:$J$1000, MATCH(1,COUNTIF(A909, Colony!$H$26:$H$1000)*(--(ISBLANK(Colony!$I$26:$I$1000))), 0)),"")</f>
        <v/>
      </c>
      <c r="E909" t="str">
        <f t="array" ref="E909">_xlfn.IFNA(INDEX(Colony!$D$26:$D$1000, MATCH(1,COUNTIF(B909, Colony!$H$26:$H$1000)*(--(ISBLANK(Colony!$I$26:$I$1000))), 0)),"")</f>
        <v/>
      </c>
      <c r="F909">
        <f t="shared" si="16"/>
        <v>0</v>
      </c>
    </row>
    <row r="910" spans="1:6" x14ac:dyDescent="0.25">
      <c r="A910" t="str">
        <f t="array" ref="A910">_xlfn.IFNA(INDEX(Colony!$H$26:$H$1000, MATCH(0, COUNTIF(A$4:A909,Colony!$H$26:$H$1000), 0)),"")</f>
        <v/>
      </c>
      <c r="B910" t="str">
        <f t="array" ref="B910">_xlfn.IFNA(INDEX(Colony!$H$26:$H$1000, MATCH(1,COUNTIF(A910, Colony!$H$26:$H$1000)*(--(ISBLANK(Colony!$I$26:$I$1000))), 0)),"")</f>
        <v/>
      </c>
      <c r="C910" t="str">
        <f t="array" ref="C910">IF(A910=0,0,IF(OR(B910&gt;9999999,ISBLANK(B910)),"",SUM(COUNTIF(A910, Colony!$H$26:$H$1000)*(--(ISBLANK(Colony!$I$26:$I$1000))))))</f>
        <v/>
      </c>
      <c r="D910" t="str">
        <f t="array" ref="D910">_xlfn.IFNA(INDEX(Colony!$J$26:$J$1000, MATCH(1,COUNTIF(A910, Colony!$H$26:$H$1000)*(--(ISBLANK(Colony!$I$26:$I$1000))), 0)),"")</f>
        <v/>
      </c>
      <c r="E910" t="str">
        <f t="array" ref="E910">_xlfn.IFNA(INDEX(Colony!$D$26:$D$1000, MATCH(1,COUNTIF(B910, Colony!$H$26:$H$1000)*(--(ISBLANK(Colony!$I$26:$I$1000))), 0)),"")</f>
        <v/>
      </c>
      <c r="F910">
        <f t="shared" si="16"/>
        <v>0</v>
      </c>
    </row>
    <row r="911" spans="1:6" x14ac:dyDescent="0.25">
      <c r="A911" t="str">
        <f t="array" ref="A911">_xlfn.IFNA(INDEX(Colony!$H$26:$H$1000, MATCH(0, COUNTIF(A$4:A910,Colony!$H$26:$H$1000), 0)),"")</f>
        <v/>
      </c>
      <c r="B911" t="str">
        <f t="array" ref="B911">_xlfn.IFNA(INDEX(Colony!$H$26:$H$1000, MATCH(1,COUNTIF(A911, Colony!$H$26:$H$1000)*(--(ISBLANK(Colony!$I$26:$I$1000))), 0)),"")</f>
        <v/>
      </c>
      <c r="C911" t="str">
        <f t="array" ref="C911">IF(A911=0,0,IF(OR(B911&gt;9999999,ISBLANK(B911)),"",SUM(COUNTIF(A911, Colony!$H$26:$H$1000)*(--(ISBLANK(Colony!$I$26:$I$1000))))))</f>
        <v/>
      </c>
      <c r="D911" t="str">
        <f t="array" ref="D911">_xlfn.IFNA(INDEX(Colony!$J$26:$J$1000, MATCH(1,COUNTIF(A911, Colony!$H$26:$H$1000)*(--(ISBLANK(Colony!$I$26:$I$1000))), 0)),"")</f>
        <v/>
      </c>
      <c r="E911" t="str">
        <f t="array" ref="E911">_xlfn.IFNA(INDEX(Colony!$D$26:$D$1000, MATCH(1,COUNTIF(B911, Colony!$H$26:$H$1000)*(--(ISBLANK(Colony!$I$26:$I$1000))), 0)),"")</f>
        <v/>
      </c>
      <c r="F911">
        <f t="shared" si="16"/>
        <v>0</v>
      </c>
    </row>
    <row r="912" spans="1:6" x14ac:dyDescent="0.25">
      <c r="A912" t="str">
        <f t="array" ref="A912">_xlfn.IFNA(INDEX(Colony!$H$26:$H$1000, MATCH(0, COUNTIF(A$4:A911,Colony!$H$26:$H$1000), 0)),"")</f>
        <v/>
      </c>
      <c r="B912" t="str">
        <f t="array" ref="B912">_xlfn.IFNA(INDEX(Colony!$H$26:$H$1000, MATCH(1,COUNTIF(A912, Colony!$H$26:$H$1000)*(--(ISBLANK(Colony!$I$26:$I$1000))), 0)),"")</f>
        <v/>
      </c>
      <c r="C912" t="str">
        <f t="array" ref="C912">IF(A912=0,0,IF(OR(B912&gt;9999999,ISBLANK(B912)),"",SUM(COUNTIF(A912, Colony!$H$26:$H$1000)*(--(ISBLANK(Colony!$I$26:$I$1000))))))</f>
        <v/>
      </c>
      <c r="D912" t="str">
        <f t="array" ref="D912">_xlfn.IFNA(INDEX(Colony!$J$26:$J$1000, MATCH(1,COUNTIF(A912, Colony!$H$26:$H$1000)*(--(ISBLANK(Colony!$I$26:$I$1000))), 0)),"")</f>
        <v/>
      </c>
      <c r="E912" t="str">
        <f t="array" ref="E912">_xlfn.IFNA(INDEX(Colony!$D$26:$D$1000, MATCH(1,COUNTIF(B912, Colony!$H$26:$H$1000)*(--(ISBLANK(Colony!$I$26:$I$1000))), 0)),"")</f>
        <v/>
      </c>
      <c r="F912">
        <f t="shared" si="16"/>
        <v>0</v>
      </c>
    </row>
    <row r="913" spans="1:6" x14ac:dyDescent="0.25">
      <c r="A913" t="str">
        <f t="array" ref="A913">_xlfn.IFNA(INDEX(Colony!$H$26:$H$1000, MATCH(0, COUNTIF(A$4:A912,Colony!$H$26:$H$1000), 0)),"")</f>
        <v/>
      </c>
      <c r="B913" t="str">
        <f t="array" ref="B913">_xlfn.IFNA(INDEX(Colony!$H$26:$H$1000, MATCH(1,COUNTIF(A913, Colony!$H$26:$H$1000)*(--(ISBLANK(Colony!$I$26:$I$1000))), 0)),"")</f>
        <v/>
      </c>
      <c r="C913" t="str">
        <f t="array" ref="C913">IF(A913=0,0,IF(OR(B913&gt;9999999,ISBLANK(B913)),"",SUM(COUNTIF(A913, Colony!$H$26:$H$1000)*(--(ISBLANK(Colony!$I$26:$I$1000))))))</f>
        <v/>
      </c>
      <c r="D913" t="str">
        <f t="array" ref="D913">_xlfn.IFNA(INDEX(Colony!$J$26:$J$1000, MATCH(1,COUNTIF(A913, Colony!$H$26:$H$1000)*(--(ISBLANK(Colony!$I$26:$I$1000))), 0)),"")</f>
        <v/>
      </c>
      <c r="E913" t="str">
        <f t="array" ref="E913">_xlfn.IFNA(INDEX(Colony!$D$26:$D$1000, MATCH(1,COUNTIF(B913, Colony!$H$26:$H$1000)*(--(ISBLANK(Colony!$I$26:$I$1000))), 0)),"")</f>
        <v/>
      </c>
      <c r="F913">
        <f t="shared" si="16"/>
        <v>0</v>
      </c>
    </row>
    <row r="914" spans="1:6" x14ac:dyDescent="0.25">
      <c r="A914" t="str">
        <f t="array" ref="A914">_xlfn.IFNA(INDEX(Colony!$H$26:$H$1000, MATCH(0, COUNTIF(A$4:A913,Colony!$H$26:$H$1000), 0)),"")</f>
        <v/>
      </c>
      <c r="B914" t="str">
        <f t="array" ref="B914">_xlfn.IFNA(INDEX(Colony!$H$26:$H$1000, MATCH(1,COUNTIF(A914, Colony!$H$26:$H$1000)*(--(ISBLANK(Colony!$I$26:$I$1000))), 0)),"")</f>
        <v/>
      </c>
      <c r="C914" t="str">
        <f t="array" ref="C914">IF(A914=0,0,IF(OR(B914&gt;9999999,ISBLANK(B914)),"",SUM(COUNTIF(A914, Colony!$H$26:$H$1000)*(--(ISBLANK(Colony!$I$26:$I$1000))))))</f>
        <v/>
      </c>
      <c r="D914" t="str">
        <f t="array" ref="D914">_xlfn.IFNA(INDEX(Colony!$J$26:$J$1000, MATCH(1,COUNTIF(A914, Colony!$H$26:$H$1000)*(--(ISBLANK(Colony!$I$26:$I$1000))), 0)),"")</f>
        <v/>
      </c>
      <c r="E914" t="str">
        <f t="array" ref="E914">_xlfn.IFNA(INDEX(Colony!$D$26:$D$1000, MATCH(1,COUNTIF(B914, Colony!$H$26:$H$1000)*(--(ISBLANK(Colony!$I$26:$I$1000))), 0)),"")</f>
        <v/>
      </c>
      <c r="F914">
        <f t="shared" si="16"/>
        <v>0</v>
      </c>
    </row>
    <row r="915" spans="1:6" x14ac:dyDescent="0.25">
      <c r="A915" t="str">
        <f t="array" ref="A915">_xlfn.IFNA(INDEX(Colony!$H$26:$H$1000, MATCH(0, COUNTIF(A$4:A914,Colony!$H$26:$H$1000), 0)),"")</f>
        <v/>
      </c>
      <c r="B915" t="str">
        <f t="array" ref="B915">_xlfn.IFNA(INDEX(Colony!$H$26:$H$1000, MATCH(1,COUNTIF(A915, Colony!$H$26:$H$1000)*(--(ISBLANK(Colony!$I$26:$I$1000))), 0)),"")</f>
        <v/>
      </c>
      <c r="C915" t="str">
        <f t="array" ref="C915">IF(A915=0,0,IF(OR(B915&gt;9999999,ISBLANK(B915)),"",SUM(COUNTIF(A915, Colony!$H$26:$H$1000)*(--(ISBLANK(Colony!$I$26:$I$1000))))))</f>
        <v/>
      </c>
      <c r="D915" t="str">
        <f t="array" ref="D915">_xlfn.IFNA(INDEX(Colony!$J$26:$J$1000, MATCH(1,COUNTIF(A915, Colony!$H$26:$H$1000)*(--(ISBLANK(Colony!$I$26:$I$1000))), 0)),"")</f>
        <v/>
      </c>
      <c r="E915" t="str">
        <f t="array" ref="E915">_xlfn.IFNA(INDEX(Colony!$D$26:$D$1000, MATCH(1,COUNTIF(B915, Colony!$H$26:$H$1000)*(--(ISBLANK(Colony!$I$26:$I$1000))), 0)),"")</f>
        <v/>
      </c>
      <c r="F915">
        <f t="shared" si="16"/>
        <v>0</v>
      </c>
    </row>
    <row r="916" spans="1:6" x14ac:dyDescent="0.25">
      <c r="A916" t="str">
        <f t="array" ref="A916">_xlfn.IFNA(INDEX(Colony!$H$26:$H$1000, MATCH(0, COUNTIF(A$4:A915,Colony!$H$26:$H$1000), 0)),"")</f>
        <v/>
      </c>
      <c r="B916" t="str">
        <f t="array" ref="B916">_xlfn.IFNA(INDEX(Colony!$H$26:$H$1000, MATCH(1,COUNTIF(A916, Colony!$H$26:$H$1000)*(--(ISBLANK(Colony!$I$26:$I$1000))), 0)),"")</f>
        <v/>
      </c>
      <c r="C916" t="str">
        <f t="array" ref="C916">IF(A916=0,0,IF(OR(B916&gt;9999999,ISBLANK(B916)),"",SUM(COUNTIF(A916, Colony!$H$26:$H$1000)*(--(ISBLANK(Colony!$I$26:$I$1000))))))</f>
        <v/>
      </c>
      <c r="D916" t="str">
        <f t="array" ref="D916">_xlfn.IFNA(INDEX(Colony!$J$26:$J$1000, MATCH(1,COUNTIF(A916, Colony!$H$26:$H$1000)*(--(ISBLANK(Colony!$I$26:$I$1000))), 0)),"")</f>
        <v/>
      </c>
      <c r="E916" t="str">
        <f t="array" ref="E916">_xlfn.IFNA(INDEX(Colony!$D$26:$D$1000, MATCH(1,COUNTIF(B916, Colony!$H$26:$H$1000)*(--(ISBLANK(Colony!$I$26:$I$1000))), 0)),"")</f>
        <v/>
      </c>
      <c r="F916">
        <f t="shared" si="16"/>
        <v>0</v>
      </c>
    </row>
    <row r="917" spans="1:6" x14ac:dyDescent="0.25">
      <c r="A917" t="str">
        <f t="array" ref="A917">_xlfn.IFNA(INDEX(Colony!$H$26:$H$1000, MATCH(0, COUNTIF(A$4:A916,Colony!$H$26:$H$1000), 0)),"")</f>
        <v/>
      </c>
      <c r="B917" t="str">
        <f t="array" ref="B917">_xlfn.IFNA(INDEX(Colony!$H$26:$H$1000, MATCH(1,COUNTIF(A917, Colony!$H$26:$H$1000)*(--(ISBLANK(Colony!$I$26:$I$1000))), 0)),"")</f>
        <v/>
      </c>
      <c r="C917" t="str">
        <f t="array" ref="C917">IF(A917=0,0,IF(OR(B917&gt;9999999,ISBLANK(B917)),"",SUM(COUNTIF(A917, Colony!$H$26:$H$1000)*(--(ISBLANK(Colony!$I$26:$I$1000))))))</f>
        <v/>
      </c>
      <c r="D917" t="str">
        <f t="array" ref="D917">_xlfn.IFNA(INDEX(Colony!$J$26:$J$1000, MATCH(1,COUNTIF(A917, Colony!$H$26:$H$1000)*(--(ISBLANK(Colony!$I$26:$I$1000))), 0)),"")</f>
        <v/>
      </c>
      <c r="E917" t="str">
        <f t="array" ref="E917">_xlfn.IFNA(INDEX(Colony!$D$26:$D$1000, MATCH(1,COUNTIF(B917, Colony!$H$26:$H$1000)*(--(ISBLANK(Colony!$I$26:$I$1000))), 0)),"")</f>
        <v/>
      </c>
      <c r="F917">
        <f t="shared" si="16"/>
        <v>0</v>
      </c>
    </row>
    <row r="918" spans="1:6" x14ac:dyDescent="0.25">
      <c r="A918" t="str">
        <f t="array" ref="A918">_xlfn.IFNA(INDEX(Colony!$H$26:$H$1000, MATCH(0, COUNTIF(A$4:A917,Colony!$H$26:$H$1000), 0)),"")</f>
        <v/>
      </c>
      <c r="B918" t="str">
        <f t="array" ref="B918">_xlfn.IFNA(INDEX(Colony!$H$26:$H$1000, MATCH(1,COUNTIF(A918, Colony!$H$26:$H$1000)*(--(ISBLANK(Colony!$I$26:$I$1000))), 0)),"")</f>
        <v/>
      </c>
      <c r="C918" t="str">
        <f t="array" ref="C918">IF(A918=0,0,IF(OR(B918&gt;9999999,ISBLANK(B918)),"",SUM(COUNTIF(A918, Colony!$H$26:$H$1000)*(--(ISBLANK(Colony!$I$26:$I$1000))))))</f>
        <v/>
      </c>
      <c r="D918" t="str">
        <f t="array" ref="D918">_xlfn.IFNA(INDEX(Colony!$J$26:$J$1000, MATCH(1,COUNTIF(A918, Colony!$H$26:$H$1000)*(--(ISBLANK(Colony!$I$26:$I$1000))), 0)),"")</f>
        <v/>
      </c>
      <c r="E918" t="str">
        <f t="array" ref="E918">_xlfn.IFNA(INDEX(Colony!$D$26:$D$1000, MATCH(1,COUNTIF(B918, Colony!$H$26:$H$1000)*(--(ISBLANK(Colony!$I$26:$I$1000))), 0)),"")</f>
        <v/>
      </c>
      <c r="F918">
        <f t="shared" si="16"/>
        <v>0</v>
      </c>
    </row>
    <row r="919" spans="1:6" x14ac:dyDescent="0.25">
      <c r="A919" t="str">
        <f t="array" ref="A919">_xlfn.IFNA(INDEX(Colony!$H$26:$H$1000, MATCH(0, COUNTIF(A$4:A918,Colony!$H$26:$H$1000), 0)),"")</f>
        <v/>
      </c>
      <c r="B919" t="str">
        <f t="array" ref="B919">_xlfn.IFNA(INDEX(Colony!$H$26:$H$1000, MATCH(1,COUNTIF(A919, Colony!$H$26:$H$1000)*(--(ISBLANK(Colony!$I$26:$I$1000))), 0)),"")</f>
        <v/>
      </c>
      <c r="C919" t="str">
        <f t="array" ref="C919">IF(A919=0,0,IF(OR(B919&gt;9999999,ISBLANK(B919)),"",SUM(COUNTIF(A919, Colony!$H$26:$H$1000)*(--(ISBLANK(Colony!$I$26:$I$1000))))))</f>
        <v/>
      </c>
      <c r="D919" t="str">
        <f t="array" ref="D919">_xlfn.IFNA(INDEX(Colony!$J$26:$J$1000, MATCH(1,COUNTIF(A919, Colony!$H$26:$H$1000)*(--(ISBLANK(Colony!$I$26:$I$1000))), 0)),"")</f>
        <v/>
      </c>
      <c r="E919" t="str">
        <f t="array" ref="E919">_xlfn.IFNA(INDEX(Colony!$D$26:$D$1000, MATCH(1,COUNTIF(B919, Colony!$H$26:$H$1000)*(--(ISBLANK(Colony!$I$26:$I$1000))), 0)),"")</f>
        <v/>
      </c>
      <c r="F919">
        <f t="shared" si="16"/>
        <v>0</v>
      </c>
    </row>
    <row r="920" spans="1:6" x14ac:dyDescent="0.25">
      <c r="A920" t="str">
        <f t="array" ref="A920">_xlfn.IFNA(INDEX(Colony!$H$26:$H$1000, MATCH(0, COUNTIF(A$4:A919,Colony!$H$26:$H$1000), 0)),"")</f>
        <v/>
      </c>
      <c r="B920" t="str">
        <f t="array" ref="B920">_xlfn.IFNA(INDEX(Colony!$H$26:$H$1000, MATCH(1,COUNTIF(A920, Colony!$H$26:$H$1000)*(--(ISBLANK(Colony!$I$26:$I$1000))), 0)),"")</f>
        <v/>
      </c>
      <c r="C920" t="str">
        <f t="array" ref="C920">IF(A920=0,0,IF(OR(B920&gt;9999999,ISBLANK(B920)),"",SUM(COUNTIF(A920, Colony!$H$26:$H$1000)*(--(ISBLANK(Colony!$I$26:$I$1000))))))</f>
        <v/>
      </c>
      <c r="D920" t="str">
        <f t="array" ref="D920">_xlfn.IFNA(INDEX(Colony!$J$26:$J$1000, MATCH(1,COUNTIF(A920, Colony!$H$26:$H$1000)*(--(ISBLANK(Colony!$I$26:$I$1000))), 0)),"")</f>
        <v/>
      </c>
      <c r="E920" t="str">
        <f t="array" ref="E920">_xlfn.IFNA(INDEX(Colony!$D$26:$D$1000, MATCH(1,COUNTIF(B920, Colony!$H$26:$H$1000)*(--(ISBLANK(Colony!$I$26:$I$1000))), 0)),"")</f>
        <v/>
      </c>
      <c r="F920">
        <f t="shared" si="16"/>
        <v>0</v>
      </c>
    </row>
    <row r="921" spans="1:6" x14ac:dyDescent="0.25">
      <c r="A921" t="str">
        <f t="array" ref="A921">_xlfn.IFNA(INDEX(Colony!$H$26:$H$1000, MATCH(0, COUNTIF(A$4:A920,Colony!$H$26:$H$1000), 0)),"")</f>
        <v/>
      </c>
      <c r="B921" t="str">
        <f t="array" ref="B921">_xlfn.IFNA(INDEX(Colony!$H$26:$H$1000, MATCH(1,COUNTIF(A921, Colony!$H$26:$H$1000)*(--(ISBLANK(Colony!$I$26:$I$1000))), 0)),"")</f>
        <v/>
      </c>
      <c r="C921" t="str">
        <f t="array" ref="C921">IF(A921=0,0,IF(OR(B921&gt;9999999,ISBLANK(B921)),"",SUM(COUNTIF(A921, Colony!$H$26:$H$1000)*(--(ISBLANK(Colony!$I$26:$I$1000))))))</f>
        <v/>
      </c>
      <c r="D921" t="str">
        <f t="array" ref="D921">_xlfn.IFNA(INDEX(Colony!$J$26:$J$1000, MATCH(1,COUNTIF(A921, Colony!$H$26:$H$1000)*(--(ISBLANK(Colony!$I$26:$I$1000))), 0)),"")</f>
        <v/>
      </c>
      <c r="E921" t="str">
        <f t="array" ref="E921">_xlfn.IFNA(INDEX(Colony!$D$26:$D$1000, MATCH(1,COUNTIF(B921, Colony!$H$26:$H$1000)*(--(ISBLANK(Colony!$I$26:$I$1000))), 0)),"")</f>
        <v/>
      </c>
      <c r="F921">
        <f t="shared" si="16"/>
        <v>0</v>
      </c>
    </row>
    <row r="922" spans="1:6" x14ac:dyDescent="0.25">
      <c r="A922" t="str">
        <f t="array" ref="A922">_xlfn.IFNA(INDEX(Colony!$H$26:$H$1000, MATCH(0, COUNTIF(A$4:A921,Colony!$H$26:$H$1000), 0)),"")</f>
        <v/>
      </c>
      <c r="B922" t="str">
        <f t="array" ref="B922">_xlfn.IFNA(INDEX(Colony!$H$26:$H$1000, MATCH(1,COUNTIF(A922, Colony!$H$26:$H$1000)*(--(ISBLANK(Colony!$I$26:$I$1000))), 0)),"")</f>
        <v/>
      </c>
      <c r="C922" t="str">
        <f t="array" ref="C922">IF(A922=0,0,IF(OR(B922&gt;9999999,ISBLANK(B922)),"",SUM(COUNTIF(A922, Colony!$H$26:$H$1000)*(--(ISBLANK(Colony!$I$26:$I$1000))))))</f>
        <v/>
      </c>
      <c r="D922" t="str">
        <f t="array" ref="D922">_xlfn.IFNA(INDEX(Colony!$J$26:$J$1000, MATCH(1,COUNTIF(A922, Colony!$H$26:$H$1000)*(--(ISBLANK(Colony!$I$26:$I$1000))), 0)),"")</f>
        <v/>
      </c>
      <c r="E922" t="str">
        <f t="array" ref="E922">_xlfn.IFNA(INDEX(Colony!$D$26:$D$1000, MATCH(1,COUNTIF(B922, Colony!$H$26:$H$1000)*(--(ISBLANK(Colony!$I$26:$I$1000))), 0)),"")</f>
        <v/>
      </c>
      <c r="F922">
        <f t="shared" si="16"/>
        <v>0</v>
      </c>
    </row>
    <row r="923" spans="1:6" x14ac:dyDescent="0.25">
      <c r="A923" t="str">
        <f t="array" ref="A923">_xlfn.IFNA(INDEX(Colony!$H$26:$H$1000, MATCH(0, COUNTIF(A$4:A922,Colony!$H$26:$H$1000), 0)),"")</f>
        <v/>
      </c>
      <c r="B923" t="str">
        <f t="array" ref="B923">_xlfn.IFNA(INDEX(Colony!$H$26:$H$1000, MATCH(1,COUNTIF(A923, Colony!$H$26:$H$1000)*(--(ISBLANK(Colony!$I$26:$I$1000))), 0)),"")</f>
        <v/>
      </c>
      <c r="C923" t="str">
        <f t="array" ref="C923">IF(A923=0,0,IF(OR(B923&gt;9999999,ISBLANK(B923)),"",SUM(COUNTIF(A923, Colony!$H$26:$H$1000)*(--(ISBLANK(Colony!$I$26:$I$1000))))))</f>
        <v/>
      </c>
      <c r="D923" t="str">
        <f t="array" ref="D923">_xlfn.IFNA(INDEX(Colony!$J$26:$J$1000, MATCH(1,COUNTIF(A923, Colony!$H$26:$H$1000)*(--(ISBLANK(Colony!$I$26:$I$1000))), 0)),"")</f>
        <v/>
      </c>
      <c r="E923" t="str">
        <f t="array" ref="E923">_xlfn.IFNA(INDEX(Colony!$D$26:$D$1000, MATCH(1,COUNTIF(B923, Colony!$H$26:$H$1000)*(--(ISBLANK(Colony!$I$26:$I$1000))), 0)),"")</f>
        <v/>
      </c>
      <c r="F923">
        <f t="shared" si="16"/>
        <v>0</v>
      </c>
    </row>
    <row r="924" spans="1:6" x14ac:dyDescent="0.25">
      <c r="A924" t="str">
        <f t="array" ref="A924">_xlfn.IFNA(INDEX(Colony!$H$26:$H$1000, MATCH(0, COUNTIF(A$4:A923,Colony!$H$26:$H$1000), 0)),"")</f>
        <v/>
      </c>
      <c r="B924" t="str">
        <f t="array" ref="B924">_xlfn.IFNA(INDEX(Colony!$H$26:$H$1000, MATCH(1,COUNTIF(A924, Colony!$H$26:$H$1000)*(--(ISBLANK(Colony!$I$26:$I$1000))), 0)),"")</f>
        <v/>
      </c>
      <c r="C924" t="str">
        <f t="array" ref="C924">IF(A924=0,0,IF(OR(B924&gt;9999999,ISBLANK(B924)),"",SUM(COUNTIF(A924, Colony!$H$26:$H$1000)*(--(ISBLANK(Colony!$I$26:$I$1000))))))</f>
        <v/>
      </c>
      <c r="D924" t="str">
        <f t="array" ref="D924">_xlfn.IFNA(INDEX(Colony!$J$26:$J$1000, MATCH(1,COUNTIF(A924, Colony!$H$26:$H$1000)*(--(ISBLANK(Colony!$I$26:$I$1000))), 0)),"")</f>
        <v/>
      </c>
      <c r="E924" t="str">
        <f t="array" ref="E924">_xlfn.IFNA(INDEX(Colony!$D$26:$D$1000, MATCH(1,COUNTIF(B924, Colony!$H$26:$H$1000)*(--(ISBLANK(Colony!$I$26:$I$1000))), 0)),"")</f>
        <v/>
      </c>
      <c r="F924">
        <f t="shared" si="16"/>
        <v>0</v>
      </c>
    </row>
    <row r="925" spans="1:6" x14ac:dyDescent="0.25">
      <c r="A925" t="str">
        <f t="array" ref="A925">_xlfn.IFNA(INDEX(Colony!$H$26:$H$1000, MATCH(0, COUNTIF(A$4:A924,Colony!$H$26:$H$1000), 0)),"")</f>
        <v/>
      </c>
      <c r="B925" t="str">
        <f t="array" ref="B925">_xlfn.IFNA(INDEX(Colony!$H$26:$H$1000, MATCH(1,COUNTIF(A925, Colony!$H$26:$H$1000)*(--(ISBLANK(Colony!$I$26:$I$1000))), 0)),"")</f>
        <v/>
      </c>
      <c r="C925" t="str">
        <f t="array" ref="C925">IF(A925=0,0,IF(OR(B925&gt;9999999,ISBLANK(B925)),"",SUM(COUNTIF(A925, Colony!$H$26:$H$1000)*(--(ISBLANK(Colony!$I$26:$I$1000))))))</f>
        <v/>
      </c>
      <c r="D925" t="str">
        <f t="array" ref="D925">_xlfn.IFNA(INDEX(Colony!$J$26:$J$1000, MATCH(1,COUNTIF(A925, Colony!$H$26:$H$1000)*(--(ISBLANK(Colony!$I$26:$I$1000))), 0)),"")</f>
        <v/>
      </c>
      <c r="E925" t="str">
        <f t="array" ref="E925">_xlfn.IFNA(INDEX(Colony!$D$26:$D$1000, MATCH(1,COUNTIF(B925, Colony!$H$26:$H$1000)*(--(ISBLANK(Colony!$I$26:$I$1000))), 0)),"")</f>
        <v/>
      </c>
      <c r="F925">
        <f t="shared" si="16"/>
        <v>0</v>
      </c>
    </row>
    <row r="926" spans="1:6" x14ac:dyDescent="0.25">
      <c r="A926" t="str">
        <f t="array" ref="A926">_xlfn.IFNA(INDEX(Colony!$H$26:$H$1000, MATCH(0, COUNTIF(A$4:A925,Colony!$H$26:$H$1000), 0)),"")</f>
        <v/>
      </c>
      <c r="B926" t="str">
        <f t="array" ref="B926">_xlfn.IFNA(INDEX(Colony!$H$26:$H$1000, MATCH(1,COUNTIF(A926, Colony!$H$26:$H$1000)*(--(ISBLANK(Colony!$I$26:$I$1000))), 0)),"")</f>
        <v/>
      </c>
      <c r="C926" t="str">
        <f t="array" ref="C926">IF(A926=0,0,IF(OR(B926&gt;9999999,ISBLANK(B926)),"",SUM(COUNTIF(A926, Colony!$H$26:$H$1000)*(--(ISBLANK(Colony!$I$26:$I$1000))))))</f>
        <v/>
      </c>
      <c r="D926" t="str">
        <f t="array" ref="D926">_xlfn.IFNA(INDEX(Colony!$J$26:$J$1000, MATCH(1,COUNTIF(A926, Colony!$H$26:$H$1000)*(--(ISBLANK(Colony!$I$26:$I$1000))), 0)),"")</f>
        <v/>
      </c>
      <c r="E926" t="str">
        <f t="array" ref="E926">_xlfn.IFNA(INDEX(Colony!$D$26:$D$1000, MATCH(1,COUNTIF(B926, Colony!$H$26:$H$1000)*(--(ISBLANK(Colony!$I$26:$I$1000))), 0)),"")</f>
        <v/>
      </c>
      <c r="F926">
        <f t="shared" si="16"/>
        <v>0</v>
      </c>
    </row>
    <row r="927" spans="1:6" x14ac:dyDescent="0.25">
      <c r="A927" t="str">
        <f t="array" ref="A927">_xlfn.IFNA(INDEX(Colony!$H$26:$H$1000, MATCH(0, COUNTIF(A$4:A926,Colony!$H$26:$H$1000), 0)),"")</f>
        <v/>
      </c>
      <c r="B927" t="str">
        <f t="array" ref="B927">_xlfn.IFNA(INDEX(Colony!$H$26:$H$1000, MATCH(1,COUNTIF(A927, Colony!$H$26:$H$1000)*(--(ISBLANK(Colony!$I$26:$I$1000))), 0)),"")</f>
        <v/>
      </c>
      <c r="C927" t="str">
        <f t="array" ref="C927">IF(A927=0,0,IF(OR(B927&gt;9999999,ISBLANK(B927)),"",SUM(COUNTIF(A927, Colony!$H$26:$H$1000)*(--(ISBLANK(Colony!$I$26:$I$1000))))))</f>
        <v/>
      </c>
      <c r="D927" t="str">
        <f t="array" ref="D927">_xlfn.IFNA(INDEX(Colony!$J$26:$J$1000, MATCH(1,COUNTIF(A927, Colony!$H$26:$H$1000)*(--(ISBLANK(Colony!$I$26:$I$1000))), 0)),"")</f>
        <v/>
      </c>
      <c r="E927" t="str">
        <f t="array" ref="E927">_xlfn.IFNA(INDEX(Colony!$D$26:$D$1000, MATCH(1,COUNTIF(B927, Colony!$H$26:$H$1000)*(--(ISBLANK(Colony!$I$26:$I$1000))), 0)),"")</f>
        <v/>
      </c>
      <c r="F927">
        <f t="shared" si="16"/>
        <v>0</v>
      </c>
    </row>
    <row r="928" spans="1:6" x14ac:dyDescent="0.25">
      <c r="A928" t="str">
        <f t="array" ref="A928">_xlfn.IFNA(INDEX(Colony!$H$26:$H$1000, MATCH(0, COUNTIF(A$4:A927,Colony!$H$26:$H$1000), 0)),"")</f>
        <v/>
      </c>
      <c r="B928" t="str">
        <f t="array" ref="B928">_xlfn.IFNA(INDEX(Colony!$H$26:$H$1000, MATCH(1,COUNTIF(A928, Colony!$H$26:$H$1000)*(--(ISBLANK(Colony!$I$26:$I$1000))), 0)),"")</f>
        <v/>
      </c>
      <c r="C928" t="str">
        <f t="array" ref="C928">IF(A928=0,0,IF(OR(B928&gt;9999999,ISBLANK(B928)),"",SUM(COUNTIF(A928, Colony!$H$26:$H$1000)*(--(ISBLANK(Colony!$I$26:$I$1000))))))</f>
        <v/>
      </c>
      <c r="D928" t="str">
        <f t="array" ref="D928">_xlfn.IFNA(INDEX(Colony!$J$26:$J$1000, MATCH(1,COUNTIF(A928, Colony!$H$26:$H$1000)*(--(ISBLANK(Colony!$I$26:$I$1000))), 0)),"")</f>
        <v/>
      </c>
      <c r="E928" t="str">
        <f t="array" ref="E928">_xlfn.IFNA(INDEX(Colony!$D$26:$D$1000, MATCH(1,COUNTIF(B928, Colony!$H$26:$H$1000)*(--(ISBLANK(Colony!$I$26:$I$1000))), 0)),"")</f>
        <v/>
      </c>
      <c r="F928">
        <f t="shared" si="16"/>
        <v>0</v>
      </c>
    </row>
    <row r="929" spans="1:6" x14ac:dyDescent="0.25">
      <c r="A929" t="str">
        <f t="array" ref="A929">_xlfn.IFNA(INDEX(Colony!$H$26:$H$1000, MATCH(0, COUNTIF(A$4:A928,Colony!$H$26:$H$1000), 0)),"")</f>
        <v/>
      </c>
      <c r="B929" t="str">
        <f t="array" ref="B929">_xlfn.IFNA(INDEX(Colony!$H$26:$H$1000, MATCH(1,COUNTIF(A929, Colony!$H$26:$H$1000)*(--(ISBLANK(Colony!$I$26:$I$1000))), 0)),"")</f>
        <v/>
      </c>
      <c r="C929" t="str">
        <f t="array" ref="C929">IF(A929=0,0,IF(OR(B929&gt;9999999,ISBLANK(B929)),"",SUM(COUNTIF(A929, Colony!$H$26:$H$1000)*(--(ISBLANK(Colony!$I$26:$I$1000))))))</f>
        <v/>
      </c>
      <c r="D929" t="str">
        <f t="array" ref="D929">_xlfn.IFNA(INDEX(Colony!$J$26:$J$1000, MATCH(1,COUNTIF(A929, Colony!$H$26:$H$1000)*(--(ISBLANK(Colony!$I$26:$I$1000))), 0)),"")</f>
        <v/>
      </c>
      <c r="E929" t="str">
        <f t="array" ref="E929">_xlfn.IFNA(INDEX(Colony!$D$26:$D$1000, MATCH(1,COUNTIF(B929, Colony!$H$26:$H$1000)*(--(ISBLANK(Colony!$I$26:$I$1000))), 0)),"")</f>
        <v/>
      </c>
      <c r="F929">
        <f t="shared" si="16"/>
        <v>0</v>
      </c>
    </row>
    <row r="930" spans="1:6" x14ac:dyDescent="0.25">
      <c r="A930" t="str">
        <f t="array" ref="A930">_xlfn.IFNA(INDEX(Colony!$H$26:$H$1000, MATCH(0, COUNTIF(A$4:A929,Colony!$H$26:$H$1000), 0)),"")</f>
        <v/>
      </c>
      <c r="B930" t="str">
        <f t="array" ref="B930">_xlfn.IFNA(INDEX(Colony!$H$26:$H$1000, MATCH(1,COUNTIF(A930, Colony!$H$26:$H$1000)*(--(ISBLANK(Colony!$I$26:$I$1000))), 0)),"")</f>
        <v/>
      </c>
      <c r="C930" t="str">
        <f t="array" ref="C930">IF(A930=0,0,IF(OR(B930&gt;9999999,ISBLANK(B930)),"",SUM(COUNTIF(A930, Colony!$H$26:$H$1000)*(--(ISBLANK(Colony!$I$26:$I$1000))))))</f>
        <v/>
      </c>
      <c r="D930" t="str">
        <f t="array" ref="D930">_xlfn.IFNA(INDEX(Colony!$J$26:$J$1000, MATCH(1,COUNTIF(A930, Colony!$H$26:$H$1000)*(--(ISBLANK(Colony!$I$26:$I$1000))), 0)),"")</f>
        <v/>
      </c>
      <c r="E930" t="str">
        <f t="array" ref="E930">_xlfn.IFNA(INDEX(Colony!$D$26:$D$1000, MATCH(1,COUNTIF(B930, Colony!$H$26:$H$1000)*(--(ISBLANK(Colony!$I$26:$I$1000))), 0)),"")</f>
        <v/>
      </c>
      <c r="F930">
        <f t="shared" si="16"/>
        <v>0</v>
      </c>
    </row>
    <row r="931" spans="1:6" x14ac:dyDescent="0.25">
      <c r="A931" t="str">
        <f t="array" ref="A931">_xlfn.IFNA(INDEX(Colony!$H$26:$H$1000, MATCH(0, COUNTIF(A$4:A930,Colony!$H$26:$H$1000), 0)),"")</f>
        <v/>
      </c>
      <c r="B931" t="str">
        <f t="array" ref="B931">_xlfn.IFNA(INDEX(Colony!$H$26:$H$1000, MATCH(1,COUNTIF(A931, Colony!$H$26:$H$1000)*(--(ISBLANK(Colony!$I$26:$I$1000))), 0)),"")</f>
        <v/>
      </c>
      <c r="C931" t="str">
        <f t="array" ref="C931">IF(A931=0,0,IF(OR(B931&gt;9999999,ISBLANK(B931)),"",SUM(COUNTIF(A931, Colony!$H$26:$H$1000)*(--(ISBLANK(Colony!$I$26:$I$1000))))))</f>
        <v/>
      </c>
      <c r="D931" t="str">
        <f t="array" ref="D931">_xlfn.IFNA(INDEX(Colony!$J$26:$J$1000, MATCH(1,COUNTIF(A931, Colony!$H$26:$H$1000)*(--(ISBLANK(Colony!$I$26:$I$1000))), 0)),"")</f>
        <v/>
      </c>
      <c r="E931" t="str">
        <f t="array" ref="E931">_xlfn.IFNA(INDEX(Colony!$D$26:$D$1000, MATCH(1,COUNTIF(B931, Colony!$H$26:$H$1000)*(--(ISBLANK(Colony!$I$26:$I$1000))), 0)),"")</f>
        <v/>
      </c>
      <c r="F931">
        <f t="shared" si="16"/>
        <v>0</v>
      </c>
    </row>
    <row r="932" spans="1:6" x14ac:dyDescent="0.25">
      <c r="A932" t="str">
        <f t="array" ref="A932">_xlfn.IFNA(INDEX(Colony!$H$26:$H$1000, MATCH(0, COUNTIF(A$4:A931,Colony!$H$26:$H$1000), 0)),"")</f>
        <v/>
      </c>
      <c r="B932" t="str">
        <f t="array" ref="B932">_xlfn.IFNA(INDEX(Colony!$H$26:$H$1000, MATCH(1,COUNTIF(A932, Colony!$H$26:$H$1000)*(--(ISBLANK(Colony!$I$26:$I$1000))), 0)),"")</f>
        <v/>
      </c>
      <c r="C932" t="str">
        <f t="array" ref="C932">IF(A932=0,0,IF(OR(B932&gt;9999999,ISBLANK(B932)),"",SUM(COUNTIF(A932, Colony!$H$26:$H$1000)*(--(ISBLANK(Colony!$I$26:$I$1000))))))</f>
        <v/>
      </c>
      <c r="D932" t="str">
        <f t="array" ref="D932">_xlfn.IFNA(INDEX(Colony!$J$26:$J$1000, MATCH(1,COUNTIF(A932, Colony!$H$26:$H$1000)*(--(ISBLANK(Colony!$I$26:$I$1000))), 0)),"")</f>
        <v/>
      </c>
      <c r="E932" t="str">
        <f t="array" ref="E932">_xlfn.IFNA(INDEX(Colony!$D$26:$D$1000, MATCH(1,COUNTIF(B932, Colony!$H$26:$H$1000)*(--(ISBLANK(Colony!$I$26:$I$1000))), 0)),"")</f>
        <v/>
      </c>
      <c r="F932">
        <f t="shared" si="16"/>
        <v>0</v>
      </c>
    </row>
    <row r="933" spans="1:6" x14ac:dyDescent="0.25">
      <c r="A933" t="str">
        <f t="array" ref="A933">_xlfn.IFNA(INDEX(Colony!$H$26:$H$1000, MATCH(0, COUNTIF(A$4:A932,Colony!$H$26:$H$1000), 0)),"")</f>
        <v/>
      </c>
      <c r="B933" t="str">
        <f t="array" ref="B933">_xlfn.IFNA(INDEX(Colony!$H$26:$H$1000, MATCH(1,COUNTIF(A933, Colony!$H$26:$H$1000)*(--(ISBLANK(Colony!$I$26:$I$1000))), 0)),"")</f>
        <v/>
      </c>
      <c r="C933" t="str">
        <f t="array" ref="C933">IF(A933=0,0,IF(OR(B933&gt;9999999,ISBLANK(B933)),"",SUM(COUNTIF(A933, Colony!$H$26:$H$1000)*(--(ISBLANK(Colony!$I$26:$I$1000))))))</f>
        <v/>
      </c>
      <c r="D933" t="str">
        <f t="array" ref="D933">_xlfn.IFNA(INDEX(Colony!$J$26:$J$1000, MATCH(1,COUNTIF(A933, Colony!$H$26:$H$1000)*(--(ISBLANK(Colony!$I$26:$I$1000))), 0)),"")</f>
        <v/>
      </c>
      <c r="E933" t="str">
        <f t="array" ref="E933">_xlfn.IFNA(INDEX(Colony!$D$26:$D$1000, MATCH(1,COUNTIF(B933, Colony!$H$26:$H$1000)*(--(ISBLANK(Colony!$I$26:$I$1000))), 0)),"")</f>
        <v/>
      </c>
      <c r="F933">
        <f t="shared" si="16"/>
        <v>0</v>
      </c>
    </row>
    <row r="934" spans="1:6" x14ac:dyDescent="0.25">
      <c r="A934" t="str">
        <f t="array" ref="A934">_xlfn.IFNA(INDEX(Colony!$H$26:$H$1000, MATCH(0, COUNTIF(A$4:A933,Colony!$H$26:$H$1000), 0)),"")</f>
        <v/>
      </c>
      <c r="B934" t="str">
        <f t="array" ref="B934">_xlfn.IFNA(INDEX(Colony!$H$26:$H$1000, MATCH(1,COUNTIF(A934, Colony!$H$26:$H$1000)*(--(ISBLANK(Colony!$I$26:$I$1000))), 0)),"")</f>
        <v/>
      </c>
      <c r="C934" t="str">
        <f t="array" ref="C934">IF(A934=0,0,IF(OR(B934&gt;9999999,ISBLANK(B934)),"",SUM(COUNTIF(A934, Colony!$H$26:$H$1000)*(--(ISBLANK(Colony!$I$26:$I$1000))))))</f>
        <v/>
      </c>
      <c r="D934" t="str">
        <f t="array" ref="D934">_xlfn.IFNA(INDEX(Colony!$J$26:$J$1000, MATCH(1,COUNTIF(A934, Colony!$H$26:$H$1000)*(--(ISBLANK(Colony!$I$26:$I$1000))), 0)),"")</f>
        <v/>
      </c>
      <c r="E934" t="str">
        <f t="array" ref="E934">_xlfn.IFNA(INDEX(Colony!$D$26:$D$1000, MATCH(1,COUNTIF(B934, Colony!$H$26:$H$1000)*(--(ISBLANK(Colony!$I$26:$I$1000))), 0)),"")</f>
        <v/>
      </c>
      <c r="F934">
        <f t="shared" si="16"/>
        <v>0</v>
      </c>
    </row>
    <row r="935" spans="1:6" x14ac:dyDescent="0.25">
      <c r="A935" t="str">
        <f t="array" ref="A935">_xlfn.IFNA(INDEX(Colony!$H$26:$H$1000, MATCH(0, COUNTIF(A$4:A934,Colony!$H$26:$H$1000), 0)),"")</f>
        <v/>
      </c>
      <c r="B935" t="str">
        <f t="array" ref="B935">_xlfn.IFNA(INDEX(Colony!$H$26:$H$1000, MATCH(1,COUNTIF(A935, Colony!$H$26:$H$1000)*(--(ISBLANK(Colony!$I$26:$I$1000))), 0)),"")</f>
        <v/>
      </c>
      <c r="C935" t="str">
        <f t="array" ref="C935">IF(A935=0,0,IF(OR(B935&gt;9999999,ISBLANK(B935)),"",SUM(COUNTIF(A935, Colony!$H$26:$H$1000)*(--(ISBLANK(Colony!$I$26:$I$1000))))))</f>
        <v/>
      </c>
      <c r="D935" t="str">
        <f t="array" ref="D935">_xlfn.IFNA(INDEX(Colony!$J$26:$J$1000, MATCH(1,COUNTIF(A935, Colony!$H$26:$H$1000)*(--(ISBLANK(Colony!$I$26:$I$1000))), 0)),"")</f>
        <v/>
      </c>
      <c r="E935" t="str">
        <f t="array" ref="E935">_xlfn.IFNA(INDEX(Colony!$D$26:$D$1000, MATCH(1,COUNTIF(B935, Colony!$H$26:$H$1000)*(--(ISBLANK(Colony!$I$26:$I$1000))), 0)),"")</f>
        <v/>
      </c>
      <c r="F935">
        <f t="shared" si="16"/>
        <v>0</v>
      </c>
    </row>
    <row r="936" spans="1:6" x14ac:dyDescent="0.25">
      <c r="A936" t="str">
        <f t="array" ref="A936">_xlfn.IFNA(INDEX(Colony!$H$26:$H$1000, MATCH(0, COUNTIF(A$4:A935,Colony!$H$26:$H$1000), 0)),"")</f>
        <v/>
      </c>
      <c r="B936" t="str">
        <f t="array" ref="B936">_xlfn.IFNA(INDEX(Colony!$H$26:$H$1000, MATCH(1,COUNTIF(A936, Colony!$H$26:$H$1000)*(--(ISBLANK(Colony!$I$26:$I$1000))), 0)),"")</f>
        <v/>
      </c>
      <c r="C936" t="str">
        <f t="array" ref="C936">IF(A936=0,0,IF(OR(B936&gt;9999999,ISBLANK(B936)),"",SUM(COUNTIF(A936, Colony!$H$26:$H$1000)*(--(ISBLANK(Colony!$I$26:$I$1000))))))</f>
        <v/>
      </c>
      <c r="D936" t="str">
        <f t="array" ref="D936">_xlfn.IFNA(INDEX(Colony!$J$26:$J$1000, MATCH(1,COUNTIF(A936, Colony!$H$26:$H$1000)*(--(ISBLANK(Colony!$I$26:$I$1000))), 0)),"")</f>
        <v/>
      </c>
      <c r="E936" t="str">
        <f t="array" ref="E936">_xlfn.IFNA(INDEX(Colony!$D$26:$D$1000, MATCH(1,COUNTIF(B936, Colony!$H$26:$H$1000)*(--(ISBLANK(Colony!$I$26:$I$1000))), 0)),"")</f>
        <v/>
      </c>
      <c r="F936">
        <f t="shared" si="16"/>
        <v>0</v>
      </c>
    </row>
    <row r="937" spans="1:6" x14ac:dyDescent="0.25">
      <c r="A937" t="str">
        <f t="array" ref="A937">_xlfn.IFNA(INDEX(Colony!$H$26:$H$1000, MATCH(0, COUNTIF(A$4:A936,Colony!$H$26:$H$1000), 0)),"")</f>
        <v/>
      </c>
      <c r="B937" t="str">
        <f t="array" ref="B937">_xlfn.IFNA(INDEX(Colony!$H$26:$H$1000, MATCH(1,COUNTIF(A937, Colony!$H$26:$H$1000)*(--(ISBLANK(Colony!$I$26:$I$1000))), 0)),"")</f>
        <v/>
      </c>
      <c r="C937" t="str">
        <f t="array" ref="C937">IF(A937=0,0,IF(OR(B937&gt;9999999,ISBLANK(B937)),"",SUM(COUNTIF(A937, Colony!$H$26:$H$1000)*(--(ISBLANK(Colony!$I$26:$I$1000))))))</f>
        <v/>
      </c>
      <c r="D937" t="str">
        <f t="array" ref="D937">_xlfn.IFNA(INDEX(Colony!$J$26:$J$1000, MATCH(1,COUNTIF(A937, Colony!$H$26:$H$1000)*(--(ISBLANK(Colony!$I$26:$I$1000))), 0)),"")</f>
        <v/>
      </c>
      <c r="E937" t="str">
        <f t="array" ref="E937">_xlfn.IFNA(INDEX(Colony!$D$26:$D$1000, MATCH(1,COUNTIF(B937, Colony!$H$26:$H$1000)*(--(ISBLANK(Colony!$I$26:$I$1000))), 0)),"")</f>
        <v/>
      </c>
      <c r="F937">
        <f t="shared" si="16"/>
        <v>0</v>
      </c>
    </row>
    <row r="938" spans="1:6" x14ac:dyDescent="0.25">
      <c r="A938" t="str">
        <f t="array" ref="A938">_xlfn.IFNA(INDEX(Colony!$H$26:$H$1000, MATCH(0, COUNTIF(A$4:A937,Colony!$H$26:$H$1000), 0)),"")</f>
        <v/>
      </c>
      <c r="B938" t="str">
        <f t="array" ref="B938">_xlfn.IFNA(INDEX(Colony!$H$26:$H$1000, MATCH(1,COUNTIF(A938, Colony!$H$26:$H$1000)*(--(ISBLANK(Colony!$I$26:$I$1000))), 0)),"")</f>
        <v/>
      </c>
      <c r="C938" t="str">
        <f t="array" ref="C938">IF(A938=0,0,IF(OR(B938&gt;9999999,ISBLANK(B938)),"",SUM(COUNTIF(A938, Colony!$H$26:$H$1000)*(--(ISBLANK(Colony!$I$26:$I$1000))))))</f>
        <v/>
      </c>
      <c r="D938" t="str">
        <f t="array" ref="D938">_xlfn.IFNA(INDEX(Colony!$J$26:$J$1000, MATCH(1,COUNTIF(A938, Colony!$H$26:$H$1000)*(--(ISBLANK(Colony!$I$26:$I$1000))), 0)),"")</f>
        <v/>
      </c>
      <c r="E938" t="str">
        <f t="array" ref="E938">_xlfn.IFNA(INDEX(Colony!$D$26:$D$1000, MATCH(1,COUNTIF(B938, Colony!$H$26:$H$1000)*(--(ISBLANK(Colony!$I$26:$I$1000))), 0)),"")</f>
        <v/>
      </c>
      <c r="F938">
        <f t="shared" si="16"/>
        <v>0</v>
      </c>
    </row>
    <row r="939" spans="1:6" x14ac:dyDescent="0.25">
      <c r="A939" t="str">
        <f t="array" ref="A939">_xlfn.IFNA(INDEX(Colony!$H$26:$H$1000, MATCH(0, COUNTIF(A$4:A938,Colony!$H$26:$H$1000), 0)),"")</f>
        <v/>
      </c>
      <c r="B939" t="str">
        <f t="array" ref="B939">_xlfn.IFNA(INDEX(Colony!$H$26:$H$1000, MATCH(1,COUNTIF(A939, Colony!$H$26:$H$1000)*(--(ISBLANK(Colony!$I$26:$I$1000))), 0)),"")</f>
        <v/>
      </c>
      <c r="C939" t="str">
        <f t="array" ref="C939">IF(A939=0,0,IF(OR(B939&gt;9999999,ISBLANK(B939)),"",SUM(COUNTIF(A939, Colony!$H$26:$H$1000)*(--(ISBLANK(Colony!$I$26:$I$1000))))))</f>
        <v/>
      </c>
      <c r="D939" t="str">
        <f t="array" ref="D939">_xlfn.IFNA(INDEX(Colony!$J$26:$J$1000, MATCH(1,COUNTIF(A939, Colony!$H$26:$H$1000)*(--(ISBLANK(Colony!$I$26:$I$1000))), 0)),"")</f>
        <v/>
      </c>
      <c r="E939" t="str">
        <f t="array" ref="E939">_xlfn.IFNA(INDEX(Colony!$D$26:$D$1000, MATCH(1,COUNTIF(B939, Colony!$H$26:$H$1000)*(--(ISBLANK(Colony!$I$26:$I$1000))), 0)),"")</f>
        <v/>
      </c>
      <c r="F939">
        <f t="shared" si="16"/>
        <v>0</v>
      </c>
    </row>
    <row r="940" spans="1:6" x14ac:dyDescent="0.25">
      <c r="A940" t="str">
        <f t="array" ref="A940">_xlfn.IFNA(INDEX(Colony!$H$26:$H$1000, MATCH(0, COUNTIF(A$4:A939,Colony!$H$26:$H$1000), 0)),"")</f>
        <v/>
      </c>
      <c r="B940" t="str">
        <f t="array" ref="B940">_xlfn.IFNA(INDEX(Colony!$H$26:$H$1000, MATCH(1,COUNTIF(A940, Colony!$H$26:$H$1000)*(--(ISBLANK(Colony!$I$26:$I$1000))), 0)),"")</f>
        <v/>
      </c>
      <c r="C940" t="str">
        <f t="array" ref="C940">IF(A940=0,0,IF(OR(B940&gt;9999999,ISBLANK(B940)),"",SUM(COUNTIF(A940, Colony!$H$26:$H$1000)*(--(ISBLANK(Colony!$I$26:$I$1000))))))</f>
        <v/>
      </c>
      <c r="D940" t="str">
        <f t="array" ref="D940">_xlfn.IFNA(INDEX(Colony!$J$26:$J$1000, MATCH(1,COUNTIF(A940, Colony!$H$26:$H$1000)*(--(ISBLANK(Colony!$I$26:$I$1000))), 0)),"")</f>
        <v/>
      </c>
      <c r="E940" t="str">
        <f t="array" ref="E940">_xlfn.IFNA(INDEX(Colony!$D$26:$D$1000, MATCH(1,COUNTIF(B940, Colony!$H$26:$H$1000)*(--(ISBLANK(Colony!$I$26:$I$1000))), 0)),"")</f>
        <v/>
      </c>
      <c r="F940">
        <f t="shared" si="16"/>
        <v>0</v>
      </c>
    </row>
    <row r="941" spans="1:6" x14ac:dyDescent="0.25">
      <c r="A941" t="str">
        <f t="array" ref="A941">_xlfn.IFNA(INDEX(Colony!$H$26:$H$1000, MATCH(0, COUNTIF(A$4:A940,Colony!$H$26:$H$1000), 0)),"")</f>
        <v/>
      </c>
      <c r="B941" t="str">
        <f t="array" ref="B941">_xlfn.IFNA(INDEX(Colony!$H$26:$H$1000, MATCH(1,COUNTIF(A941, Colony!$H$26:$H$1000)*(--(ISBLANK(Colony!$I$26:$I$1000))), 0)),"")</f>
        <v/>
      </c>
      <c r="C941" t="str">
        <f t="array" ref="C941">IF(A941=0,0,IF(OR(B941&gt;9999999,ISBLANK(B941)),"",SUM(COUNTIF(A941, Colony!$H$26:$H$1000)*(--(ISBLANK(Colony!$I$26:$I$1000))))))</f>
        <v/>
      </c>
      <c r="D941" t="str">
        <f t="array" ref="D941">_xlfn.IFNA(INDEX(Colony!$J$26:$J$1000, MATCH(1,COUNTIF(A941, Colony!$H$26:$H$1000)*(--(ISBLANK(Colony!$I$26:$I$1000))), 0)),"")</f>
        <v/>
      </c>
      <c r="E941" t="str">
        <f t="array" ref="E941">_xlfn.IFNA(INDEX(Colony!$D$26:$D$1000, MATCH(1,COUNTIF(B941, Colony!$H$26:$H$1000)*(--(ISBLANK(Colony!$I$26:$I$1000))), 0)),"")</f>
        <v/>
      </c>
      <c r="F941">
        <f t="shared" si="16"/>
        <v>0</v>
      </c>
    </row>
    <row r="942" spans="1:6" x14ac:dyDescent="0.25">
      <c r="A942" t="str">
        <f t="array" ref="A942">_xlfn.IFNA(INDEX(Colony!$H$26:$H$1000, MATCH(0, COUNTIF(A$4:A941,Colony!$H$26:$H$1000), 0)),"")</f>
        <v/>
      </c>
      <c r="B942" t="str">
        <f t="array" ref="B942">_xlfn.IFNA(INDEX(Colony!$H$26:$H$1000, MATCH(1,COUNTIF(A942, Colony!$H$26:$H$1000)*(--(ISBLANK(Colony!$I$26:$I$1000))), 0)),"")</f>
        <v/>
      </c>
      <c r="C942" t="str">
        <f t="array" ref="C942">IF(A942=0,0,IF(OR(B942&gt;9999999,ISBLANK(B942)),"",SUM(COUNTIF(A942, Colony!$H$26:$H$1000)*(--(ISBLANK(Colony!$I$26:$I$1000))))))</f>
        <v/>
      </c>
      <c r="D942" t="str">
        <f t="array" ref="D942">_xlfn.IFNA(INDEX(Colony!$J$26:$J$1000, MATCH(1,COUNTIF(A942, Colony!$H$26:$H$1000)*(--(ISBLANK(Colony!$I$26:$I$1000))), 0)),"")</f>
        <v/>
      </c>
      <c r="E942" t="str">
        <f t="array" ref="E942">_xlfn.IFNA(INDEX(Colony!$D$26:$D$1000, MATCH(1,COUNTIF(B942, Colony!$H$26:$H$1000)*(--(ISBLANK(Colony!$I$26:$I$1000))), 0)),"")</f>
        <v/>
      </c>
      <c r="F942">
        <f t="shared" si="16"/>
        <v>0</v>
      </c>
    </row>
    <row r="943" spans="1:6" x14ac:dyDescent="0.25">
      <c r="A943" t="str">
        <f t="array" ref="A943">_xlfn.IFNA(INDEX(Colony!$H$26:$H$1000, MATCH(0, COUNTIF(A$4:A942,Colony!$H$26:$H$1000), 0)),"")</f>
        <v/>
      </c>
      <c r="B943" t="str">
        <f t="array" ref="B943">_xlfn.IFNA(INDEX(Colony!$H$26:$H$1000, MATCH(1,COUNTIF(A943, Colony!$H$26:$H$1000)*(--(ISBLANK(Colony!$I$26:$I$1000))), 0)),"")</f>
        <v/>
      </c>
      <c r="C943" t="str">
        <f t="array" ref="C943">IF(A943=0,0,IF(OR(B943&gt;9999999,ISBLANK(B943)),"",SUM(COUNTIF(A943, Colony!$H$26:$H$1000)*(--(ISBLANK(Colony!$I$26:$I$1000))))))</f>
        <v/>
      </c>
      <c r="D943" t="str">
        <f t="array" ref="D943">_xlfn.IFNA(INDEX(Colony!$J$26:$J$1000, MATCH(1,COUNTIF(A943, Colony!$H$26:$H$1000)*(--(ISBLANK(Colony!$I$26:$I$1000))), 0)),"")</f>
        <v/>
      </c>
      <c r="E943" t="str">
        <f t="array" ref="E943">_xlfn.IFNA(INDEX(Colony!$D$26:$D$1000, MATCH(1,COUNTIF(B943, Colony!$H$26:$H$1000)*(--(ISBLANK(Colony!$I$26:$I$1000))), 0)),"")</f>
        <v/>
      </c>
      <c r="F943">
        <f t="shared" si="16"/>
        <v>0</v>
      </c>
    </row>
    <row r="944" spans="1:6" x14ac:dyDescent="0.25">
      <c r="A944" t="str">
        <f t="array" ref="A944">_xlfn.IFNA(INDEX(Colony!$H$26:$H$1000, MATCH(0, COUNTIF(A$4:A943,Colony!$H$26:$H$1000), 0)),"")</f>
        <v/>
      </c>
      <c r="B944" t="str">
        <f t="array" ref="B944">_xlfn.IFNA(INDEX(Colony!$H$26:$H$1000, MATCH(1,COUNTIF(A944, Colony!$H$26:$H$1000)*(--(ISBLANK(Colony!$I$26:$I$1000))), 0)),"")</f>
        <v/>
      </c>
      <c r="C944" t="str">
        <f t="array" ref="C944">IF(A944=0,0,IF(OR(B944&gt;9999999,ISBLANK(B944)),"",SUM(COUNTIF(A944, Colony!$H$26:$H$1000)*(--(ISBLANK(Colony!$I$26:$I$1000))))))</f>
        <v/>
      </c>
      <c r="D944" t="str">
        <f t="array" ref="D944">_xlfn.IFNA(INDEX(Colony!$J$26:$J$1000, MATCH(1,COUNTIF(A944, Colony!$H$26:$H$1000)*(--(ISBLANK(Colony!$I$26:$I$1000))), 0)),"")</f>
        <v/>
      </c>
      <c r="E944" t="str">
        <f t="array" ref="E944">_xlfn.IFNA(INDEX(Colony!$D$26:$D$1000, MATCH(1,COUNTIF(B944, Colony!$H$26:$H$1000)*(--(ISBLANK(Colony!$I$26:$I$1000))), 0)),"")</f>
        <v/>
      </c>
      <c r="F944">
        <f t="shared" si="16"/>
        <v>0</v>
      </c>
    </row>
    <row r="945" spans="1:6" x14ac:dyDescent="0.25">
      <c r="A945" t="str">
        <f t="array" ref="A945">_xlfn.IFNA(INDEX(Colony!$H$26:$H$1000, MATCH(0, COUNTIF(A$4:A944,Colony!$H$26:$H$1000), 0)),"")</f>
        <v/>
      </c>
      <c r="B945" t="str">
        <f t="array" ref="B945">_xlfn.IFNA(INDEX(Colony!$H$26:$H$1000, MATCH(1,COUNTIF(A945, Colony!$H$26:$H$1000)*(--(ISBLANK(Colony!$I$26:$I$1000))), 0)),"")</f>
        <v/>
      </c>
      <c r="C945" t="str">
        <f t="array" ref="C945">IF(A945=0,0,IF(OR(B945&gt;9999999,ISBLANK(B945)),"",SUM(COUNTIF(A945, Colony!$H$26:$H$1000)*(--(ISBLANK(Colony!$I$26:$I$1000))))))</f>
        <v/>
      </c>
      <c r="D945" t="str">
        <f t="array" ref="D945">_xlfn.IFNA(INDEX(Colony!$J$26:$J$1000, MATCH(1,COUNTIF(A945, Colony!$H$26:$H$1000)*(--(ISBLANK(Colony!$I$26:$I$1000))), 0)),"")</f>
        <v/>
      </c>
      <c r="E945" t="str">
        <f t="array" ref="E945">_xlfn.IFNA(INDEX(Colony!$D$26:$D$1000, MATCH(1,COUNTIF(B945, Colony!$H$26:$H$1000)*(--(ISBLANK(Colony!$I$26:$I$1000))), 0)),"")</f>
        <v/>
      </c>
      <c r="F945">
        <f t="shared" si="16"/>
        <v>0</v>
      </c>
    </row>
    <row r="946" spans="1:6" x14ac:dyDescent="0.25">
      <c r="A946" t="str">
        <f t="array" ref="A946">_xlfn.IFNA(INDEX(Colony!$H$26:$H$1000, MATCH(0, COUNTIF(A$4:A945,Colony!$H$26:$H$1000), 0)),"")</f>
        <v/>
      </c>
      <c r="B946" t="str">
        <f t="array" ref="B946">_xlfn.IFNA(INDEX(Colony!$H$26:$H$1000, MATCH(1,COUNTIF(A946, Colony!$H$26:$H$1000)*(--(ISBLANK(Colony!$I$26:$I$1000))), 0)),"")</f>
        <v/>
      </c>
      <c r="C946" t="str">
        <f t="array" ref="C946">IF(A946=0,0,IF(OR(B946&gt;9999999,ISBLANK(B946)),"",SUM(COUNTIF(A946, Colony!$H$26:$H$1000)*(--(ISBLANK(Colony!$I$26:$I$1000))))))</f>
        <v/>
      </c>
      <c r="D946" t="str">
        <f t="array" ref="D946">_xlfn.IFNA(INDEX(Colony!$J$26:$J$1000, MATCH(1,COUNTIF(A946, Colony!$H$26:$H$1000)*(--(ISBLANK(Colony!$I$26:$I$1000))), 0)),"")</f>
        <v/>
      </c>
      <c r="E946" t="str">
        <f t="array" ref="E946">_xlfn.IFNA(INDEX(Colony!$D$26:$D$1000, MATCH(1,COUNTIF(B946, Colony!$H$26:$H$1000)*(--(ISBLANK(Colony!$I$26:$I$1000))), 0)),"")</f>
        <v/>
      </c>
      <c r="F946">
        <f t="shared" si="16"/>
        <v>0</v>
      </c>
    </row>
    <row r="947" spans="1:6" x14ac:dyDescent="0.25">
      <c r="A947" t="str">
        <f t="array" ref="A947">_xlfn.IFNA(INDEX(Colony!$H$26:$H$1000, MATCH(0, COUNTIF(A$4:A946,Colony!$H$26:$H$1000), 0)),"")</f>
        <v/>
      </c>
      <c r="B947" t="str">
        <f t="array" ref="B947">_xlfn.IFNA(INDEX(Colony!$H$26:$H$1000, MATCH(1,COUNTIF(A947, Colony!$H$26:$H$1000)*(--(ISBLANK(Colony!$I$26:$I$1000))), 0)),"")</f>
        <v/>
      </c>
      <c r="C947" t="str">
        <f t="array" ref="C947">IF(A947=0,0,IF(OR(B947&gt;9999999,ISBLANK(B947)),"",SUM(COUNTIF(A947, Colony!$H$26:$H$1000)*(--(ISBLANK(Colony!$I$26:$I$1000))))))</f>
        <v/>
      </c>
      <c r="D947" t="str">
        <f t="array" ref="D947">_xlfn.IFNA(INDEX(Colony!$J$26:$J$1000, MATCH(1,COUNTIF(A947, Colony!$H$26:$H$1000)*(--(ISBLANK(Colony!$I$26:$I$1000))), 0)),"")</f>
        <v/>
      </c>
      <c r="E947" t="str">
        <f t="array" ref="E947">_xlfn.IFNA(INDEX(Colony!$D$26:$D$1000, MATCH(1,COUNTIF(B947, Colony!$H$26:$H$1000)*(--(ISBLANK(Colony!$I$26:$I$1000))), 0)),"")</f>
        <v/>
      </c>
      <c r="F947">
        <f t="shared" si="16"/>
        <v>0</v>
      </c>
    </row>
    <row r="948" spans="1:6" x14ac:dyDescent="0.25">
      <c r="A948" t="str">
        <f t="array" ref="A948">_xlfn.IFNA(INDEX(Colony!$H$26:$H$1000, MATCH(0, COUNTIF(A$4:A947,Colony!$H$26:$H$1000), 0)),"")</f>
        <v/>
      </c>
      <c r="B948" t="str">
        <f t="array" ref="B948">_xlfn.IFNA(INDEX(Colony!$H$26:$H$1000, MATCH(1,COUNTIF(A948, Colony!$H$26:$H$1000)*(--(ISBLANK(Colony!$I$26:$I$1000))), 0)),"")</f>
        <v/>
      </c>
      <c r="C948" t="str">
        <f t="array" ref="C948">IF(A948=0,0,IF(OR(B948&gt;9999999,ISBLANK(B948)),"",SUM(COUNTIF(A948, Colony!$H$26:$H$1000)*(--(ISBLANK(Colony!$I$26:$I$1000))))))</f>
        <v/>
      </c>
      <c r="D948" t="str">
        <f t="array" ref="D948">_xlfn.IFNA(INDEX(Colony!$J$26:$J$1000, MATCH(1,COUNTIF(A948, Colony!$H$26:$H$1000)*(--(ISBLANK(Colony!$I$26:$I$1000))), 0)),"")</f>
        <v/>
      </c>
      <c r="E948" t="str">
        <f t="array" ref="E948">_xlfn.IFNA(INDEX(Colony!$D$26:$D$1000, MATCH(1,COUNTIF(B948, Colony!$H$26:$H$1000)*(--(ISBLANK(Colony!$I$26:$I$1000))), 0)),"")</f>
        <v/>
      </c>
      <c r="F948">
        <f t="shared" si="16"/>
        <v>0</v>
      </c>
    </row>
    <row r="949" spans="1:6" x14ac:dyDescent="0.25">
      <c r="A949" t="str">
        <f t="array" ref="A949">_xlfn.IFNA(INDEX(Colony!$H$26:$H$1000, MATCH(0, COUNTIF(A$4:A948,Colony!$H$26:$H$1000), 0)),"")</f>
        <v/>
      </c>
      <c r="B949" t="str">
        <f t="array" ref="B949">_xlfn.IFNA(INDEX(Colony!$H$26:$H$1000, MATCH(1,COUNTIF(A949, Colony!$H$26:$H$1000)*(--(ISBLANK(Colony!$I$26:$I$1000))), 0)),"")</f>
        <v/>
      </c>
      <c r="C949" t="str">
        <f t="array" ref="C949">IF(A949=0,0,IF(OR(B949&gt;9999999,ISBLANK(B949)),"",SUM(COUNTIF(A949, Colony!$H$26:$H$1000)*(--(ISBLANK(Colony!$I$26:$I$1000))))))</f>
        <v/>
      </c>
      <c r="D949" t="str">
        <f t="array" ref="D949">_xlfn.IFNA(INDEX(Colony!$J$26:$J$1000, MATCH(1,COUNTIF(A949, Colony!$H$26:$H$1000)*(--(ISBLANK(Colony!$I$26:$I$1000))), 0)),"")</f>
        <v/>
      </c>
      <c r="E949" t="str">
        <f t="array" ref="E949">_xlfn.IFNA(INDEX(Colony!$D$26:$D$1000, MATCH(1,COUNTIF(B949, Colony!$H$26:$H$1000)*(--(ISBLANK(Colony!$I$26:$I$1000))), 0)),"")</f>
        <v/>
      </c>
      <c r="F949">
        <f t="shared" si="16"/>
        <v>0</v>
      </c>
    </row>
    <row r="950" spans="1:6" x14ac:dyDescent="0.25">
      <c r="A950" t="str">
        <f t="array" ref="A950">_xlfn.IFNA(INDEX(Colony!$H$26:$H$1000, MATCH(0, COUNTIF(A$4:A949,Colony!$H$26:$H$1000), 0)),"")</f>
        <v/>
      </c>
      <c r="B950" t="str">
        <f t="array" ref="B950">_xlfn.IFNA(INDEX(Colony!$H$26:$H$1000, MATCH(1,COUNTIF(A950, Colony!$H$26:$H$1000)*(--(ISBLANK(Colony!$I$26:$I$1000))), 0)),"")</f>
        <v/>
      </c>
      <c r="C950" t="str">
        <f t="array" ref="C950">IF(A950=0,0,IF(OR(B950&gt;9999999,ISBLANK(B950)),"",SUM(COUNTIF(A950, Colony!$H$26:$H$1000)*(--(ISBLANK(Colony!$I$26:$I$1000))))))</f>
        <v/>
      </c>
      <c r="D950" t="str">
        <f t="array" ref="D950">_xlfn.IFNA(INDEX(Colony!$J$26:$J$1000, MATCH(1,COUNTIF(A950, Colony!$H$26:$H$1000)*(--(ISBLANK(Colony!$I$26:$I$1000))), 0)),"")</f>
        <v/>
      </c>
      <c r="E950" t="str">
        <f t="array" ref="E950">_xlfn.IFNA(INDEX(Colony!$D$26:$D$1000, MATCH(1,COUNTIF(B950, Colony!$H$26:$H$1000)*(--(ISBLANK(Colony!$I$26:$I$1000))), 0)),"")</f>
        <v/>
      </c>
      <c r="F950">
        <f t="shared" si="16"/>
        <v>0</v>
      </c>
    </row>
    <row r="951" spans="1:6" x14ac:dyDescent="0.25">
      <c r="A951" t="str">
        <f t="array" ref="A951">_xlfn.IFNA(INDEX(Colony!$H$26:$H$1000, MATCH(0, COUNTIF(A$4:A950,Colony!$H$26:$H$1000), 0)),"")</f>
        <v/>
      </c>
      <c r="B951" t="str">
        <f t="array" ref="B951">_xlfn.IFNA(INDEX(Colony!$H$26:$H$1000, MATCH(1,COUNTIF(A951, Colony!$H$26:$H$1000)*(--(ISBLANK(Colony!$I$26:$I$1000))), 0)),"")</f>
        <v/>
      </c>
      <c r="C951" t="str">
        <f t="array" ref="C951">IF(A951=0,0,IF(OR(B951&gt;9999999,ISBLANK(B951)),"",SUM(COUNTIF(A951, Colony!$H$26:$H$1000)*(--(ISBLANK(Colony!$I$26:$I$1000))))))</f>
        <v/>
      </c>
      <c r="D951" t="str">
        <f t="array" ref="D951">_xlfn.IFNA(INDEX(Colony!$J$26:$J$1000, MATCH(1,COUNTIF(A951, Colony!$H$26:$H$1000)*(--(ISBLANK(Colony!$I$26:$I$1000))), 0)),"")</f>
        <v/>
      </c>
      <c r="E951" t="str">
        <f t="array" ref="E951">_xlfn.IFNA(INDEX(Colony!$D$26:$D$1000, MATCH(1,COUNTIF(B951, Colony!$H$26:$H$1000)*(--(ISBLANK(Colony!$I$26:$I$1000))), 0)),"")</f>
        <v/>
      </c>
      <c r="F951">
        <f t="shared" si="16"/>
        <v>0</v>
      </c>
    </row>
    <row r="952" spans="1:6" x14ac:dyDescent="0.25">
      <c r="A952" t="str">
        <f t="array" ref="A952">_xlfn.IFNA(INDEX(Colony!$H$26:$H$1000, MATCH(0, COUNTIF(A$4:A951,Colony!$H$26:$H$1000), 0)),"")</f>
        <v/>
      </c>
      <c r="B952" t="str">
        <f t="array" ref="B952">_xlfn.IFNA(INDEX(Colony!$H$26:$H$1000, MATCH(1,COUNTIF(A952, Colony!$H$26:$H$1000)*(--(ISBLANK(Colony!$I$26:$I$1000))), 0)),"")</f>
        <v/>
      </c>
      <c r="C952" t="str">
        <f t="array" ref="C952">IF(A952=0,0,IF(OR(B952&gt;9999999,ISBLANK(B952)),"",SUM(COUNTIF(A952, Colony!$H$26:$H$1000)*(--(ISBLANK(Colony!$I$26:$I$1000))))))</f>
        <v/>
      </c>
      <c r="D952" t="str">
        <f t="array" ref="D952">_xlfn.IFNA(INDEX(Colony!$J$26:$J$1000, MATCH(1,COUNTIF(A952, Colony!$H$26:$H$1000)*(--(ISBLANK(Colony!$I$26:$I$1000))), 0)),"")</f>
        <v/>
      </c>
      <c r="E952" t="str">
        <f t="array" ref="E952">_xlfn.IFNA(INDEX(Colony!$D$26:$D$1000, MATCH(1,COUNTIF(B952, Colony!$H$26:$H$1000)*(--(ISBLANK(Colony!$I$26:$I$1000))), 0)),"")</f>
        <v/>
      </c>
      <c r="F952">
        <f t="shared" si="16"/>
        <v>0</v>
      </c>
    </row>
    <row r="953" spans="1:6" x14ac:dyDescent="0.25">
      <c r="A953" t="str">
        <f t="array" ref="A953">_xlfn.IFNA(INDEX(Colony!$H$26:$H$1000, MATCH(0, COUNTIF(A$4:A952,Colony!$H$26:$H$1000), 0)),"")</f>
        <v/>
      </c>
      <c r="B953" t="str">
        <f t="array" ref="B953">_xlfn.IFNA(INDEX(Colony!$H$26:$H$1000, MATCH(1,COUNTIF(A953, Colony!$H$26:$H$1000)*(--(ISBLANK(Colony!$I$26:$I$1000))), 0)),"")</f>
        <v/>
      </c>
      <c r="C953" t="str">
        <f t="array" ref="C953">IF(A953=0,0,IF(OR(B953&gt;9999999,ISBLANK(B953)),"",SUM(COUNTIF(A953, Colony!$H$26:$H$1000)*(--(ISBLANK(Colony!$I$26:$I$1000))))))</f>
        <v/>
      </c>
      <c r="D953" t="str">
        <f t="array" ref="D953">_xlfn.IFNA(INDEX(Colony!$J$26:$J$1000, MATCH(1,COUNTIF(A953, Colony!$H$26:$H$1000)*(--(ISBLANK(Colony!$I$26:$I$1000))), 0)),"")</f>
        <v/>
      </c>
      <c r="E953" t="str">
        <f t="array" ref="E953">_xlfn.IFNA(INDEX(Colony!$D$26:$D$1000, MATCH(1,COUNTIF(B953, Colony!$H$26:$H$1000)*(--(ISBLANK(Colony!$I$26:$I$1000))), 0)),"")</f>
        <v/>
      </c>
      <c r="F953">
        <f t="shared" si="16"/>
        <v>0</v>
      </c>
    </row>
    <row r="954" spans="1:6" x14ac:dyDescent="0.25">
      <c r="A954" t="str">
        <f t="array" ref="A954">_xlfn.IFNA(INDEX(Colony!$H$26:$H$1000, MATCH(0, COUNTIF(A$4:A953,Colony!$H$26:$H$1000), 0)),"")</f>
        <v/>
      </c>
      <c r="B954" t="str">
        <f t="array" ref="B954">_xlfn.IFNA(INDEX(Colony!$H$26:$H$1000, MATCH(1,COUNTIF(A954, Colony!$H$26:$H$1000)*(--(ISBLANK(Colony!$I$26:$I$1000))), 0)),"")</f>
        <v/>
      </c>
      <c r="C954" t="str">
        <f t="array" ref="C954">IF(A954=0,0,IF(OR(B954&gt;9999999,ISBLANK(B954)),"",SUM(COUNTIF(A954, Colony!$H$26:$H$1000)*(--(ISBLANK(Colony!$I$26:$I$1000))))))</f>
        <v/>
      </c>
      <c r="D954" t="str">
        <f t="array" ref="D954">_xlfn.IFNA(INDEX(Colony!$J$26:$J$1000, MATCH(1,COUNTIF(A954, Colony!$H$26:$H$1000)*(--(ISBLANK(Colony!$I$26:$I$1000))), 0)),"")</f>
        <v/>
      </c>
      <c r="E954" t="str">
        <f t="array" ref="E954">_xlfn.IFNA(INDEX(Colony!$D$26:$D$1000, MATCH(1,COUNTIF(B954, Colony!$H$26:$H$1000)*(--(ISBLANK(Colony!$I$26:$I$1000))), 0)),"")</f>
        <v/>
      </c>
      <c r="F954">
        <f t="shared" si="16"/>
        <v>0</v>
      </c>
    </row>
    <row r="955" spans="1:6" x14ac:dyDescent="0.25">
      <c r="A955" t="str">
        <f t="array" ref="A955">_xlfn.IFNA(INDEX(Colony!$H$26:$H$1000, MATCH(0, COUNTIF(A$4:A954,Colony!$H$26:$H$1000), 0)),"")</f>
        <v/>
      </c>
      <c r="B955" t="str">
        <f t="array" ref="B955">_xlfn.IFNA(INDEX(Colony!$H$26:$H$1000, MATCH(1,COUNTIF(A955, Colony!$H$26:$H$1000)*(--(ISBLANK(Colony!$I$26:$I$1000))), 0)),"")</f>
        <v/>
      </c>
      <c r="C955" t="str">
        <f t="array" ref="C955">IF(A955=0,0,IF(OR(B955&gt;9999999,ISBLANK(B955)),"",SUM(COUNTIF(A955, Colony!$H$26:$H$1000)*(--(ISBLANK(Colony!$I$26:$I$1000))))))</f>
        <v/>
      </c>
      <c r="D955" t="str">
        <f t="array" ref="D955">_xlfn.IFNA(INDEX(Colony!$J$26:$J$1000, MATCH(1,COUNTIF(A955, Colony!$H$26:$H$1000)*(--(ISBLANK(Colony!$I$26:$I$1000))), 0)),"")</f>
        <v/>
      </c>
      <c r="E955" t="str">
        <f t="array" ref="E955">_xlfn.IFNA(INDEX(Colony!$D$26:$D$1000, MATCH(1,COUNTIF(B955, Colony!$H$26:$H$1000)*(--(ISBLANK(Colony!$I$26:$I$1000))), 0)),"")</f>
        <v/>
      </c>
      <c r="F955">
        <f t="shared" si="16"/>
        <v>0</v>
      </c>
    </row>
    <row r="956" spans="1:6" x14ac:dyDescent="0.25">
      <c r="A956" t="str">
        <f t="array" ref="A956">_xlfn.IFNA(INDEX(Colony!$H$26:$H$1000, MATCH(0, COUNTIF(A$4:A955,Colony!$H$26:$H$1000), 0)),"")</f>
        <v/>
      </c>
      <c r="B956" t="str">
        <f t="array" ref="B956">_xlfn.IFNA(INDEX(Colony!$H$26:$H$1000, MATCH(1,COUNTIF(A956, Colony!$H$26:$H$1000)*(--(ISBLANK(Colony!$I$26:$I$1000))), 0)),"")</f>
        <v/>
      </c>
      <c r="C956" t="str">
        <f t="array" ref="C956">IF(A956=0,0,IF(OR(B956&gt;9999999,ISBLANK(B956)),"",SUM(COUNTIF(A956, Colony!$H$26:$H$1000)*(--(ISBLANK(Colony!$I$26:$I$1000))))))</f>
        <v/>
      </c>
      <c r="D956" t="str">
        <f t="array" ref="D956">_xlfn.IFNA(INDEX(Colony!$J$26:$J$1000, MATCH(1,COUNTIF(A956, Colony!$H$26:$H$1000)*(--(ISBLANK(Colony!$I$26:$I$1000))), 0)),"")</f>
        <v/>
      </c>
      <c r="E956" t="str">
        <f t="array" ref="E956">_xlfn.IFNA(INDEX(Colony!$D$26:$D$1000, MATCH(1,COUNTIF(B956, Colony!$H$26:$H$1000)*(--(ISBLANK(Colony!$I$26:$I$1000))), 0)),"")</f>
        <v/>
      </c>
      <c r="F956">
        <f t="shared" si="16"/>
        <v>0</v>
      </c>
    </row>
    <row r="957" spans="1:6" x14ac:dyDescent="0.25">
      <c r="A957" t="str">
        <f t="array" ref="A957">_xlfn.IFNA(INDEX(Colony!$H$26:$H$1000, MATCH(0, COUNTIF(A$4:A956,Colony!$H$26:$H$1000), 0)),"")</f>
        <v/>
      </c>
      <c r="B957" t="str">
        <f t="array" ref="B957">_xlfn.IFNA(INDEX(Colony!$H$26:$H$1000, MATCH(1,COUNTIF(A957, Colony!$H$26:$H$1000)*(--(ISBLANK(Colony!$I$26:$I$1000))), 0)),"")</f>
        <v/>
      </c>
      <c r="C957" t="str">
        <f t="array" ref="C957">IF(A957=0,0,IF(OR(B957&gt;9999999,ISBLANK(B957)),"",SUM(COUNTIF(A957, Colony!$H$26:$H$1000)*(--(ISBLANK(Colony!$I$26:$I$1000))))))</f>
        <v/>
      </c>
      <c r="D957" t="str">
        <f t="array" ref="D957">_xlfn.IFNA(INDEX(Colony!$J$26:$J$1000, MATCH(1,COUNTIF(A957, Colony!$H$26:$H$1000)*(--(ISBLANK(Colony!$I$26:$I$1000))), 0)),"")</f>
        <v/>
      </c>
      <c r="E957" t="str">
        <f t="array" ref="E957">_xlfn.IFNA(INDEX(Colony!$D$26:$D$1000, MATCH(1,COUNTIF(B957, Colony!$H$26:$H$1000)*(--(ISBLANK(Colony!$I$26:$I$1000))), 0)),"")</f>
        <v/>
      </c>
      <c r="F957">
        <f t="shared" si="16"/>
        <v>0</v>
      </c>
    </row>
    <row r="958" spans="1:6" x14ac:dyDescent="0.25">
      <c r="A958" t="str">
        <f t="array" ref="A958">_xlfn.IFNA(INDEX(Colony!$H$26:$H$1000, MATCH(0, COUNTIF(A$4:A957,Colony!$H$26:$H$1000), 0)),"")</f>
        <v/>
      </c>
      <c r="B958" t="str">
        <f t="array" ref="B958">_xlfn.IFNA(INDEX(Colony!$H$26:$H$1000, MATCH(1,COUNTIF(A958, Colony!$H$26:$H$1000)*(--(ISBLANK(Colony!$I$26:$I$1000))), 0)),"")</f>
        <v/>
      </c>
      <c r="C958" t="str">
        <f t="array" ref="C958">IF(A958=0,0,IF(OR(B958&gt;9999999,ISBLANK(B958)),"",SUM(COUNTIF(A958, Colony!$H$26:$H$1000)*(--(ISBLANK(Colony!$I$26:$I$1000))))))</f>
        <v/>
      </c>
      <c r="D958" t="str">
        <f t="array" ref="D958">_xlfn.IFNA(INDEX(Colony!$J$26:$J$1000, MATCH(1,COUNTIF(A958, Colony!$H$26:$H$1000)*(--(ISBLANK(Colony!$I$26:$I$1000))), 0)),"")</f>
        <v/>
      </c>
      <c r="E958" t="str">
        <f t="array" ref="E958">_xlfn.IFNA(INDEX(Colony!$D$26:$D$1000, MATCH(1,COUNTIF(B958, Colony!$H$26:$H$1000)*(--(ISBLANK(Colony!$I$26:$I$1000))), 0)),"")</f>
        <v/>
      </c>
      <c r="F958">
        <f t="shared" si="16"/>
        <v>0</v>
      </c>
    </row>
    <row r="959" spans="1:6" x14ac:dyDescent="0.25">
      <c r="A959" t="str">
        <f t="array" ref="A959">_xlfn.IFNA(INDEX(Colony!$H$26:$H$1000, MATCH(0, COUNTIF(A$4:A958,Colony!$H$26:$H$1000), 0)),"")</f>
        <v/>
      </c>
      <c r="B959" t="str">
        <f t="array" ref="B959">_xlfn.IFNA(INDEX(Colony!$H$26:$H$1000, MATCH(1,COUNTIF(A959, Colony!$H$26:$H$1000)*(--(ISBLANK(Colony!$I$26:$I$1000))), 0)),"")</f>
        <v/>
      </c>
      <c r="C959" t="str">
        <f t="array" ref="C959">IF(A959=0,0,IF(OR(B959&gt;9999999,ISBLANK(B959)),"",SUM(COUNTIF(A959, Colony!$H$26:$H$1000)*(--(ISBLANK(Colony!$I$26:$I$1000))))))</f>
        <v/>
      </c>
      <c r="D959" t="str">
        <f t="array" ref="D959">_xlfn.IFNA(INDEX(Colony!$J$26:$J$1000, MATCH(1,COUNTIF(A959, Colony!$H$26:$H$1000)*(--(ISBLANK(Colony!$I$26:$I$1000))), 0)),"")</f>
        <v/>
      </c>
      <c r="E959" t="str">
        <f t="array" ref="E959">_xlfn.IFNA(INDEX(Colony!$D$26:$D$1000, MATCH(1,COUNTIF(B959, Colony!$H$26:$H$1000)*(--(ISBLANK(Colony!$I$26:$I$1000))), 0)),"")</f>
        <v/>
      </c>
      <c r="F959">
        <f t="shared" si="16"/>
        <v>0</v>
      </c>
    </row>
    <row r="960" spans="1:6" x14ac:dyDescent="0.25">
      <c r="A960" t="str">
        <f t="array" ref="A960">_xlfn.IFNA(INDEX(Colony!$H$26:$H$1000, MATCH(0, COUNTIF(A$4:A959,Colony!$H$26:$H$1000), 0)),"")</f>
        <v/>
      </c>
      <c r="B960" t="str">
        <f t="array" ref="B960">_xlfn.IFNA(INDEX(Colony!$H$26:$H$1000, MATCH(1,COUNTIF(A960, Colony!$H$26:$H$1000)*(--(ISBLANK(Colony!$I$26:$I$1000))), 0)),"")</f>
        <v/>
      </c>
      <c r="C960" t="str">
        <f t="array" ref="C960">IF(A960=0,0,IF(OR(B960&gt;9999999,ISBLANK(B960)),"",SUM(COUNTIF(A960, Colony!$H$26:$H$1000)*(--(ISBLANK(Colony!$I$26:$I$1000))))))</f>
        <v/>
      </c>
      <c r="D960" t="str">
        <f t="array" ref="D960">_xlfn.IFNA(INDEX(Colony!$J$26:$J$1000, MATCH(1,COUNTIF(A960, Colony!$H$26:$H$1000)*(--(ISBLANK(Colony!$I$26:$I$1000))), 0)),"")</f>
        <v/>
      </c>
      <c r="E960" t="str">
        <f t="array" ref="E960">_xlfn.IFNA(INDEX(Colony!$D$26:$D$1000, MATCH(1,COUNTIF(B960, Colony!$H$26:$H$1000)*(--(ISBLANK(Colony!$I$26:$I$1000))), 0)),"")</f>
        <v/>
      </c>
      <c r="F960">
        <f t="shared" si="16"/>
        <v>0</v>
      </c>
    </row>
    <row r="961" spans="1:6" x14ac:dyDescent="0.25">
      <c r="A961" t="str">
        <f t="array" ref="A961">_xlfn.IFNA(INDEX(Colony!$H$26:$H$1000, MATCH(0, COUNTIF(A$4:A960,Colony!$H$26:$H$1000), 0)),"")</f>
        <v/>
      </c>
      <c r="B961" t="str">
        <f t="array" ref="B961">_xlfn.IFNA(INDEX(Colony!$H$26:$H$1000, MATCH(1,COUNTIF(A961, Colony!$H$26:$H$1000)*(--(ISBLANK(Colony!$I$26:$I$1000))), 0)),"")</f>
        <v/>
      </c>
      <c r="C961" t="str">
        <f t="array" ref="C961">IF(A961=0,0,IF(OR(B961&gt;9999999,ISBLANK(B961)),"",SUM(COUNTIF(A961, Colony!$H$26:$H$1000)*(--(ISBLANK(Colony!$I$26:$I$1000))))))</f>
        <v/>
      </c>
      <c r="D961" t="str">
        <f t="array" ref="D961">_xlfn.IFNA(INDEX(Colony!$J$26:$J$1000, MATCH(1,COUNTIF(A961, Colony!$H$26:$H$1000)*(--(ISBLANK(Colony!$I$26:$I$1000))), 0)),"")</f>
        <v/>
      </c>
      <c r="E961" t="str">
        <f t="array" ref="E961">_xlfn.IFNA(INDEX(Colony!$D$26:$D$1000, MATCH(1,COUNTIF(B961, Colony!$H$26:$H$1000)*(--(ISBLANK(Colony!$I$26:$I$1000))), 0)),"")</f>
        <v/>
      </c>
      <c r="F961">
        <f t="shared" si="16"/>
        <v>0</v>
      </c>
    </row>
    <row r="962" spans="1:6" x14ac:dyDescent="0.25">
      <c r="A962" t="str">
        <f t="array" ref="A962">_xlfn.IFNA(INDEX(Colony!$H$26:$H$1000, MATCH(0, COUNTIF(A$4:A961,Colony!$H$26:$H$1000), 0)),"")</f>
        <v/>
      </c>
      <c r="B962" t="str">
        <f t="array" ref="B962">_xlfn.IFNA(INDEX(Colony!$H$26:$H$1000, MATCH(1,COUNTIF(A962, Colony!$H$26:$H$1000)*(--(ISBLANK(Colony!$I$26:$I$1000))), 0)),"")</f>
        <v/>
      </c>
      <c r="C962" t="str">
        <f t="array" ref="C962">IF(A962=0,0,IF(OR(B962&gt;9999999,ISBLANK(B962)),"",SUM(COUNTIF(A962, Colony!$H$26:$H$1000)*(--(ISBLANK(Colony!$I$26:$I$1000))))))</f>
        <v/>
      </c>
      <c r="D962" t="str">
        <f t="array" ref="D962">_xlfn.IFNA(INDEX(Colony!$J$26:$J$1000, MATCH(1,COUNTIF(A962, Colony!$H$26:$H$1000)*(--(ISBLANK(Colony!$I$26:$I$1000))), 0)),"")</f>
        <v/>
      </c>
      <c r="E962" t="str">
        <f t="array" ref="E962">_xlfn.IFNA(INDEX(Colony!$D$26:$D$1000, MATCH(1,COUNTIF(B962, Colony!$H$26:$H$1000)*(--(ISBLANK(Colony!$I$26:$I$1000))), 0)),"")</f>
        <v/>
      </c>
      <c r="F962">
        <f t="shared" si="16"/>
        <v>0</v>
      </c>
    </row>
    <row r="963" spans="1:6" x14ac:dyDescent="0.25">
      <c r="A963" t="str">
        <f t="array" ref="A963">_xlfn.IFNA(INDEX(Colony!$H$26:$H$1000, MATCH(0, COUNTIF(A$4:A962,Colony!$H$26:$H$1000), 0)),"")</f>
        <v/>
      </c>
      <c r="B963" t="str">
        <f t="array" ref="B963">_xlfn.IFNA(INDEX(Colony!$H$26:$H$1000, MATCH(1,COUNTIF(A963, Colony!$H$26:$H$1000)*(--(ISBLANK(Colony!$I$26:$I$1000))), 0)),"")</f>
        <v/>
      </c>
      <c r="C963" t="str">
        <f t="array" ref="C963">IF(A963=0,0,IF(OR(B963&gt;9999999,ISBLANK(B963)),"",SUM(COUNTIF(A963, Colony!$H$26:$H$1000)*(--(ISBLANK(Colony!$I$26:$I$1000))))))</f>
        <v/>
      </c>
      <c r="D963" t="str">
        <f t="array" ref="D963">_xlfn.IFNA(INDEX(Colony!$J$26:$J$1000, MATCH(1,COUNTIF(A963, Colony!$H$26:$H$1000)*(--(ISBLANK(Colony!$I$26:$I$1000))), 0)),"")</f>
        <v/>
      </c>
      <c r="E963" t="str">
        <f t="array" ref="E963">_xlfn.IFNA(INDEX(Colony!$D$26:$D$1000, MATCH(1,COUNTIF(B963, Colony!$H$26:$H$1000)*(--(ISBLANK(Colony!$I$26:$I$1000))), 0)),"")</f>
        <v/>
      </c>
    </row>
    <row r="964" spans="1:6" x14ac:dyDescent="0.25">
      <c r="A964" t="str">
        <f t="array" ref="A964">_xlfn.IFNA(INDEX(Colony!$H$26:$H$1000, MATCH(0, COUNTIF(A$4:A963,Colony!$H$26:$H$1000), 0)),"")</f>
        <v/>
      </c>
      <c r="B964" t="str">
        <f t="array" ref="B964">_xlfn.IFNA(INDEX(Colony!$H$26:$H$1000, MATCH(1,COUNTIF(A964, Colony!$H$26:$H$1000)*(--(ISBLANK(Colony!$I$26:$I$1000))), 0)),"")</f>
        <v/>
      </c>
      <c r="C964" t="str">
        <f t="array" ref="C964">IF(A964=0,0,IF(OR(B964&gt;9999999,ISBLANK(B964)),"",SUM(COUNTIF(A964, Colony!$H$26:$H$1000)*(--(ISBLANK(Colony!$I$26:$I$1000))))))</f>
        <v/>
      </c>
      <c r="D964" t="str">
        <f t="array" ref="D964">_xlfn.IFNA(INDEX(Colony!$J$26:$J$1000, MATCH(1,COUNTIF(A964, Colony!$H$26:$H$1000)*(--(ISBLANK(Colony!$I$26:$I$1000))), 0)),"")</f>
        <v/>
      </c>
      <c r="E964" t="str">
        <f t="array" ref="E964">_xlfn.IFNA(INDEX(Colony!$D$26:$D$1000, MATCH(1,COUNTIF(B964, Colony!$H$26:$H$1000)*(--(ISBLANK(Colony!$I$26:$I$1000))), 0)),"")</f>
        <v/>
      </c>
    </row>
  </sheetData>
  <mergeCells count="1">
    <mergeCell ref="A3:B3"/>
  </mergeCells>
  <conditionalFormatting sqref="O4">
    <cfRule type="colorScale" priority="1">
      <colorScale>
        <cfvo type="num" val="0"/>
        <cfvo type="percentile" val="50"/>
        <cfvo type="num" val="5"/>
        <color rgb="FF00B050"/>
        <color rgb="FFFFEB84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7"/>
  <sheetViews>
    <sheetView workbookViewId="0">
      <selection activeCell="C3" sqref="C3"/>
    </sheetView>
  </sheetViews>
  <sheetFormatPr defaultRowHeight="15" x14ac:dyDescent="0.25"/>
  <cols>
    <col min="1" max="1" width="12" customWidth="1"/>
    <col min="3" max="3" width="11.42578125" customWidth="1"/>
  </cols>
  <sheetData>
    <row r="1" spans="1:2" s="76" customFormat="1" ht="43.5" customHeight="1" x14ac:dyDescent="0.25">
      <c r="A1" s="76" t="str">
        <f>Colony!A25</f>
        <v xml:space="preserve">p60 on this date </v>
      </c>
      <c r="B1" s="76" t="str">
        <f>Colony!E25</f>
        <v>genotype (+/-)</v>
      </c>
    </row>
    <row r="2" spans="1:2" x14ac:dyDescent="0.25">
      <c r="A2" s="2" t="str">
        <f>Colony!A26</f>
        <v/>
      </c>
      <c r="B2" s="76" t="str">
        <f>IF(ISBLANK(Colony!E26),"",Colony!E26)</f>
        <v/>
      </c>
    </row>
    <row r="3" spans="1:2" x14ac:dyDescent="0.25">
      <c r="A3" s="2" t="str">
        <f>Colony!A27</f>
        <v/>
      </c>
      <c r="B3" s="76" t="str">
        <f>IF(ISBLANK(Colony!E27),"",Colony!E27)</f>
        <v/>
      </c>
    </row>
    <row r="4" spans="1:2" x14ac:dyDescent="0.25">
      <c r="A4" s="2" t="str">
        <f>Colony!A28</f>
        <v/>
      </c>
      <c r="B4" s="76" t="str">
        <f>IF(ISBLANK(Colony!E28),"",Colony!E28)</f>
        <v/>
      </c>
    </row>
    <row r="5" spans="1:2" x14ac:dyDescent="0.25">
      <c r="A5" s="2" t="str">
        <f>Colony!A29</f>
        <v/>
      </c>
      <c r="B5" s="76" t="str">
        <f>IF(ISBLANK(Colony!E29),"",Colony!E29)</f>
        <v>-</v>
      </c>
    </row>
    <row r="6" spans="1:2" x14ac:dyDescent="0.25">
      <c r="A6" s="2" t="str">
        <f>Colony!A30</f>
        <v/>
      </c>
      <c r="B6" s="76" t="str">
        <f>IF(ISBLANK(Colony!E30),"",Colony!E30)</f>
        <v>+</v>
      </c>
    </row>
    <row r="7" spans="1:2" x14ac:dyDescent="0.25">
      <c r="A7" s="2" t="str">
        <f>Colony!A31</f>
        <v/>
      </c>
      <c r="B7" s="76" t="str">
        <f>IF(ISBLANK(Colony!E31),"",Colony!E31)</f>
        <v>+</v>
      </c>
    </row>
    <row r="8" spans="1:2" x14ac:dyDescent="0.25">
      <c r="A8" s="2" t="str">
        <f>Colony!A32</f>
        <v/>
      </c>
      <c r="B8" s="76" t="str">
        <f>IF(ISBLANK(Colony!E32),"",Colony!E32)</f>
        <v>+</v>
      </c>
    </row>
    <row r="9" spans="1:2" x14ac:dyDescent="0.25">
      <c r="A9" s="2" t="str">
        <f>Colony!A33</f>
        <v/>
      </c>
      <c r="B9" s="76" t="str">
        <f>IF(ISBLANK(Colony!E33),"",Colony!E33)</f>
        <v>+</v>
      </c>
    </row>
    <row r="10" spans="1:2" x14ac:dyDescent="0.25">
      <c r="A10" s="2" t="str">
        <f>Colony!A34</f>
        <v/>
      </c>
      <c r="B10" s="76" t="str">
        <f>IF(ISBLANK(Colony!E34),"",Colony!E34)</f>
        <v>+</v>
      </c>
    </row>
    <row r="11" spans="1:2" x14ac:dyDescent="0.25">
      <c r="A11" s="2" t="str">
        <f>Colony!A35</f>
        <v/>
      </c>
      <c r="B11" s="76" t="str">
        <f>IF(ISBLANK(Colony!E35),"",Colony!E35)</f>
        <v>+</v>
      </c>
    </row>
    <row r="12" spans="1:2" x14ac:dyDescent="0.25">
      <c r="A12" s="2" t="str">
        <f>Colony!A36</f>
        <v/>
      </c>
      <c r="B12" s="76" t="str">
        <f>IF(ISBLANK(Colony!E36),"",Colony!E36)</f>
        <v>+</v>
      </c>
    </row>
    <row r="13" spans="1:2" x14ac:dyDescent="0.25">
      <c r="A13" s="2" t="str">
        <f>Colony!A37</f>
        <v/>
      </c>
      <c r="B13" s="76" t="str">
        <f>IF(ISBLANK(Colony!E37),"",Colony!E37)</f>
        <v/>
      </c>
    </row>
    <row r="14" spans="1:2" x14ac:dyDescent="0.25">
      <c r="A14" s="2" t="str">
        <f>Colony!A38</f>
        <v/>
      </c>
      <c r="B14" s="76" t="str">
        <f>IF(ISBLANK(Colony!E38),"",Colony!E38)</f>
        <v/>
      </c>
    </row>
    <row r="15" spans="1:2" x14ac:dyDescent="0.25">
      <c r="A15" s="2" t="str">
        <f>Colony!A39</f>
        <v/>
      </c>
      <c r="B15" s="76" t="str">
        <f>IF(ISBLANK(Colony!E39),"",Colony!E39)</f>
        <v/>
      </c>
    </row>
    <row r="16" spans="1:2" x14ac:dyDescent="0.25">
      <c r="A16" s="2" t="str">
        <f>Colony!A40</f>
        <v/>
      </c>
      <c r="B16" s="76" t="str">
        <f>IF(ISBLANK(Colony!E40),"",Colony!E40)</f>
        <v/>
      </c>
    </row>
    <row r="17" spans="1:2" x14ac:dyDescent="0.25">
      <c r="A17" s="2" t="str">
        <f>Colony!A41</f>
        <v/>
      </c>
      <c r="B17" s="76" t="str">
        <f>IF(ISBLANK(Colony!E41),"",Colony!E41)</f>
        <v/>
      </c>
    </row>
    <row r="18" spans="1:2" x14ac:dyDescent="0.25">
      <c r="A18" s="2" t="str">
        <f>Colony!A42</f>
        <v/>
      </c>
      <c r="B18" s="76" t="str">
        <f>IF(ISBLANK(Colony!E42),"",Colony!E42)</f>
        <v>+</v>
      </c>
    </row>
    <row r="19" spans="1:2" x14ac:dyDescent="0.25">
      <c r="A19" s="2" t="str">
        <f>Colony!A43</f>
        <v/>
      </c>
      <c r="B19" s="76" t="str">
        <f>IF(ISBLANK(Colony!E43),"",Colony!E43)</f>
        <v>+</v>
      </c>
    </row>
    <row r="20" spans="1:2" x14ac:dyDescent="0.25">
      <c r="A20" s="2" t="str">
        <f>Colony!A44</f>
        <v/>
      </c>
      <c r="B20" s="76" t="str">
        <f>IF(ISBLANK(Colony!E44),"",Colony!E44)</f>
        <v>-</v>
      </c>
    </row>
    <row r="21" spans="1:2" x14ac:dyDescent="0.25">
      <c r="A21" s="2" t="str">
        <f>Colony!A45</f>
        <v/>
      </c>
      <c r="B21" s="76" t="str">
        <f>IF(ISBLANK(Colony!E45),"",Colony!E45)</f>
        <v>-</v>
      </c>
    </row>
    <row r="22" spans="1:2" x14ac:dyDescent="0.25">
      <c r="A22" s="2" t="str">
        <f>Colony!A46</f>
        <v/>
      </c>
      <c r="B22" s="76" t="str">
        <f>IF(ISBLANK(Colony!E46),"",Colony!E46)</f>
        <v>-</v>
      </c>
    </row>
    <row r="23" spans="1:2" x14ac:dyDescent="0.25">
      <c r="A23" s="2" t="str">
        <f>Colony!A47</f>
        <v/>
      </c>
      <c r="B23" s="76" t="str">
        <f>IF(ISBLANK(Colony!E47),"",Colony!E47)</f>
        <v>+</v>
      </c>
    </row>
    <row r="24" spans="1:2" x14ac:dyDescent="0.25">
      <c r="A24" s="2" t="str">
        <f>Colony!A48</f>
        <v/>
      </c>
      <c r="B24" s="76" t="str">
        <f>IF(ISBLANK(Colony!E48),"",Colony!E48)</f>
        <v>-</v>
      </c>
    </row>
    <row r="25" spans="1:2" x14ac:dyDescent="0.25">
      <c r="A25" s="2" t="str">
        <f>Colony!A49</f>
        <v/>
      </c>
      <c r="B25" s="76" t="str">
        <f>IF(ISBLANK(Colony!E49),"",Colony!E49)</f>
        <v>+</v>
      </c>
    </row>
    <row r="26" spans="1:2" x14ac:dyDescent="0.25">
      <c r="A26" s="2" t="str">
        <f>Colony!A50</f>
        <v/>
      </c>
      <c r="B26" s="76" t="str">
        <f>IF(ISBLANK(Colony!E50),"",Colony!E50)</f>
        <v>+</v>
      </c>
    </row>
    <row r="27" spans="1:2" x14ac:dyDescent="0.25">
      <c r="A27" s="2" t="str">
        <f>Colony!A51</f>
        <v/>
      </c>
      <c r="B27" s="76" t="str">
        <f>IF(ISBLANK(Colony!E51),"",Colony!E51)</f>
        <v>-</v>
      </c>
    </row>
    <row r="28" spans="1:2" x14ac:dyDescent="0.25">
      <c r="A28" s="2" t="str">
        <f>Colony!A52</f>
        <v/>
      </c>
      <c r="B28" s="76" t="str">
        <f>IF(ISBLANK(Colony!E52),"",Colony!E52)</f>
        <v>+</v>
      </c>
    </row>
    <row r="29" spans="1:2" x14ac:dyDescent="0.25">
      <c r="A29" s="2" t="str">
        <f>Colony!A53</f>
        <v/>
      </c>
      <c r="B29" s="76" t="str">
        <f>IF(ISBLANK(Colony!E53),"",Colony!E53)</f>
        <v>-</v>
      </c>
    </row>
    <row r="30" spans="1:2" x14ac:dyDescent="0.25">
      <c r="A30" s="2" t="str">
        <f>Colony!A54</f>
        <v/>
      </c>
      <c r="B30" s="76" t="str">
        <f>IF(ISBLANK(Colony!E54),"",Colony!E54)</f>
        <v>+</v>
      </c>
    </row>
    <row r="31" spans="1:2" x14ac:dyDescent="0.25">
      <c r="A31" s="2" t="str">
        <f>Colony!A55</f>
        <v/>
      </c>
      <c r="B31" s="76" t="str">
        <f>IF(ISBLANK(Colony!E55),"",Colony!E55)</f>
        <v>+</v>
      </c>
    </row>
    <row r="32" spans="1:2" x14ac:dyDescent="0.25">
      <c r="A32" s="2" t="str">
        <f>Colony!A56</f>
        <v/>
      </c>
      <c r="B32" s="76" t="str">
        <f>IF(ISBLANK(Colony!E56),"",Colony!E56)</f>
        <v>+</v>
      </c>
    </row>
    <row r="33" spans="1:2" x14ac:dyDescent="0.25">
      <c r="A33" s="2" t="str">
        <f>Colony!A57</f>
        <v/>
      </c>
      <c r="B33" s="76" t="str">
        <f>IF(ISBLANK(Colony!E57),"",Colony!E57)</f>
        <v>-</v>
      </c>
    </row>
    <row r="34" spans="1:2" x14ac:dyDescent="0.25">
      <c r="A34" s="2" t="str">
        <f>Colony!A58</f>
        <v/>
      </c>
      <c r="B34" s="76" t="str">
        <f>IF(ISBLANK(Colony!E58),"",Colony!E58)</f>
        <v>-</v>
      </c>
    </row>
    <row r="35" spans="1:2" x14ac:dyDescent="0.25">
      <c r="A35" s="2" t="str">
        <f>Colony!A59</f>
        <v/>
      </c>
      <c r="B35" s="76" t="str">
        <f>IF(ISBLANK(Colony!E59),"",Colony!E59)</f>
        <v>-</v>
      </c>
    </row>
    <row r="36" spans="1:2" x14ac:dyDescent="0.25">
      <c r="A36" s="2" t="str">
        <f>Colony!A60</f>
        <v/>
      </c>
      <c r="B36" s="76" t="str">
        <f>IF(ISBLANK(Colony!E60),"",Colony!E60)</f>
        <v>-</v>
      </c>
    </row>
    <row r="37" spans="1:2" x14ac:dyDescent="0.25">
      <c r="A37" s="2" t="str">
        <f>Colony!A61</f>
        <v/>
      </c>
      <c r="B37" s="76" t="str">
        <f>IF(ISBLANK(Colony!E61),"",Colony!E61)</f>
        <v>-</v>
      </c>
    </row>
    <row r="38" spans="1:2" x14ac:dyDescent="0.25">
      <c r="A38" s="2" t="str">
        <f>Colony!A62</f>
        <v/>
      </c>
      <c r="B38" s="76" t="str">
        <f>IF(ISBLANK(Colony!E62),"",Colony!E62)</f>
        <v>+</v>
      </c>
    </row>
    <row r="39" spans="1:2" x14ac:dyDescent="0.25">
      <c r="A39" s="2" t="str">
        <f>Colony!A63</f>
        <v/>
      </c>
      <c r="B39" s="76" t="str">
        <f>IF(ISBLANK(Colony!E63),"",Colony!E63)</f>
        <v>-</v>
      </c>
    </row>
    <row r="40" spans="1:2" x14ac:dyDescent="0.25">
      <c r="A40" s="2" t="str">
        <f>Colony!A64</f>
        <v/>
      </c>
      <c r="B40" s="76" t="str">
        <f>IF(ISBLANK(Colony!E64),"",Colony!E64)</f>
        <v>+</v>
      </c>
    </row>
    <row r="41" spans="1:2" x14ac:dyDescent="0.25">
      <c r="A41" s="2" t="str">
        <f>Colony!A65</f>
        <v/>
      </c>
      <c r="B41" s="76" t="str">
        <f>IF(ISBLANK(Colony!E65),"",Colony!E65)</f>
        <v>+</v>
      </c>
    </row>
    <row r="42" spans="1:2" x14ac:dyDescent="0.25">
      <c r="A42" s="2" t="str">
        <f>Colony!A66</f>
        <v/>
      </c>
      <c r="B42" s="76" t="str">
        <f>IF(ISBLANK(Colony!E66),"",Colony!E66)</f>
        <v>+</v>
      </c>
    </row>
    <row r="43" spans="1:2" x14ac:dyDescent="0.25">
      <c r="A43" s="2" t="str">
        <f>Colony!A67</f>
        <v/>
      </c>
      <c r="B43" s="76" t="str">
        <f>IF(ISBLANK(Colony!E67),"",Colony!E67)</f>
        <v>-</v>
      </c>
    </row>
    <row r="44" spans="1:2" x14ac:dyDescent="0.25">
      <c r="A44" s="2" t="str">
        <f>Colony!A68</f>
        <v/>
      </c>
      <c r="B44" s="76" t="str">
        <f>IF(ISBLANK(Colony!E68),"",Colony!E68)</f>
        <v>-</v>
      </c>
    </row>
    <row r="45" spans="1:2" x14ac:dyDescent="0.25">
      <c r="A45" s="2" t="str">
        <f>Colony!A69</f>
        <v/>
      </c>
      <c r="B45" s="76" t="str">
        <f>IF(ISBLANK(Colony!E69),"",Colony!E69)</f>
        <v>+</v>
      </c>
    </row>
    <row r="46" spans="1:2" x14ac:dyDescent="0.25">
      <c r="A46" s="2" t="str">
        <f>Colony!A70</f>
        <v/>
      </c>
      <c r="B46" s="76" t="str">
        <f>IF(ISBLANK(Colony!E70),"",Colony!E70)</f>
        <v>-</v>
      </c>
    </row>
    <row r="47" spans="1:2" x14ac:dyDescent="0.25">
      <c r="A47" s="2" t="str">
        <f>Colony!A71</f>
        <v/>
      </c>
      <c r="B47" s="76" t="str">
        <f>IF(ISBLANK(Colony!E71),"",Colony!E71)</f>
        <v>+</v>
      </c>
    </row>
    <row r="48" spans="1:2" x14ac:dyDescent="0.25">
      <c r="A48" s="2" t="str">
        <f>Colony!A72</f>
        <v/>
      </c>
      <c r="B48" s="76" t="str">
        <f>IF(ISBLANK(Colony!E72),"",Colony!E72)</f>
        <v>+</v>
      </c>
    </row>
    <row r="49" spans="1:2" x14ac:dyDescent="0.25">
      <c r="A49" s="2" t="str">
        <f>Colony!A73</f>
        <v>GIVE TO HIRSCH?</v>
      </c>
      <c r="B49" s="76" t="str">
        <f>IF(ISBLANK(Colony!E73),"",Colony!E73)</f>
        <v>+</v>
      </c>
    </row>
    <row r="50" spans="1:2" x14ac:dyDescent="0.25">
      <c r="A50" s="2" t="str">
        <f>Colony!A74</f>
        <v/>
      </c>
      <c r="B50" s="76" t="str">
        <f>IF(ISBLANK(Colony!E74),"",Colony!E74)</f>
        <v>-</v>
      </c>
    </row>
    <row r="51" spans="1:2" x14ac:dyDescent="0.25">
      <c r="A51" s="2" t="str">
        <f>Colony!A75</f>
        <v/>
      </c>
      <c r="B51" s="76" t="str">
        <f>IF(ISBLANK(Colony!E75),"",Colony!E75)</f>
        <v>-</v>
      </c>
    </row>
    <row r="52" spans="1:2" x14ac:dyDescent="0.25">
      <c r="A52" s="2" t="str">
        <f>Colony!A76</f>
        <v/>
      </c>
      <c r="B52" s="76" t="str">
        <f>IF(ISBLANK(Colony!E76),"",Colony!E76)</f>
        <v>-</v>
      </c>
    </row>
    <row r="53" spans="1:2" x14ac:dyDescent="0.25">
      <c r="A53" s="2" t="e">
        <f>Colony!#REF!</f>
        <v>#REF!</v>
      </c>
      <c r="B53" s="76" t="e">
        <f>IF(ISBLANK(Colony!#REF!),"",Colony!#REF!)</f>
        <v>#REF!</v>
      </c>
    </row>
    <row r="54" spans="1:2" x14ac:dyDescent="0.25">
      <c r="A54" s="2" t="str">
        <f>Colony!A77</f>
        <v/>
      </c>
      <c r="B54" s="76" t="str">
        <f>IF(ISBLANK(Colony!E77),"",Colony!E77)</f>
        <v>-</v>
      </c>
    </row>
    <row r="55" spans="1:2" x14ac:dyDescent="0.25">
      <c r="A55" s="2" t="str">
        <f>Colony!A78</f>
        <v/>
      </c>
      <c r="B55" s="76" t="str">
        <f>IF(ISBLANK(Colony!E78),"",Colony!E78)</f>
        <v>-</v>
      </c>
    </row>
    <row r="56" spans="1:2" x14ac:dyDescent="0.25">
      <c r="A56" s="2">
        <f>Colony!A79</f>
        <v>42796</v>
      </c>
      <c r="B56" s="76" t="str">
        <f>IF(ISBLANK(Colony!E79),"",Colony!E79)</f>
        <v>+</v>
      </c>
    </row>
    <row r="57" spans="1:2" x14ac:dyDescent="0.25">
      <c r="A57" s="2" t="str">
        <f>Colony!A80</f>
        <v/>
      </c>
      <c r="B57" s="76" t="str">
        <f>IF(ISBLANK(Colony!E80),"",Colony!E80)</f>
        <v>-</v>
      </c>
    </row>
    <row r="58" spans="1:2" x14ac:dyDescent="0.25">
      <c r="A58" s="2" t="str">
        <f>Colony!A81</f>
        <v/>
      </c>
      <c r="B58" s="76" t="str">
        <f>IF(ISBLANK(Colony!E81),"",Colony!E81)</f>
        <v>-</v>
      </c>
    </row>
    <row r="59" spans="1:2" x14ac:dyDescent="0.25">
      <c r="A59" s="2" t="str">
        <f>Colony!A82</f>
        <v/>
      </c>
      <c r="B59" s="76" t="str">
        <f>IF(ISBLANK(Colony!E82),"",Colony!E82)</f>
        <v>+</v>
      </c>
    </row>
    <row r="60" spans="1:2" x14ac:dyDescent="0.25">
      <c r="A60" s="2" t="str">
        <f>Colony!A83</f>
        <v/>
      </c>
      <c r="B60" s="76" t="str">
        <f>IF(ISBLANK(Colony!E83),"",Colony!E83)</f>
        <v>-</v>
      </c>
    </row>
    <row r="61" spans="1:2" x14ac:dyDescent="0.25">
      <c r="A61" s="2">
        <f>Colony!A84</f>
        <v>42797</v>
      </c>
      <c r="B61" s="76" t="str">
        <f>IF(ISBLANK(Colony!E84),"",Colony!E84)</f>
        <v>+</v>
      </c>
    </row>
    <row r="62" spans="1:2" x14ac:dyDescent="0.25">
      <c r="A62" s="2" t="str">
        <f>Colony!A85</f>
        <v/>
      </c>
      <c r="B62" s="76" t="str">
        <f>IF(ISBLANK(Colony!E85),"",Colony!E85)</f>
        <v>-</v>
      </c>
    </row>
    <row r="63" spans="1:2" x14ac:dyDescent="0.25">
      <c r="A63" s="2" t="str">
        <f>Colony!A86</f>
        <v/>
      </c>
      <c r="B63" s="76" t="str">
        <f>IF(ISBLANK(Colony!E86),"",Colony!E86)</f>
        <v/>
      </c>
    </row>
    <row r="64" spans="1:2" x14ac:dyDescent="0.25">
      <c r="A64" s="2" t="str">
        <f>Colony!A87</f>
        <v/>
      </c>
      <c r="B64" s="76" t="str">
        <f>IF(ISBLANK(Colony!E87),"",Colony!E87)</f>
        <v>+</v>
      </c>
    </row>
    <row r="65" spans="1:2" x14ac:dyDescent="0.25">
      <c r="A65" s="2">
        <f>Colony!A88</f>
        <v>42841</v>
      </c>
      <c r="B65" s="76" t="str">
        <f>IF(ISBLANK(Colony!E88),"",Colony!E88)</f>
        <v>-</v>
      </c>
    </row>
    <row r="66" spans="1:2" x14ac:dyDescent="0.25">
      <c r="A66" s="2">
        <f>Colony!A89</f>
        <v>42841</v>
      </c>
      <c r="B66" s="76" t="str">
        <f>IF(ISBLANK(Colony!E89),"",Colony!E89)</f>
        <v>-</v>
      </c>
    </row>
    <row r="67" spans="1:2" x14ac:dyDescent="0.25">
      <c r="A67" s="2" t="str">
        <f>Colony!A90</f>
        <v/>
      </c>
      <c r="B67" s="76" t="str">
        <f>IF(ISBLANK(Colony!E90),"",Colony!E90)</f>
        <v>+</v>
      </c>
    </row>
    <row r="68" spans="1:2" x14ac:dyDescent="0.25">
      <c r="A68" s="2">
        <f>Colony!A91</f>
        <v>42833</v>
      </c>
      <c r="B68" s="76" t="str">
        <f>IF(ISBLANK(Colony!E91),"",Colony!E91)</f>
        <v>-</v>
      </c>
    </row>
    <row r="69" spans="1:2" x14ac:dyDescent="0.25">
      <c r="A69" s="2">
        <f>Colony!A92</f>
        <v>42833</v>
      </c>
      <c r="B69" s="76" t="str">
        <f>IF(ISBLANK(Colony!E92),"",Colony!E92)</f>
        <v>-</v>
      </c>
    </row>
    <row r="70" spans="1:2" x14ac:dyDescent="0.25">
      <c r="A70" s="2" t="str">
        <f>Colony!A93</f>
        <v/>
      </c>
      <c r="B70" s="76" t="str">
        <f>IF(ISBLANK(Colony!E93),"",Colony!E93)</f>
        <v>+</v>
      </c>
    </row>
    <row r="71" spans="1:2" x14ac:dyDescent="0.25">
      <c r="A71" s="2">
        <f>Colony!A94</f>
        <v>42833</v>
      </c>
      <c r="B71" s="76" t="str">
        <f>IF(ISBLANK(Colony!E94),"",Colony!E94)</f>
        <v>-</v>
      </c>
    </row>
    <row r="72" spans="1:2" x14ac:dyDescent="0.25">
      <c r="A72" s="2">
        <f>Colony!A95</f>
        <v>42833</v>
      </c>
      <c r="B72" s="76" t="str">
        <f>IF(ISBLANK(Colony!E95),"",Colony!E95)</f>
        <v>-</v>
      </c>
    </row>
    <row r="73" spans="1:2" x14ac:dyDescent="0.25">
      <c r="A73" s="2">
        <f>Colony!A96</f>
        <v>42833</v>
      </c>
      <c r="B73" s="76" t="str">
        <f>IF(ISBLANK(Colony!E96),"",Colony!E96)</f>
        <v>+</v>
      </c>
    </row>
    <row r="74" spans="1:2" x14ac:dyDescent="0.25">
      <c r="A74" s="2">
        <f>Colony!A97</f>
        <v>42857</v>
      </c>
      <c r="B74" s="76" t="str">
        <f>IF(ISBLANK(Colony!E97),"",Colony!E97)</f>
        <v>-</v>
      </c>
    </row>
    <row r="75" spans="1:2" x14ac:dyDescent="0.25">
      <c r="A75" s="2">
        <f>Colony!A98</f>
        <v>42857</v>
      </c>
      <c r="B75" s="76" t="str">
        <f>IF(ISBLANK(Colony!E98),"",Colony!E98)</f>
        <v>-</v>
      </c>
    </row>
    <row r="76" spans="1:2" x14ac:dyDescent="0.25">
      <c r="A76" s="2">
        <f>Colony!A99</f>
        <v>42857</v>
      </c>
      <c r="B76" s="76" t="str">
        <f>IF(ISBLANK(Colony!E99),"",Colony!E99)</f>
        <v>-</v>
      </c>
    </row>
    <row r="77" spans="1:2" x14ac:dyDescent="0.25">
      <c r="A77" s="2">
        <f>Colony!A100</f>
        <v>42857</v>
      </c>
      <c r="B77" s="76" t="str">
        <f>IF(ISBLANK(Colony!E100),"",Colony!E100)</f>
        <v>+</v>
      </c>
    </row>
    <row r="78" spans="1:2" x14ac:dyDescent="0.25">
      <c r="A78" s="2">
        <f>Colony!A101</f>
        <v>42857</v>
      </c>
      <c r="B78" s="76" t="str">
        <f>IF(ISBLANK(Colony!E101),"",Colony!E101)</f>
        <v>+</v>
      </c>
    </row>
    <row r="79" spans="1:2" x14ac:dyDescent="0.25">
      <c r="A79" s="2">
        <f>Colony!A102</f>
        <v>42857</v>
      </c>
      <c r="B79" s="76" t="str">
        <f>IF(ISBLANK(Colony!E102),"",Colony!E102)</f>
        <v>-</v>
      </c>
    </row>
    <row r="80" spans="1:2" x14ac:dyDescent="0.25">
      <c r="A80" s="2">
        <f>Colony!A103</f>
        <v>42857</v>
      </c>
      <c r="B80" s="76" t="str">
        <f>IF(ISBLANK(Colony!E103),"",Colony!E103)</f>
        <v>-</v>
      </c>
    </row>
    <row r="81" spans="1:2" x14ac:dyDescent="0.25">
      <c r="A81" s="2">
        <f>Colony!A104</f>
        <v>42863</v>
      </c>
      <c r="B81" s="76" t="str">
        <f>IF(ISBLANK(Colony!E104),"",Colony!E104)</f>
        <v>+</v>
      </c>
    </row>
    <row r="82" spans="1:2" x14ac:dyDescent="0.25">
      <c r="A82" s="2">
        <f>Colony!A105</f>
        <v>42863</v>
      </c>
      <c r="B82" s="76" t="str">
        <f>IF(ISBLANK(Colony!E105),"",Colony!E105)</f>
        <v>-</v>
      </c>
    </row>
    <row r="83" spans="1:2" x14ac:dyDescent="0.25">
      <c r="A83" s="2">
        <f>Colony!A106</f>
        <v>42863</v>
      </c>
      <c r="B83" s="76" t="str">
        <f>IF(ISBLANK(Colony!E106),"",Colony!E106)</f>
        <v>-</v>
      </c>
    </row>
    <row r="84" spans="1:2" x14ac:dyDescent="0.25">
      <c r="A84" s="2">
        <f>Colony!A107</f>
        <v>42863</v>
      </c>
      <c r="B84" s="76" t="str">
        <f>IF(ISBLANK(Colony!E107),"",Colony!E107)</f>
        <v>+</v>
      </c>
    </row>
    <row r="85" spans="1:2" x14ac:dyDescent="0.25">
      <c r="A85" s="2">
        <f>Colony!A108</f>
        <v>42863</v>
      </c>
      <c r="B85" s="76" t="str">
        <f>IF(ISBLANK(Colony!E108),"",Colony!E108)</f>
        <v>+</v>
      </c>
    </row>
    <row r="86" spans="1:2" x14ac:dyDescent="0.25">
      <c r="A86" s="2">
        <f>Colony!A109</f>
        <v>42866</v>
      </c>
      <c r="B86" s="76" t="str">
        <f>IF(ISBLANK(Colony!E109),"",Colony!E109)</f>
        <v/>
      </c>
    </row>
    <row r="87" spans="1:2" x14ac:dyDescent="0.25">
      <c r="A87" s="2">
        <f>Colony!A110</f>
        <v>42866</v>
      </c>
      <c r="B87" s="76" t="str">
        <f>IF(ISBLANK(Colony!E110),"",Colony!E110)</f>
        <v/>
      </c>
    </row>
    <row r="88" spans="1:2" x14ac:dyDescent="0.25">
      <c r="A88" s="2">
        <f>Colony!A111</f>
        <v>42866</v>
      </c>
      <c r="B88" s="76" t="str">
        <f>IF(ISBLANK(Colony!E111),"",Colony!E111)</f>
        <v/>
      </c>
    </row>
    <row r="89" spans="1:2" x14ac:dyDescent="0.25">
      <c r="A89" s="2">
        <f>Colony!A112</f>
        <v>42866</v>
      </c>
      <c r="B89" s="76" t="str">
        <f>IF(ISBLANK(Colony!E112),"",Colony!E112)</f>
        <v/>
      </c>
    </row>
    <row r="90" spans="1:2" x14ac:dyDescent="0.25">
      <c r="A90" s="2">
        <f>Colony!A113</f>
        <v>42870</v>
      </c>
      <c r="B90" s="76" t="str">
        <f>IF(ISBLANK(Colony!E113),"",Colony!E113)</f>
        <v/>
      </c>
    </row>
    <row r="91" spans="1:2" x14ac:dyDescent="0.25">
      <c r="A91" s="2">
        <f>Colony!A114</f>
        <v>42870</v>
      </c>
      <c r="B91" s="76" t="str">
        <f>IF(ISBLANK(Colony!E114),"",Colony!E114)</f>
        <v/>
      </c>
    </row>
    <row r="92" spans="1:2" x14ac:dyDescent="0.25">
      <c r="A92" s="2">
        <f>Colony!A115</f>
        <v>42870</v>
      </c>
      <c r="B92" s="76" t="str">
        <f>IF(ISBLANK(Colony!E115),"",Colony!E115)</f>
        <v/>
      </c>
    </row>
    <row r="93" spans="1:2" x14ac:dyDescent="0.25">
      <c r="A93" s="2">
        <f>Colony!A116</f>
        <v>42870</v>
      </c>
      <c r="B93" s="76" t="str">
        <f>IF(ISBLANK(Colony!E116),"",Colony!E116)</f>
        <v/>
      </c>
    </row>
    <row r="94" spans="1:2" x14ac:dyDescent="0.25">
      <c r="A94" s="2">
        <f>Colony!A117</f>
        <v>42870</v>
      </c>
      <c r="B94" s="76" t="str">
        <f>IF(ISBLANK(Colony!E117),"",Colony!E117)</f>
        <v/>
      </c>
    </row>
    <row r="95" spans="1:2" x14ac:dyDescent="0.25">
      <c r="A95" s="2">
        <f>Colony!A118</f>
        <v>42870</v>
      </c>
      <c r="B95" s="76" t="str">
        <f>IF(ISBLANK(Colony!E118),"",Colony!E118)</f>
        <v/>
      </c>
    </row>
    <row r="96" spans="1:2" x14ac:dyDescent="0.25">
      <c r="A96" s="2">
        <f>Colony!A119</f>
        <v>42870</v>
      </c>
      <c r="B96" s="76" t="str">
        <f>IF(ISBLANK(Colony!E119),"",Colony!E119)</f>
        <v/>
      </c>
    </row>
    <row r="97" spans="1:2" x14ac:dyDescent="0.25">
      <c r="A97" s="2">
        <f>Colony!A120</f>
        <v>42870</v>
      </c>
      <c r="B97" s="76" t="str">
        <f>IF(ISBLANK(Colony!E120),"",Colony!E120)</f>
        <v/>
      </c>
    </row>
    <row r="98" spans="1:2" x14ac:dyDescent="0.25">
      <c r="A98" s="2">
        <f>Colony!A121</f>
        <v>42872</v>
      </c>
      <c r="B98" s="76" t="str">
        <f>IF(ISBLANK(Colony!E121),"",Colony!E121)</f>
        <v/>
      </c>
    </row>
    <row r="99" spans="1:2" x14ac:dyDescent="0.25">
      <c r="A99" s="2">
        <f>Colony!A122</f>
        <v>42872</v>
      </c>
      <c r="B99" s="76" t="str">
        <f>IF(ISBLANK(Colony!E122),"",Colony!E122)</f>
        <v/>
      </c>
    </row>
    <row r="100" spans="1:2" x14ac:dyDescent="0.25">
      <c r="A100" s="2">
        <f>Colony!A123</f>
        <v>42872</v>
      </c>
      <c r="B100" s="76" t="str">
        <f>IF(ISBLANK(Colony!E123),"",Colony!E123)</f>
        <v/>
      </c>
    </row>
    <row r="101" spans="1:2" x14ac:dyDescent="0.25">
      <c r="A101" s="2">
        <f>Colony!A124</f>
        <v>42872</v>
      </c>
      <c r="B101" s="76" t="str">
        <f>IF(ISBLANK(Colony!E124),"",Colony!E124)</f>
        <v/>
      </c>
    </row>
    <row r="102" spans="1:2" x14ac:dyDescent="0.25">
      <c r="A102" s="2">
        <f>Colony!A125</f>
        <v>42872</v>
      </c>
      <c r="B102" s="76" t="str">
        <f>IF(ISBLANK(Colony!E125),"",Colony!E125)</f>
        <v/>
      </c>
    </row>
    <row r="103" spans="1:2" x14ac:dyDescent="0.25">
      <c r="A103" s="2">
        <f>Colony!A126</f>
        <v>42884</v>
      </c>
      <c r="B103" s="76" t="str">
        <f>IF(ISBLANK(Colony!E126),"",Colony!E126)</f>
        <v/>
      </c>
    </row>
    <row r="104" spans="1:2" x14ac:dyDescent="0.25">
      <c r="A104" s="2">
        <f>Colony!A127</f>
        <v>42884</v>
      </c>
      <c r="B104" s="76" t="str">
        <f>IF(ISBLANK(Colony!E127),"",Colony!E127)</f>
        <v/>
      </c>
    </row>
    <row r="105" spans="1:2" x14ac:dyDescent="0.25">
      <c r="A105" s="2">
        <f>Colony!A128</f>
        <v>42884</v>
      </c>
      <c r="B105" s="76" t="str">
        <f>IF(ISBLANK(Colony!E128),"",Colony!E128)</f>
        <v/>
      </c>
    </row>
    <row r="106" spans="1:2" x14ac:dyDescent="0.25">
      <c r="A106" s="2">
        <f>Colony!A129</f>
        <v>42884</v>
      </c>
      <c r="B106" s="76" t="str">
        <f>IF(ISBLANK(Colony!E129),"",Colony!E129)</f>
        <v/>
      </c>
    </row>
    <row r="107" spans="1:2" x14ac:dyDescent="0.25">
      <c r="A107" s="2">
        <f>Colony!A130</f>
        <v>42884</v>
      </c>
      <c r="B107" s="76" t="str">
        <f>IF(ISBLANK(Colony!E130),"",Colony!E130)</f>
        <v/>
      </c>
    </row>
    <row r="108" spans="1:2" x14ac:dyDescent="0.25">
      <c r="A108" s="2">
        <f>Colony!A131</f>
        <v>42884</v>
      </c>
      <c r="B108" s="76" t="str">
        <f>IF(ISBLANK(Colony!E131),"",Colony!E131)</f>
        <v/>
      </c>
    </row>
    <row r="109" spans="1:2" x14ac:dyDescent="0.25">
      <c r="A109" s="2">
        <f>Colony!A132</f>
        <v>42884</v>
      </c>
      <c r="B109" s="76" t="str">
        <f>IF(ISBLANK(Colony!E132),"",Colony!E132)</f>
        <v/>
      </c>
    </row>
    <row r="110" spans="1:2" x14ac:dyDescent="0.25">
      <c r="A110" s="2" t="str">
        <f>Colony!A133</f>
        <v/>
      </c>
      <c r="B110" s="76" t="str">
        <f>IF(ISBLANK(Colony!E133),"",Colony!E133)</f>
        <v/>
      </c>
    </row>
    <row r="111" spans="1:2" x14ac:dyDescent="0.25">
      <c r="A111" s="2" t="str">
        <f>Colony!A134</f>
        <v/>
      </c>
      <c r="B111" s="76" t="str">
        <f>IF(ISBLANK(Colony!E134),"",Colony!E134)</f>
        <v/>
      </c>
    </row>
    <row r="112" spans="1:2" x14ac:dyDescent="0.25">
      <c r="A112" s="2" t="str">
        <f>Colony!A135</f>
        <v/>
      </c>
      <c r="B112" s="76" t="str">
        <f>IF(ISBLANK(Colony!E135),"",Colony!E135)</f>
        <v/>
      </c>
    </row>
    <row r="113" spans="1:2" x14ac:dyDescent="0.25">
      <c r="A113" s="2" t="str">
        <f>Colony!A136</f>
        <v/>
      </c>
      <c r="B113" s="76" t="str">
        <f>IF(ISBLANK(Colony!E136),"",Colony!E136)</f>
        <v/>
      </c>
    </row>
    <row r="114" spans="1:2" x14ac:dyDescent="0.25">
      <c r="A114" s="2" t="str">
        <f>Colony!A137</f>
        <v/>
      </c>
      <c r="B114" s="76" t="str">
        <f>IF(ISBLANK(Colony!E137),"",Colony!E137)</f>
        <v/>
      </c>
    </row>
    <row r="115" spans="1:2" x14ac:dyDescent="0.25">
      <c r="A115" s="2" t="str">
        <f>Colony!A138</f>
        <v/>
      </c>
      <c r="B115" s="76" t="str">
        <f>IF(ISBLANK(Colony!E138),"",Colony!E138)</f>
        <v/>
      </c>
    </row>
    <row r="116" spans="1:2" x14ac:dyDescent="0.25">
      <c r="A116" s="2" t="str">
        <f>Colony!A139</f>
        <v/>
      </c>
      <c r="B116" s="76" t="str">
        <f>IF(ISBLANK(Colony!E139),"",Colony!E139)</f>
        <v/>
      </c>
    </row>
    <row r="117" spans="1:2" x14ac:dyDescent="0.25">
      <c r="A117" s="2" t="str">
        <f>Colony!A140</f>
        <v/>
      </c>
      <c r="B117" s="76" t="str">
        <f>IF(ISBLANK(Colony!E140),"",Colony!E140)</f>
        <v/>
      </c>
    </row>
    <row r="118" spans="1:2" x14ac:dyDescent="0.25">
      <c r="A118" s="2" t="str">
        <f>Colony!A141</f>
        <v/>
      </c>
      <c r="B118" s="76" t="str">
        <f>IF(ISBLANK(Colony!E141),"",Colony!E141)</f>
        <v/>
      </c>
    </row>
    <row r="119" spans="1:2" x14ac:dyDescent="0.25">
      <c r="A119" s="2" t="str">
        <f>Colony!A142</f>
        <v/>
      </c>
      <c r="B119" s="76" t="str">
        <f>IF(ISBLANK(Colony!E142),"",Colony!E142)</f>
        <v/>
      </c>
    </row>
    <row r="120" spans="1:2" x14ac:dyDescent="0.25">
      <c r="A120" s="2" t="str">
        <f>Colony!A143</f>
        <v/>
      </c>
      <c r="B120" s="76" t="str">
        <f>IF(ISBLANK(Colony!E143),"",Colony!E143)</f>
        <v/>
      </c>
    </row>
    <row r="121" spans="1:2" x14ac:dyDescent="0.25">
      <c r="A121" s="2" t="str">
        <f>Colony!A144</f>
        <v/>
      </c>
      <c r="B121" s="76" t="str">
        <f>IF(ISBLANK(Colony!E144),"",Colony!E144)</f>
        <v/>
      </c>
    </row>
    <row r="122" spans="1:2" x14ac:dyDescent="0.25">
      <c r="A122" s="2" t="str">
        <f>Colony!A145</f>
        <v/>
      </c>
      <c r="B122" s="76" t="str">
        <f>IF(ISBLANK(Colony!E145),"",Colony!E145)</f>
        <v/>
      </c>
    </row>
    <row r="123" spans="1:2" x14ac:dyDescent="0.25">
      <c r="A123" s="2" t="str">
        <f>Colony!A146</f>
        <v/>
      </c>
      <c r="B123" s="76" t="str">
        <f>IF(ISBLANK(Colony!E146),"",Colony!E146)</f>
        <v/>
      </c>
    </row>
    <row r="124" spans="1:2" x14ac:dyDescent="0.25">
      <c r="A124" s="2" t="str">
        <f>Colony!A147</f>
        <v/>
      </c>
      <c r="B124" s="76" t="str">
        <f>IF(ISBLANK(Colony!E147),"",Colony!E147)</f>
        <v/>
      </c>
    </row>
    <row r="125" spans="1:2" x14ac:dyDescent="0.25">
      <c r="A125" s="2" t="str">
        <f>Colony!A148</f>
        <v/>
      </c>
      <c r="B125" s="76" t="str">
        <f>IF(ISBLANK(Colony!E148),"",Colony!E148)</f>
        <v/>
      </c>
    </row>
    <row r="126" spans="1:2" x14ac:dyDescent="0.25">
      <c r="A126" s="2" t="str">
        <f>Colony!A149</f>
        <v/>
      </c>
      <c r="B126" s="76" t="str">
        <f>IF(ISBLANK(Colony!E149),"",Colony!E149)</f>
        <v/>
      </c>
    </row>
    <row r="127" spans="1:2" x14ac:dyDescent="0.25">
      <c r="A127" s="2" t="str">
        <f>Colony!A150</f>
        <v/>
      </c>
      <c r="B127" s="76" t="str">
        <f>IF(ISBLANK(Colony!E150),"",Colony!E150)</f>
        <v/>
      </c>
    </row>
    <row r="128" spans="1:2" x14ac:dyDescent="0.25">
      <c r="A128" s="2" t="str">
        <f>Colony!A151</f>
        <v/>
      </c>
      <c r="B128" s="76" t="str">
        <f>IF(ISBLANK(Colony!E151),"",Colony!E151)</f>
        <v/>
      </c>
    </row>
    <row r="129" spans="1:2" x14ac:dyDescent="0.25">
      <c r="A129" s="2" t="str">
        <f>Colony!A152</f>
        <v/>
      </c>
      <c r="B129" s="76" t="str">
        <f>IF(ISBLANK(Colony!E152),"",Colony!E152)</f>
        <v/>
      </c>
    </row>
    <row r="130" spans="1:2" x14ac:dyDescent="0.25">
      <c r="A130" s="2" t="str">
        <f>Colony!A153</f>
        <v/>
      </c>
      <c r="B130" s="76" t="str">
        <f>IF(ISBLANK(Colony!E153),"",Colony!E153)</f>
        <v/>
      </c>
    </row>
    <row r="131" spans="1:2" x14ac:dyDescent="0.25">
      <c r="A131" s="2" t="str">
        <f>Colony!A154</f>
        <v/>
      </c>
      <c r="B131" s="76" t="str">
        <f>IF(ISBLANK(Colony!E154),"",Colony!E154)</f>
        <v/>
      </c>
    </row>
    <row r="132" spans="1:2" x14ac:dyDescent="0.25">
      <c r="A132" s="2" t="str">
        <f>Colony!A155</f>
        <v/>
      </c>
      <c r="B132" s="76" t="str">
        <f>IF(ISBLANK(Colony!E155),"",Colony!E155)</f>
        <v/>
      </c>
    </row>
    <row r="133" spans="1:2" x14ac:dyDescent="0.25">
      <c r="A133" s="2" t="str">
        <f>Colony!A156</f>
        <v/>
      </c>
      <c r="B133" s="76" t="str">
        <f>IF(ISBLANK(Colony!E156),"",Colony!E156)</f>
        <v/>
      </c>
    </row>
    <row r="134" spans="1:2" x14ac:dyDescent="0.25">
      <c r="A134" s="2" t="str">
        <f>Colony!A157</f>
        <v/>
      </c>
      <c r="B134" s="76" t="str">
        <f>IF(ISBLANK(Colony!E157),"",Colony!E157)</f>
        <v/>
      </c>
    </row>
    <row r="135" spans="1:2" x14ac:dyDescent="0.25">
      <c r="A135" s="2" t="str">
        <f>Colony!A158</f>
        <v/>
      </c>
      <c r="B135" s="76" t="str">
        <f>IF(ISBLANK(Colony!E158),"",Colony!E158)</f>
        <v/>
      </c>
    </row>
    <row r="136" spans="1:2" x14ac:dyDescent="0.25">
      <c r="A136" s="2" t="str">
        <f>Colony!A159</f>
        <v/>
      </c>
      <c r="B136" s="76" t="str">
        <f>IF(ISBLANK(Colony!E159),"",Colony!E159)</f>
        <v/>
      </c>
    </row>
    <row r="137" spans="1:2" x14ac:dyDescent="0.25">
      <c r="A137" s="2" t="str">
        <f>Colony!A160</f>
        <v/>
      </c>
      <c r="B137" s="76" t="str">
        <f>IF(ISBLANK(Colony!E160),"",Colony!E160)</f>
        <v/>
      </c>
    </row>
    <row r="138" spans="1:2" x14ac:dyDescent="0.25">
      <c r="A138" s="2" t="str">
        <f>Colony!A161</f>
        <v/>
      </c>
      <c r="B138" s="76" t="str">
        <f>IF(ISBLANK(Colony!E161),"",Colony!E161)</f>
        <v/>
      </c>
    </row>
    <row r="139" spans="1:2" x14ac:dyDescent="0.25">
      <c r="A139" s="2" t="str">
        <f>Colony!A162</f>
        <v/>
      </c>
      <c r="B139" s="76" t="str">
        <f>IF(ISBLANK(Colony!E162),"",Colony!E162)</f>
        <v/>
      </c>
    </row>
    <row r="140" spans="1:2" x14ac:dyDescent="0.25">
      <c r="A140" s="2" t="str">
        <f>Colony!A163</f>
        <v/>
      </c>
      <c r="B140" s="76" t="str">
        <f>IF(ISBLANK(Colony!E163),"",Colony!E163)</f>
        <v/>
      </c>
    </row>
    <row r="141" spans="1:2" x14ac:dyDescent="0.25">
      <c r="A141" s="2" t="str">
        <f>Colony!A164</f>
        <v/>
      </c>
      <c r="B141" s="76" t="str">
        <f>IF(ISBLANK(Colony!E164),"",Colony!E164)</f>
        <v/>
      </c>
    </row>
    <row r="142" spans="1:2" x14ac:dyDescent="0.25">
      <c r="A142" s="2" t="str">
        <f>Colony!A165</f>
        <v/>
      </c>
      <c r="B142" s="76" t="str">
        <f>IF(ISBLANK(Colony!E165),"",Colony!E165)</f>
        <v/>
      </c>
    </row>
    <row r="143" spans="1:2" x14ac:dyDescent="0.25">
      <c r="A143" s="2" t="str">
        <f>Colony!A166</f>
        <v/>
      </c>
      <c r="B143" s="76" t="str">
        <f>IF(ISBLANK(Colony!E166),"",Colony!E166)</f>
        <v/>
      </c>
    </row>
    <row r="144" spans="1:2" x14ac:dyDescent="0.25">
      <c r="A144" s="2" t="str">
        <f>Colony!A167</f>
        <v/>
      </c>
      <c r="B144" s="76" t="str">
        <f>IF(ISBLANK(Colony!E167),"",Colony!E167)</f>
        <v/>
      </c>
    </row>
    <row r="145" spans="1:2" x14ac:dyDescent="0.25">
      <c r="A145" s="2" t="str">
        <f>Colony!A168</f>
        <v/>
      </c>
      <c r="B145" s="76" t="str">
        <f>IF(ISBLANK(Colony!E168),"",Colony!E168)</f>
        <v/>
      </c>
    </row>
    <row r="146" spans="1:2" x14ac:dyDescent="0.25">
      <c r="A146" s="2" t="str">
        <f>Colony!A169</f>
        <v/>
      </c>
      <c r="B146" s="76" t="str">
        <f>IF(ISBLANK(Colony!E169),"",Colony!E169)</f>
        <v/>
      </c>
    </row>
    <row r="147" spans="1:2" x14ac:dyDescent="0.25">
      <c r="A147" s="2" t="str">
        <f>Colony!A170</f>
        <v/>
      </c>
      <c r="B147" s="76" t="str">
        <f>IF(ISBLANK(Colony!E170),"",Colony!E170)</f>
        <v/>
      </c>
    </row>
    <row r="148" spans="1:2" x14ac:dyDescent="0.25">
      <c r="A148" s="2" t="str">
        <f>Colony!A171</f>
        <v/>
      </c>
      <c r="B148" s="76" t="str">
        <f>IF(ISBLANK(Colony!E171),"",Colony!E171)</f>
        <v/>
      </c>
    </row>
    <row r="149" spans="1:2" x14ac:dyDescent="0.25">
      <c r="A149" s="2" t="str">
        <f>Colony!A172</f>
        <v/>
      </c>
      <c r="B149" s="76" t="str">
        <f>IF(ISBLANK(Colony!E172),"",Colony!E172)</f>
        <v/>
      </c>
    </row>
    <row r="150" spans="1:2" x14ac:dyDescent="0.25">
      <c r="A150" s="2" t="str">
        <f>Colony!A173</f>
        <v/>
      </c>
      <c r="B150" s="76" t="str">
        <f>IF(ISBLANK(Colony!E173),"",Colony!E173)</f>
        <v/>
      </c>
    </row>
    <row r="151" spans="1:2" x14ac:dyDescent="0.25">
      <c r="A151" s="2" t="str">
        <f>Colony!A174</f>
        <v/>
      </c>
      <c r="B151" s="76" t="str">
        <f>IF(ISBLANK(Colony!E174),"",Colony!E174)</f>
        <v/>
      </c>
    </row>
    <row r="152" spans="1:2" x14ac:dyDescent="0.25">
      <c r="A152" s="2" t="str">
        <f>Colony!A175</f>
        <v/>
      </c>
      <c r="B152" s="76" t="str">
        <f>IF(ISBLANK(Colony!E175),"",Colony!E175)</f>
        <v/>
      </c>
    </row>
    <row r="153" spans="1:2" x14ac:dyDescent="0.25">
      <c r="A153" s="2" t="str">
        <f>Colony!A176</f>
        <v/>
      </c>
      <c r="B153" s="76" t="str">
        <f>IF(ISBLANK(Colony!E176),"",Colony!E176)</f>
        <v/>
      </c>
    </row>
    <row r="154" spans="1:2" x14ac:dyDescent="0.25">
      <c r="A154" s="2" t="str">
        <f>Colony!A177</f>
        <v/>
      </c>
      <c r="B154" s="76" t="str">
        <f>IF(ISBLANK(Colony!E177),"",Colony!E177)</f>
        <v/>
      </c>
    </row>
    <row r="155" spans="1:2" x14ac:dyDescent="0.25">
      <c r="A155" s="2" t="str">
        <f>Colony!A178</f>
        <v/>
      </c>
      <c r="B155" s="76" t="str">
        <f>IF(ISBLANK(Colony!E178),"",Colony!E178)</f>
        <v/>
      </c>
    </row>
    <row r="156" spans="1:2" x14ac:dyDescent="0.25">
      <c r="A156" s="2" t="str">
        <f>Colony!A179</f>
        <v/>
      </c>
      <c r="B156" s="76" t="str">
        <f>IF(ISBLANK(Colony!E179),"",Colony!E179)</f>
        <v/>
      </c>
    </row>
    <row r="157" spans="1:2" x14ac:dyDescent="0.25">
      <c r="A157" s="2" t="str">
        <f>Colony!A180</f>
        <v/>
      </c>
      <c r="B157" s="76" t="str">
        <f>IF(ISBLANK(Colony!E180),"",Colony!E180)</f>
        <v/>
      </c>
    </row>
    <row r="158" spans="1:2" x14ac:dyDescent="0.25">
      <c r="A158" s="2" t="str">
        <f>Colony!A181</f>
        <v/>
      </c>
      <c r="B158" s="76" t="str">
        <f>IF(ISBLANK(Colony!E181),"",Colony!E181)</f>
        <v/>
      </c>
    </row>
    <row r="159" spans="1:2" x14ac:dyDescent="0.25">
      <c r="A159" s="2" t="str">
        <f>Colony!A182</f>
        <v/>
      </c>
      <c r="B159" s="76" t="str">
        <f>IF(ISBLANK(Colony!E182),"",Colony!E182)</f>
        <v/>
      </c>
    </row>
    <row r="160" spans="1:2" x14ac:dyDescent="0.25">
      <c r="A160" s="2" t="str">
        <f>Colony!A183</f>
        <v/>
      </c>
      <c r="B160" s="76" t="str">
        <f>IF(ISBLANK(Colony!E183),"",Colony!E183)</f>
        <v/>
      </c>
    </row>
    <row r="161" spans="1:2" x14ac:dyDescent="0.25">
      <c r="A161" s="2" t="str">
        <f>Colony!A184</f>
        <v/>
      </c>
      <c r="B161" s="76" t="str">
        <f>IF(ISBLANK(Colony!E184),"",Colony!E184)</f>
        <v/>
      </c>
    </row>
    <row r="162" spans="1:2" x14ac:dyDescent="0.25">
      <c r="A162" s="2" t="str">
        <f>Colony!A185</f>
        <v/>
      </c>
      <c r="B162" s="76" t="str">
        <f>IF(ISBLANK(Colony!E185),"",Colony!E185)</f>
        <v/>
      </c>
    </row>
    <row r="163" spans="1:2" x14ac:dyDescent="0.25">
      <c r="A163" s="2" t="str">
        <f>Colony!A186</f>
        <v/>
      </c>
      <c r="B163" s="76" t="str">
        <f>IF(ISBLANK(Colony!E186),"",Colony!E186)</f>
        <v/>
      </c>
    </row>
    <row r="164" spans="1:2" x14ac:dyDescent="0.25">
      <c r="A164" s="2" t="str">
        <f>Colony!A187</f>
        <v/>
      </c>
      <c r="B164" s="76" t="str">
        <f>IF(ISBLANK(Colony!E187),"",Colony!E187)</f>
        <v/>
      </c>
    </row>
    <row r="165" spans="1:2" x14ac:dyDescent="0.25">
      <c r="A165" s="2" t="str">
        <f>Colony!A188</f>
        <v/>
      </c>
      <c r="B165" s="76" t="str">
        <f>IF(ISBLANK(Colony!E188),"",Colony!E188)</f>
        <v/>
      </c>
    </row>
    <row r="166" spans="1:2" x14ac:dyDescent="0.25">
      <c r="A166" s="2" t="str">
        <f>Colony!A189</f>
        <v/>
      </c>
      <c r="B166" s="76" t="str">
        <f>IF(ISBLANK(Colony!E189),"",Colony!E189)</f>
        <v/>
      </c>
    </row>
    <row r="167" spans="1:2" x14ac:dyDescent="0.25">
      <c r="A167" s="2" t="str">
        <f>Colony!A190</f>
        <v/>
      </c>
      <c r="B167" s="76" t="str">
        <f>IF(ISBLANK(Colony!E190),"",Colony!E190)</f>
        <v/>
      </c>
    </row>
    <row r="168" spans="1:2" x14ac:dyDescent="0.25">
      <c r="A168" s="2" t="str">
        <f>Colony!A191</f>
        <v/>
      </c>
      <c r="B168" s="76" t="str">
        <f>IF(ISBLANK(Colony!E191),"",Colony!E191)</f>
        <v/>
      </c>
    </row>
    <row r="169" spans="1:2" x14ac:dyDescent="0.25">
      <c r="A169" s="2" t="str">
        <f>Colony!A192</f>
        <v/>
      </c>
      <c r="B169" s="76" t="str">
        <f>IF(ISBLANK(Colony!E192),"",Colony!E192)</f>
        <v/>
      </c>
    </row>
    <row r="170" spans="1:2" x14ac:dyDescent="0.25">
      <c r="A170" s="2" t="str">
        <f>Colony!A193</f>
        <v/>
      </c>
      <c r="B170" s="76" t="str">
        <f>IF(ISBLANK(Colony!E193),"",Colony!E193)</f>
        <v/>
      </c>
    </row>
    <row r="171" spans="1:2" x14ac:dyDescent="0.25">
      <c r="A171" s="2" t="str">
        <f>Colony!A194</f>
        <v/>
      </c>
      <c r="B171" s="76" t="str">
        <f>IF(ISBLANK(Colony!E194),"",Colony!E194)</f>
        <v/>
      </c>
    </row>
    <row r="172" spans="1:2" x14ac:dyDescent="0.25">
      <c r="A172" s="2" t="str">
        <f>Colony!A195</f>
        <v/>
      </c>
      <c r="B172" s="76" t="str">
        <f>IF(ISBLANK(Colony!E195),"",Colony!E195)</f>
        <v/>
      </c>
    </row>
    <row r="173" spans="1:2" x14ac:dyDescent="0.25">
      <c r="A173" s="2" t="str">
        <f>Colony!A196</f>
        <v/>
      </c>
      <c r="B173" s="76" t="str">
        <f>IF(ISBLANK(Colony!E196),"",Colony!E196)</f>
        <v/>
      </c>
    </row>
    <row r="174" spans="1:2" x14ac:dyDescent="0.25">
      <c r="A174" s="2" t="str">
        <f>Colony!A197</f>
        <v/>
      </c>
      <c r="B174" s="76" t="str">
        <f>IF(ISBLANK(Colony!E197),"",Colony!E197)</f>
        <v/>
      </c>
    </row>
    <row r="175" spans="1:2" x14ac:dyDescent="0.25">
      <c r="A175" s="2" t="str">
        <f>Colony!A198</f>
        <v/>
      </c>
      <c r="B175" s="76" t="str">
        <f>IF(ISBLANK(Colony!E198),"",Colony!E198)</f>
        <v/>
      </c>
    </row>
    <row r="176" spans="1:2" x14ac:dyDescent="0.25">
      <c r="A176" s="2" t="str">
        <f>Colony!A199</f>
        <v/>
      </c>
      <c r="B176" s="76" t="str">
        <f>IF(ISBLANK(Colony!E199),"",Colony!E199)</f>
        <v/>
      </c>
    </row>
    <row r="177" spans="1:2" x14ac:dyDescent="0.25">
      <c r="A177" s="2" t="str">
        <f>Colony!A200</f>
        <v/>
      </c>
      <c r="B177" s="76" t="str">
        <f>IF(ISBLANK(Colony!E200),"",Colony!E200)</f>
        <v/>
      </c>
    </row>
    <row r="178" spans="1:2" x14ac:dyDescent="0.25">
      <c r="A178" s="2" t="str">
        <f>Colony!A201</f>
        <v/>
      </c>
      <c r="B178" s="76" t="str">
        <f>IF(ISBLANK(Colony!E201),"",Colony!E201)</f>
        <v/>
      </c>
    </row>
    <row r="179" spans="1:2" x14ac:dyDescent="0.25">
      <c r="A179" s="2" t="str">
        <f>Colony!A202</f>
        <v/>
      </c>
      <c r="B179" s="76" t="str">
        <f>IF(ISBLANK(Colony!E202),"",Colony!E202)</f>
        <v/>
      </c>
    </row>
    <row r="180" spans="1:2" x14ac:dyDescent="0.25">
      <c r="A180" s="2" t="str">
        <f>Colony!A203</f>
        <v/>
      </c>
      <c r="B180" s="76" t="str">
        <f>IF(ISBLANK(Colony!E203),"",Colony!E203)</f>
        <v/>
      </c>
    </row>
    <row r="181" spans="1:2" x14ac:dyDescent="0.25">
      <c r="A181" s="2" t="str">
        <f>Colony!A204</f>
        <v/>
      </c>
      <c r="B181" s="76" t="str">
        <f>IF(ISBLANK(Colony!E204),"",Colony!E204)</f>
        <v/>
      </c>
    </row>
    <row r="182" spans="1:2" x14ac:dyDescent="0.25">
      <c r="A182" s="2" t="str">
        <f>Colony!A205</f>
        <v/>
      </c>
      <c r="B182" s="76" t="str">
        <f>IF(ISBLANK(Colony!E205),"",Colony!E205)</f>
        <v/>
      </c>
    </row>
    <row r="183" spans="1:2" x14ac:dyDescent="0.25">
      <c r="A183" s="2" t="str">
        <f>Colony!A206</f>
        <v/>
      </c>
      <c r="B183" s="76" t="str">
        <f>IF(ISBLANK(Colony!E206),"",Colony!E206)</f>
        <v/>
      </c>
    </row>
    <row r="184" spans="1:2" x14ac:dyDescent="0.25">
      <c r="A184" s="2" t="str">
        <f>Colony!A207</f>
        <v/>
      </c>
      <c r="B184" s="76" t="str">
        <f>IF(ISBLANK(Colony!E207),"",Colony!E207)</f>
        <v/>
      </c>
    </row>
    <row r="185" spans="1:2" x14ac:dyDescent="0.25">
      <c r="A185" s="2" t="str">
        <f>Colony!A208</f>
        <v/>
      </c>
      <c r="B185" s="76" t="str">
        <f>IF(ISBLANK(Colony!E208),"",Colony!E208)</f>
        <v/>
      </c>
    </row>
    <row r="186" spans="1:2" x14ac:dyDescent="0.25">
      <c r="A186" s="2" t="str">
        <f>Colony!A209</f>
        <v/>
      </c>
      <c r="B186" s="76" t="str">
        <f>IF(ISBLANK(Colony!E209),"",Colony!E209)</f>
        <v/>
      </c>
    </row>
    <row r="187" spans="1:2" x14ac:dyDescent="0.25">
      <c r="A187" s="2" t="str">
        <f>Colony!A210</f>
        <v/>
      </c>
      <c r="B187" s="76" t="str">
        <f>IF(ISBLANK(Colony!E210),"",Colony!E210)</f>
        <v/>
      </c>
    </row>
    <row r="188" spans="1:2" x14ac:dyDescent="0.25">
      <c r="A188" s="2" t="str">
        <f>Colony!A211</f>
        <v/>
      </c>
      <c r="B188" s="76" t="str">
        <f>IF(ISBLANK(Colony!E211),"",Colony!E211)</f>
        <v/>
      </c>
    </row>
    <row r="189" spans="1:2" x14ac:dyDescent="0.25">
      <c r="A189" s="2" t="str">
        <f>Colony!A212</f>
        <v/>
      </c>
      <c r="B189" s="76" t="str">
        <f>IF(ISBLANK(Colony!E212),"",Colony!E212)</f>
        <v/>
      </c>
    </row>
    <row r="190" spans="1:2" x14ac:dyDescent="0.25">
      <c r="A190" s="2" t="str">
        <f>Colony!A213</f>
        <v/>
      </c>
      <c r="B190" s="76" t="str">
        <f>IF(ISBLANK(Colony!E213),"",Colony!E213)</f>
        <v/>
      </c>
    </row>
    <row r="191" spans="1:2" x14ac:dyDescent="0.25">
      <c r="A191" s="2" t="str">
        <f>Colony!A214</f>
        <v/>
      </c>
      <c r="B191" s="76" t="str">
        <f>IF(ISBLANK(Colony!E214),"",Colony!E214)</f>
        <v/>
      </c>
    </row>
    <row r="192" spans="1:2" x14ac:dyDescent="0.25">
      <c r="A192" s="2" t="str">
        <f>Colony!A215</f>
        <v/>
      </c>
      <c r="B192" s="76" t="str">
        <f>IF(ISBLANK(Colony!E215),"",Colony!E215)</f>
        <v/>
      </c>
    </row>
    <row r="193" spans="1:2" x14ac:dyDescent="0.25">
      <c r="A193" s="2" t="str">
        <f>Colony!A216</f>
        <v/>
      </c>
      <c r="B193" s="76" t="str">
        <f>IF(ISBLANK(Colony!E216),"",Colony!E216)</f>
        <v/>
      </c>
    </row>
    <row r="194" spans="1:2" x14ac:dyDescent="0.25">
      <c r="A194" s="2" t="str">
        <f>Colony!A217</f>
        <v/>
      </c>
      <c r="B194" s="76" t="str">
        <f>IF(ISBLANK(Colony!E217),"",Colony!E217)</f>
        <v/>
      </c>
    </row>
    <row r="195" spans="1:2" x14ac:dyDescent="0.25">
      <c r="A195" s="2" t="str">
        <f>Colony!A218</f>
        <v/>
      </c>
      <c r="B195" s="76" t="str">
        <f>IF(ISBLANK(Colony!E218),"",Colony!E218)</f>
        <v/>
      </c>
    </row>
    <row r="196" spans="1:2" x14ac:dyDescent="0.25">
      <c r="A196" s="2" t="str">
        <f>Colony!A219</f>
        <v/>
      </c>
      <c r="B196" s="76" t="str">
        <f>IF(ISBLANK(Colony!E219),"",Colony!E219)</f>
        <v/>
      </c>
    </row>
    <row r="197" spans="1:2" x14ac:dyDescent="0.25">
      <c r="A197" s="2" t="str">
        <f>Colony!A220</f>
        <v/>
      </c>
      <c r="B197" s="76" t="str">
        <f>IF(ISBLANK(Colony!E220),"",Colony!E220)</f>
        <v/>
      </c>
    </row>
    <row r="198" spans="1:2" x14ac:dyDescent="0.25">
      <c r="A198" s="2" t="str">
        <f>Colony!A221</f>
        <v/>
      </c>
      <c r="B198" s="76" t="str">
        <f>IF(ISBLANK(Colony!E221),"",Colony!E221)</f>
        <v/>
      </c>
    </row>
    <row r="199" spans="1:2" x14ac:dyDescent="0.25">
      <c r="A199" s="2" t="str">
        <f>Colony!A222</f>
        <v/>
      </c>
      <c r="B199" s="76" t="str">
        <f>IF(ISBLANK(Colony!E222),"",Colony!E222)</f>
        <v/>
      </c>
    </row>
    <row r="200" spans="1:2" x14ac:dyDescent="0.25">
      <c r="A200" s="2" t="str">
        <f>Colony!A223</f>
        <v/>
      </c>
      <c r="B200" s="76" t="str">
        <f>IF(ISBLANK(Colony!E223),"",Colony!E223)</f>
        <v/>
      </c>
    </row>
    <row r="201" spans="1:2" x14ac:dyDescent="0.25">
      <c r="A201" s="2" t="str">
        <f>Colony!A224</f>
        <v/>
      </c>
      <c r="B201" s="76" t="str">
        <f>IF(ISBLANK(Colony!E224),"",Colony!E224)</f>
        <v/>
      </c>
    </row>
    <row r="202" spans="1:2" x14ac:dyDescent="0.25">
      <c r="A202" s="2" t="str">
        <f>Colony!A225</f>
        <v/>
      </c>
      <c r="B202" s="76" t="str">
        <f>IF(ISBLANK(Colony!E225),"",Colony!E225)</f>
        <v/>
      </c>
    </row>
    <row r="203" spans="1:2" x14ac:dyDescent="0.25">
      <c r="A203" s="2" t="str">
        <f>Colony!A226</f>
        <v/>
      </c>
      <c r="B203" s="76" t="str">
        <f>IF(ISBLANK(Colony!E226),"",Colony!E226)</f>
        <v/>
      </c>
    </row>
    <row r="204" spans="1:2" x14ac:dyDescent="0.25">
      <c r="A204" s="2" t="str">
        <f>Colony!A227</f>
        <v/>
      </c>
      <c r="B204" s="76" t="str">
        <f>IF(ISBLANK(Colony!E227),"",Colony!E227)</f>
        <v/>
      </c>
    </row>
    <row r="205" spans="1:2" x14ac:dyDescent="0.25">
      <c r="A205" s="2" t="str">
        <f>Colony!A228</f>
        <v/>
      </c>
      <c r="B205" s="76" t="str">
        <f>IF(ISBLANK(Colony!E228),"",Colony!E228)</f>
        <v/>
      </c>
    </row>
    <row r="206" spans="1:2" x14ac:dyDescent="0.25">
      <c r="A206" s="2" t="str">
        <f>Colony!A229</f>
        <v/>
      </c>
      <c r="B206" s="76" t="str">
        <f>IF(ISBLANK(Colony!E229),"",Colony!E229)</f>
        <v/>
      </c>
    </row>
    <row r="207" spans="1:2" x14ac:dyDescent="0.25">
      <c r="A207" s="2" t="str">
        <f>Colony!A230</f>
        <v/>
      </c>
      <c r="B207" s="76" t="str">
        <f>IF(ISBLANK(Colony!E230),"",Colony!E230)</f>
        <v/>
      </c>
    </row>
    <row r="208" spans="1:2" x14ac:dyDescent="0.25">
      <c r="A208" s="2" t="str">
        <f>Colony!A231</f>
        <v/>
      </c>
      <c r="B208" s="76" t="str">
        <f>IF(ISBLANK(Colony!E231),"",Colony!E231)</f>
        <v/>
      </c>
    </row>
    <row r="209" spans="1:2" x14ac:dyDescent="0.25">
      <c r="A209" s="2" t="str">
        <f>Colony!A232</f>
        <v/>
      </c>
      <c r="B209" s="76" t="str">
        <f>IF(ISBLANK(Colony!E232),"",Colony!E232)</f>
        <v/>
      </c>
    </row>
    <row r="210" spans="1:2" x14ac:dyDescent="0.25">
      <c r="A210" s="2" t="str">
        <f>Colony!A233</f>
        <v/>
      </c>
      <c r="B210" s="76" t="str">
        <f>IF(ISBLANK(Colony!E233),"",Colony!E233)</f>
        <v/>
      </c>
    </row>
    <row r="211" spans="1:2" x14ac:dyDescent="0.25">
      <c r="A211" s="2" t="str">
        <f>Colony!A234</f>
        <v/>
      </c>
      <c r="B211" s="76" t="str">
        <f>IF(ISBLANK(Colony!E234),"",Colony!E234)</f>
        <v/>
      </c>
    </row>
    <row r="212" spans="1:2" x14ac:dyDescent="0.25">
      <c r="A212" s="2" t="str">
        <f>Colony!A235</f>
        <v/>
      </c>
      <c r="B212" s="76" t="str">
        <f>IF(ISBLANK(Colony!E235),"",Colony!E235)</f>
        <v/>
      </c>
    </row>
    <row r="213" spans="1:2" x14ac:dyDescent="0.25">
      <c r="A213" s="2" t="str">
        <f>Colony!A236</f>
        <v/>
      </c>
      <c r="B213" s="76" t="str">
        <f>IF(ISBLANK(Colony!E236),"",Colony!E236)</f>
        <v/>
      </c>
    </row>
    <row r="214" spans="1:2" x14ac:dyDescent="0.25">
      <c r="A214" s="2" t="str">
        <f>Colony!A237</f>
        <v/>
      </c>
      <c r="B214" s="76" t="str">
        <f>IF(ISBLANK(Colony!E237),"",Colony!E237)</f>
        <v/>
      </c>
    </row>
    <row r="215" spans="1:2" x14ac:dyDescent="0.25">
      <c r="A215" s="2" t="str">
        <f>Colony!A238</f>
        <v/>
      </c>
      <c r="B215" s="76" t="str">
        <f>IF(ISBLANK(Colony!E238),"",Colony!E238)</f>
        <v/>
      </c>
    </row>
    <row r="216" spans="1:2" x14ac:dyDescent="0.25">
      <c r="A216" s="2" t="str">
        <f>Colony!A239</f>
        <v/>
      </c>
      <c r="B216" s="76" t="str">
        <f>IF(ISBLANK(Colony!E239),"",Colony!E239)</f>
        <v/>
      </c>
    </row>
    <row r="217" spans="1:2" x14ac:dyDescent="0.25">
      <c r="A217" s="2" t="str">
        <f>Colony!A240</f>
        <v/>
      </c>
      <c r="B217" s="76" t="str">
        <f>IF(ISBLANK(Colony!E240),"",Colony!E240)</f>
        <v/>
      </c>
    </row>
    <row r="218" spans="1:2" x14ac:dyDescent="0.25">
      <c r="A218" s="2" t="str">
        <f>Colony!A241</f>
        <v/>
      </c>
      <c r="B218" s="76" t="str">
        <f>IF(ISBLANK(Colony!E241),"",Colony!E241)</f>
        <v/>
      </c>
    </row>
    <row r="219" spans="1:2" x14ac:dyDescent="0.25">
      <c r="A219" s="2" t="str">
        <f>Colony!A242</f>
        <v/>
      </c>
      <c r="B219" s="76" t="str">
        <f>IF(ISBLANK(Colony!E242),"",Colony!E242)</f>
        <v/>
      </c>
    </row>
    <row r="220" spans="1:2" x14ac:dyDescent="0.25">
      <c r="A220" s="2" t="str">
        <f>Colony!A243</f>
        <v/>
      </c>
      <c r="B220" s="76" t="str">
        <f>IF(ISBLANK(Colony!E243),"",Colony!E243)</f>
        <v/>
      </c>
    </row>
    <row r="221" spans="1:2" x14ac:dyDescent="0.25">
      <c r="A221" s="2" t="str">
        <f>Colony!A244</f>
        <v/>
      </c>
      <c r="B221" s="76" t="str">
        <f>IF(ISBLANK(Colony!E244),"",Colony!E244)</f>
        <v/>
      </c>
    </row>
    <row r="222" spans="1:2" x14ac:dyDescent="0.25">
      <c r="A222" s="2" t="str">
        <f>Colony!A245</f>
        <v/>
      </c>
      <c r="B222" s="76" t="str">
        <f>IF(ISBLANK(Colony!E245),"",Colony!E245)</f>
        <v/>
      </c>
    </row>
    <row r="223" spans="1:2" x14ac:dyDescent="0.25">
      <c r="A223" s="2" t="str">
        <f>Colony!A246</f>
        <v/>
      </c>
      <c r="B223" s="76" t="str">
        <f>IF(ISBLANK(Colony!E246),"",Colony!E246)</f>
        <v/>
      </c>
    </row>
    <row r="224" spans="1:2" x14ac:dyDescent="0.25">
      <c r="A224" s="2" t="str">
        <f>Colony!A247</f>
        <v/>
      </c>
      <c r="B224" s="76" t="str">
        <f>IF(ISBLANK(Colony!E247),"",Colony!E247)</f>
        <v/>
      </c>
    </row>
    <row r="225" spans="1:2" x14ac:dyDescent="0.25">
      <c r="A225" s="2" t="str">
        <f>Colony!A248</f>
        <v/>
      </c>
      <c r="B225" s="76" t="str">
        <f>IF(ISBLANK(Colony!E248),"",Colony!E248)</f>
        <v/>
      </c>
    </row>
    <row r="226" spans="1:2" x14ac:dyDescent="0.25">
      <c r="A226" s="2" t="str">
        <f>Colony!A249</f>
        <v/>
      </c>
      <c r="B226" s="76" t="str">
        <f>IF(ISBLANK(Colony!E249),"",Colony!E249)</f>
        <v/>
      </c>
    </row>
    <row r="227" spans="1:2" x14ac:dyDescent="0.25">
      <c r="A227" s="2" t="str">
        <f>Colony!A250</f>
        <v/>
      </c>
      <c r="B227" s="76" t="str">
        <f>IF(ISBLANK(Colony!E250),"",Colony!E250)</f>
        <v/>
      </c>
    </row>
    <row r="228" spans="1:2" x14ac:dyDescent="0.25">
      <c r="A228" s="2" t="str">
        <f>Colony!A251</f>
        <v/>
      </c>
      <c r="B228" s="76" t="str">
        <f>IF(ISBLANK(Colony!E251),"",Colony!E251)</f>
        <v/>
      </c>
    </row>
    <row r="229" spans="1:2" x14ac:dyDescent="0.25">
      <c r="A229" s="2" t="str">
        <f>Colony!A252</f>
        <v/>
      </c>
      <c r="B229" s="76" t="str">
        <f>IF(ISBLANK(Colony!E252),"",Colony!E252)</f>
        <v/>
      </c>
    </row>
    <row r="230" spans="1:2" x14ac:dyDescent="0.25">
      <c r="A230" s="2" t="str">
        <f>Colony!A253</f>
        <v/>
      </c>
      <c r="B230" s="76" t="str">
        <f>IF(ISBLANK(Colony!E253),"",Colony!E253)</f>
        <v/>
      </c>
    </row>
    <row r="231" spans="1:2" x14ac:dyDescent="0.25">
      <c r="A231" s="2" t="str">
        <f>Colony!A254</f>
        <v/>
      </c>
      <c r="B231" s="76" t="str">
        <f>IF(ISBLANK(Colony!E254),"",Colony!E254)</f>
        <v/>
      </c>
    </row>
    <row r="232" spans="1:2" x14ac:dyDescent="0.25">
      <c r="A232" s="2" t="str">
        <f>Colony!A255</f>
        <v/>
      </c>
      <c r="B232" s="76" t="str">
        <f>IF(ISBLANK(Colony!E255),"",Colony!E255)</f>
        <v/>
      </c>
    </row>
    <row r="233" spans="1:2" x14ac:dyDescent="0.25">
      <c r="A233" s="2" t="str">
        <f>Colony!A256</f>
        <v/>
      </c>
      <c r="B233" s="76" t="str">
        <f>IF(ISBLANK(Colony!E256),"",Colony!E256)</f>
        <v/>
      </c>
    </row>
    <row r="234" spans="1:2" x14ac:dyDescent="0.25">
      <c r="A234" s="2" t="str">
        <f>Colony!A257</f>
        <v/>
      </c>
      <c r="B234" s="76" t="str">
        <f>IF(ISBLANK(Colony!E257),"",Colony!E257)</f>
        <v/>
      </c>
    </row>
    <row r="235" spans="1:2" x14ac:dyDescent="0.25">
      <c r="A235" s="2" t="str">
        <f>Colony!A258</f>
        <v/>
      </c>
      <c r="B235" s="76" t="str">
        <f>IF(ISBLANK(Colony!E258),"",Colony!E258)</f>
        <v/>
      </c>
    </row>
    <row r="236" spans="1:2" x14ac:dyDescent="0.25">
      <c r="A236" s="2" t="str">
        <f>Colony!A259</f>
        <v/>
      </c>
      <c r="B236" s="76" t="str">
        <f>IF(ISBLANK(Colony!E259),"",Colony!E259)</f>
        <v/>
      </c>
    </row>
    <row r="237" spans="1:2" x14ac:dyDescent="0.25">
      <c r="A237" s="2" t="str">
        <f>Colony!A260</f>
        <v/>
      </c>
      <c r="B237" s="76" t="str">
        <f>IF(ISBLANK(Colony!E260),"",Colony!E260)</f>
        <v/>
      </c>
    </row>
    <row r="238" spans="1:2" x14ac:dyDescent="0.25">
      <c r="A238" s="2" t="str">
        <f>Colony!A261</f>
        <v/>
      </c>
      <c r="B238" s="76" t="str">
        <f>IF(ISBLANK(Colony!E261),"",Colony!E261)</f>
        <v/>
      </c>
    </row>
    <row r="239" spans="1:2" x14ac:dyDescent="0.25">
      <c r="A239" s="2" t="str">
        <f>Colony!A262</f>
        <v/>
      </c>
      <c r="B239" s="76" t="str">
        <f>IF(ISBLANK(Colony!E262),"",Colony!E262)</f>
        <v/>
      </c>
    </row>
    <row r="240" spans="1:2" x14ac:dyDescent="0.25">
      <c r="A240" s="2" t="str">
        <f>Colony!A263</f>
        <v/>
      </c>
      <c r="B240" s="76" t="str">
        <f>IF(ISBLANK(Colony!E263),"",Colony!E263)</f>
        <v/>
      </c>
    </row>
    <row r="241" spans="1:2" x14ac:dyDescent="0.25">
      <c r="A241" s="2" t="str">
        <f>Colony!A264</f>
        <v/>
      </c>
      <c r="B241" s="76" t="str">
        <f>IF(ISBLANK(Colony!E264),"",Colony!E264)</f>
        <v/>
      </c>
    </row>
    <row r="242" spans="1:2" x14ac:dyDescent="0.25">
      <c r="A242" s="2" t="str">
        <f>Colony!A265</f>
        <v/>
      </c>
      <c r="B242" s="76" t="str">
        <f>IF(ISBLANK(Colony!E265),"",Colony!E265)</f>
        <v/>
      </c>
    </row>
    <row r="243" spans="1:2" x14ac:dyDescent="0.25">
      <c r="A243" s="2" t="str">
        <f>Colony!A266</f>
        <v/>
      </c>
      <c r="B243" s="76" t="str">
        <f>IF(ISBLANK(Colony!E266),"",Colony!E266)</f>
        <v/>
      </c>
    </row>
    <row r="244" spans="1:2" x14ac:dyDescent="0.25">
      <c r="A244" s="2" t="str">
        <f>Colony!A267</f>
        <v/>
      </c>
      <c r="B244" s="76" t="str">
        <f>IF(ISBLANK(Colony!E267),"",Colony!E267)</f>
        <v/>
      </c>
    </row>
    <row r="245" spans="1:2" x14ac:dyDescent="0.25">
      <c r="A245" s="2" t="str">
        <f>Colony!A268</f>
        <v/>
      </c>
      <c r="B245" s="76" t="str">
        <f>IF(ISBLANK(Colony!E268),"",Colony!E268)</f>
        <v/>
      </c>
    </row>
    <row r="246" spans="1:2" x14ac:dyDescent="0.25">
      <c r="A246" s="2" t="str">
        <f>Colony!A269</f>
        <v/>
      </c>
      <c r="B246" s="76" t="str">
        <f>IF(ISBLANK(Colony!E269),"",Colony!E269)</f>
        <v/>
      </c>
    </row>
    <row r="247" spans="1:2" x14ac:dyDescent="0.25">
      <c r="A247" s="2" t="str">
        <f>Colony!A270</f>
        <v/>
      </c>
      <c r="B247" s="76" t="str">
        <f>IF(ISBLANK(Colony!E270),"",Colony!E270)</f>
        <v/>
      </c>
    </row>
    <row r="248" spans="1:2" x14ac:dyDescent="0.25">
      <c r="A248" s="2" t="str">
        <f>Colony!A271</f>
        <v/>
      </c>
      <c r="B248" s="76" t="str">
        <f>IF(ISBLANK(Colony!E271),"",Colony!E271)</f>
        <v/>
      </c>
    </row>
    <row r="249" spans="1:2" x14ac:dyDescent="0.25">
      <c r="A249" s="2" t="str">
        <f>Colony!A272</f>
        <v/>
      </c>
      <c r="B249" s="76" t="str">
        <f>IF(ISBLANK(Colony!E272),"",Colony!E272)</f>
        <v/>
      </c>
    </row>
    <row r="250" spans="1:2" x14ac:dyDescent="0.25">
      <c r="A250" s="2" t="str">
        <f>Colony!A273</f>
        <v/>
      </c>
      <c r="B250" s="76" t="str">
        <f>IF(ISBLANK(Colony!E273),"",Colony!E273)</f>
        <v/>
      </c>
    </row>
    <row r="251" spans="1:2" x14ac:dyDescent="0.25">
      <c r="A251" s="2" t="str">
        <f>Colony!A274</f>
        <v/>
      </c>
      <c r="B251" s="76" t="str">
        <f>IF(ISBLANK(Colony!E274),"",Colony!E274)</f>
        <v/>
      </c>
    </row>
    <row r="252" spans="1:2" x14ac:dyDescent="0.25">
      <c r="A252" s="2" t="str">
        <f>Colony!A275</f>
        <v/>
      </c>
      <c r="B252" s="76" t="str">
        <f>IF(ISBLANK(Colony!E275),"",Colony!E275)</f>
        <v/>
      </c>
    </row>
    <row r="253" spans="1:2" x14ac:dyDescent="0.25">
      <c r="A253" s="2" t="str">
        <f>Colony!A276</f>
        <v/>
      </c>
      <c r="B253" s="76" t="str">
        <f>IF(ISBLANK(Colony!E276),"",Colony!E276)</f>
        <v/>
      </c>
    </row>
    <row r="254" spans="1:2" x14ac:dyDescent="0.25">
      <c r="A254" s="2" t="str">
        <f>Colony!A277</f>
        <v/>
      </c>
      <c r="B254" s="76" t="str">
        <f>IF(ISBLANK(Colony!E277),"",Colony!E277)</f>
        <v/>
      </c>
    </row>
    <row r="255" spans="1:2" x14ac:dyDescent="0.25">
      <c r="A255" s="2" t="str">
        <f>Colony!A278</f>
        <v/>
      </c>
      <c r="B255" s="76" t="str">
        <f>IF(ISBLANK(Colony!E278),"",Colony!E278)</f>
        <v/>
      </c>
    </row>
    <row r="256" spans="1:2" x14ac:dyDescent="0.25">
      <c r="A256" s="2" t="str">
        <f>Colony!A279</f>
        <v/>
      </c>
      <c r="B256" s="76" t="str">
        <f>IF(ISBLANK(Colony!E279),"",Colony!E279)</f>
        <v/>
      </c>
    </row>
    <row r="257" spans="1:2" x14ac:dyDescent="0.25">
      <c r="A257" s="2" t="str">
        <f>Colony!A280</f>
        <v/>
      </c>
      <c r="B257" s="76" t="str">
        <f>IF(ISBLANK(Colony!E280),"",Colony!E280)</f>
        <v/>
      </c>
    </row>
    <row r="258" spans="1:2" x14ac:dyDescent="0.25">
      <c r="A258" s="2" t="str">
        <f>Colony!A281</f>
        <v/>
      </c>
      <c r="B258" s="76" t="str">
        <f>IF(ISBLANK(Colony!E281),"",Colony!E281)</f>
        <v/>
      </c>
    </row>
    <row r="259" spans="1:2" x14ac:dyDescent="0.25">
      <c r="A259" s="2" t="str">
        <f>Colony!A282</f>
        <v/>
      </c>
      <c r="B259" s="76" t="str">
        <f>IF(ISBLANK(Colony!E282),"",Colony!E282)</f>
        <v/>
      </c>
    </row>
    <row r="260" spans="1:2" x14ac:dyDescent="0.25">
      <c r="A260" s="2" t="str">
        <f>Colony!A283</f>
        <v/>
      </c>
      <c r="B260" s="76" t="str">
        <f>IF(ISBLANK(Colony!E283),"",Colony!E283)</f>
        <v/>
      </c>
    </row>
    <row r="261" spans="1:2" x14ac:dyDescent="0.25">
      <c r="A261" s="2" t="str">
        <f>Colony!A284</f>
        <v/>
      </c>
      <c r="B261" s="76" t="str">
        <f>IF(ISBLANK(Colony!E284),"",Colony!E284)</f>
        <v/>
      </c>
    </row>
    <row r="262" spans="1:2" x14ac:dyDescent="0.25">
      <c r="A262" s="2" t="str">
        <f>Colony!A285</f>
        <v/>
      </c>
      <c r="B262" s="76" t="str">
        <f>IF(ISBLANK(Colony!E285),"",Colony!E285)</f>
        <v/>
      </c>
    </row>
    <row r="263" spans="1:2" x14ac:dyDescent="0.25">
      <c r="A263" s="2" t="str">
        <f>Colony!A286</f>
        <v/>
      </c>
      <c r="B263" s="76" t="str">
        <f>IF(ISBLANK(Colony!E286),"",Colony!E286)</f>
        <v/>
      </c>
    </row>
    <row r="264" spans="1:2" x14ac:dyDescent="0.25">
      <c r="A264" s="2" t="str">
        <f>Colony!A287</f>
        <v/>
      </c>
      <c r="B264" s="76" t="str">
        <f>IF(ISBLANK(Colony!E287),"",Colony!E287)</f>
        <v/>
      </c>
    </row>
    <row r="265" spans="1:2" x14ac:dyDescent="0.25">
      <c r="A265" s="2" t="str">
        <f>Colony!A288</f>
        <v/>
      </c>
      <c r="B265" s="76" t="str">
        <f>IF(ISBLANK(Colony!E288),"",Colony!E288)</f>
        <v/>
      </c>
    </row>
    <row r="266" spans="1:2" x14ac:dyDescent="0.25">
      <c r="A266" s="2" t="str">
        <f>Colony!A289</f>
        <v/>
      </c>
      <c r="B266" s="76" t="str">
        <f>IF(ISBLANK(Colony!E289),"",Colony!E289)</f>
        <v/>
      </c>
    </row>
    <row r="267" spans="1:2" x14ac:dyDescent="0.25">
      <c r="A267" s="2" t="str">
        <f>Colony!A290</f>
        <v/>
      </c>
      <c r="B267" s="76" t="str">
        <f>IF(ISBLANK(Colony!E290),"",Colony!E290)</f>
        <v/>
      </c>
    </row>
    <row r="268" spans="1:2" x14ac:dyDescent="0.25">
      <c r="A268" s="2" t="str">
        <f>Colony!A291</f>
        <v/>
      </c>
      <c r="B268" s="76" t="str">
        <f>IF(ISBLANK(Colony!E291),"",Colony!E291)</f>
        <v/>
      </c>
    </row>
    <row r="269" spans="1:2" x14ac:dyDescent="0.25">
      <c r="A269" s="2" t="str">
        <f>Colony!A292</f>
        <v/>
      </c>
      <c r="B269" s="76" t="str">
        <f>IF(ISBLANK(Colony!E292),"",Colony!E292)</f>
        <v/>
      </c>
    </row>
    <row r="270" spans="1:2" x14ac:dyDescent="0.25">
      <c r="A270" s="2" t="str">
        <f>Colony!A293</f>
        <v/>
      </c>
      <c r="B270" s="76" t="str">
        <f>IF(ISBLANK(Colony!E293),"",Colony!E293)</f>
        <v/>
      </c>
    </row>
    <row r="271" spans="1:2" x14ac:dyDescent="0.25">
      <c r="A271" s="2" t="str">
        <f>Colony!A294</f>
        <v/>
      </c>
      <c r="B271" s="76" t="str">
        <f>IF(ISBLANK(Colony!E294),"",Colony!E294)</f>
        <v/>
      </c>
    </row>
    <row r="272" spans="1:2" x14ac:dyDescent="0.25">
      <c r="A272" s="2" t="str">
        <f>Colony!A295</f>
        <v/>
      </c>
      <c r="B272" s="76" t="str">
        <f>IF(ISBLANK(Colony!E295),"",Colony!E295)</f>
        <v/>
      </c>
    </row>
    <row r="273" spans="1:2" x14ac:dyDescent="0.25">
      <c r="A273" s="2" t="str">
        <f>Colony!A296</f>
        <v/>
      </c>
      <c r="B273" s="76" t="str">
        <f>IF(ISBLANK(Colony!E296),"",Colony!E296)</f>
        <v/>
      </c>
    </row>
    <row r="274" spans="1:2" x14ac:dyDescent="0.25">
      <c r="A274" s="2" t="str">
        <f>Colony!A297</f>
        <v/>
      </c>
      <c r="B274" s="76" t="str">
        <f>IF(ISBLANK(Colony!E297),"",Colony!E297)</f>
        <v/>
      </c>
    </row>
    <row r="275" spans="1:2" x14ac:dyDescent="0.25">
      <c r="A275" s="2" t="str">
        <f>Colony!A298</f>
        <v/>
      </c>
      <c r="B275" s="76" t="str">
        <f>IF(ISBLANK(Colony!E298),"",Colony!E298)</f>
        <v/>
      </c>
    </row>
    <row r="276" spans="1:2" x14ac:dyDescent="0.25">
      <c r="A276" s="2" t="str">
        <f>Colony!A299</f>
        <v/>
      </c>
      <c r="B276" s="76" t="str">
        <f>IF(ISBLANK(Colony!E299),"",Colony!E299)</f>
        <v/>
      </c>
    </row>
    <row r="277" spans="1:2" x14ac:dyDescent="0.25">
      <c r="A277" s="2" t="str">
        <f>Colony!A300</f>
        <v/>
      </c>
      <c r="B277" s="76" t="str">
        <f>IF(ISBLANK(Colony!E300),"",Colony!E300)</f>
        <v/>
      </c>
    </row>
    <row r="278" spans="1:2" x14ac:dyDescent="0.25">
      <c r="A278" s="2" t="str">
        <f>Colony!A301</f>
        <v/>
      </c>
      <c r="B278" s="76" t="str">
        <f>IF(ISBLANK(Colony!E301),"",Colony!E301)</f>
        <v/>
      </c>
    </row>
    <row r="279" spans="1:2" x14ac:dyDescent="0.25">
      <c r="A279" s="2" t="str">
        <f>Colony!A302</f>
        <v/>
      </c>
      <c r="B279" s="76" t="str">
        <f>IF(ISBLANK(Colony!E302),"",Colony!E302)</f>
        <v/>
      </c>
    </row>
    <row r="280" spans="1:2" x14ac:dyDescent="0.25">
      <c r="A280" s="2" t="str">
        <f>Colony!A303</f>
        <v/>
      </c>
      <c r="B280" s="76" t="str">
        <f>IF(ISBLANK(Colony!E303),"",Colony!E303)</f>
        <v/>
      </c>
    </row>
    <row r="281" spans="1:2" x14ac:dyDescent="0.25">
      <c r="A281" s="2" t="str">
        <f>Colony!A304</f>
        <v/>
      </c>
      <c r="B281" s="76" t="str">
        <f>IF(ISBLANK(Colony!E304),"",Colony!E304)</f>
        <v/>
      </c>
    </row>
    <row r="282" spans="1:2" x14ac:dyDescent="0.25">
      <c r="A282" s="2" t="str">
        <f>Colony!A305</f>
        <v/>
      </c>
      <c r="B282" s="76" t="str">
        <f>IF(ISBLANK(Colony!E305),"",Colony!E305)</f>
        <v/>
      </c>
    </row>
    <row r="283" spans="1:2" x14ac:dyDescent="0.25">
      <c r="A283" s="2" t="str">
        <f>Colony!A306</f>
        <v/>
      </c>
      <c r="B283" s="76" t="str">
        <f>IF(ISBLANK(Colony!E306),"",Colony!E306)</f>
        <v/>
      </c>
    </row>
    <row r="284" spans="1:2" x14ac:dyDescent="0.25">
      <c r="A284" s="2" t="str">
        <f>Colony!A307</f>
        <v/>
      </c>
      <c r="B284" s="76" t="str">
        <f>IF(ISBLANK(Colony!E307),"",Colony!E307)</f>
        <v/>
      </c>
    </row>
    <row r="285" spans="1:2" x14ac:dyDescent="0.25">
      <c r="A285" s="2" t="str">
        <f>Colony!A308</f>
        <v/>
      </c>
      <c r="B285" s="76" t="str">
        <f>IF(ISBLANK(Colony!E308),"",Colony!E308)</f>
        <v/>
      </c>
    </row>
    <row r="286" spans="1:2" x14ac:dyDescent="0.25">
      <c r="A286" s="2" t="str">
        <f>Colony!A309</f>
        <v/>
      </c>
      <c r="B286" s="76" t="str">
        <f>IF(ISBLANK(Colony!E309),"",Colony!E309)</f>
        <v/>
      </c>
    </row>
    <row r="287" spans="1:2" x14ac:dyDescent="0.25">
      <c r="A287" s="2" t="str">
        <f>Colony!A310</f>
        <v/>
      </c>
      <c r="B287" s="76" t="str">
        <f>IF(ISBLANK(Colony!E310),"",Colony!E310)</f>
        <v/>
      </c>
    </row>
    <row r="288" spans="1:2" x14ac:dyDescent="0.25">
      <c r="A288" s="2" t="str">
        <f>Colony!A311</f>
        <v/>
      </c>
      <c r="B288" s="76" t="str">
        <f>IF(ISBLANK(Colony!E311),"",Colony!E311)</f>
        <v/>
      </c>
    </row>
    <row r="289" spans="1:2" x14ac:dyDescent="0.25">
      <c r="A289" s="2" t="str">
        <f>Colony!A312</f>
        <v/>
      </c>
      <c r="B289" s="76" t="str">
        <f>IF(ISBLANK(Colony!E312),"",Colony!E312)</f>
        <v/>
      </c>
    </row>
    <row r="290" spans="1:2" x14ac:dyDescent="0.25">
      <c r="A290" s="2" t="str">
        <f>Colony!A313</f>
        <v/>
      </c>
      <c r="B290" s="76" t="str">
        <f>IF(ISBLANK(Colony!E313),"",Colony!E313)</f>
        <v/>
      </c>
    </row>
    <row r="291" spans="1:2" x14ac:dyDescent="0.25">
      <c r="A291" s="2" t="str">
        <f>Colony!A314</f>
        <v/>
      </c>
      <c r="B291" s="76" t="str">
        <f>IF(ISBLANK(Colony!E314),"",Colony!E314)</f>
        <v/>
      </c>
    </row>
    <row r="292" spans="1:2" x14ac:dyDescent="0.25">
      <c r="A292" s="2" t="str">
        <f>Colony!A315</f>
        <v/>
      </c>
      <c r="B292" s="76" t="str">
        <f>IF(ISBLANK(Colony!E315),"",Colony!E315)</f>
        <v/>
      </c>
    </row>
    <row r="293" spans="1:2" x14ac:dyDescent="0.25">
      <c r="A293" s="2" t="str">
        <f>Colony!A316</f>
        <v/>
      </c>
      <c r="B293" s="76" t="str">
        <f>IF(ISBLANK(Colony!E316),"",Colony!E316)</f>
        <v/>
      </c>
    </row>
    <row r="294" spans="1:2" x14ac:dyDescent="0.25">
      <c r="A294" s="2" t="str">
        <f>Colony!A317</f>
        <v/>
      </c>
      <c r="B294" s="76" t="str">
        <f>IF(ISBLANK(Colony!E317),"",Colony!E317)</f>
        <v/>
      </c>
    </row>
    <row r="295" spans="1:2" x14ac:dyDescent="0.25">
      <c r="A295" s="2" t="str">
        <f>Colony!A318</f>
        <v/>
      </c>
      <c r="B295" s="76" t="str">
        <f>IF(ISBLANK(Colony!E318),"",Colony!E318)</f>
        <v/>
      </c>
    </row>
    <row r="296" spans="1:2" x14ac:dyDescent="0.25">
      <c r="A296" s="2" t="str">
        <f>Colony!A319</f>
        <v/>
      </c>
      <c r="B296" s="76" t="str">
        <f>IF(ISBLANK(Colony!E319),"",Colony!E319)</f>
        <v/>
      </c>
    </row>
    <row r="297" spans="1:2" x14ac:dyDescent="0.25">
      <c r="A297" s="2" t="str">
        <f>Colony!A320</f>
        <v/>
      </c>
      <c r="B297" s="76" t="str">
        <f>IF(ISBLANK(Colony!E320),"",Colony!E320)</f>
        <v/>
      </c>
    </row>
    <row r="298" spans="1:2" x14ac:dyDescent="0.25">
      <c r="A298" s="2" t="str">
        <f>Colony!A321</f>
        <v/>
      </c>
      <c r="B298" s="76" t="str">
        <f>IF(ISBLANK(Colony!E321),"",Colony!E321)</f>
        <v/>
      </c>
    </row>
    <row r="299" spans="1:2" x14ac:dyDescent="0.25">
      <c r="A299" s="2" t="str">
        <f>Colony!A322</f>
        <v/>
      </c>
      <c r="B299" s="76" t="str">
        <f>IF(ISBLANK(Colony!E322),"",Colony!E322)</f>
        <v/>
      </c>
    </row>
    <row r="300" spans="1:2" x14ac:dyDescent="0.25">
      <c r="A300" s="2" t="str">
        <f>Colony!A323</f>
        <v/>
      </c>
      <c r="B300" s="76" t="str">
        <f>IF(ISBLANK(Colony!E323),"",Colony!E323)</f>
        <v/>
      </c>
    </row>
    <row r="301" spans="1:2" x14ac:dyDescent="0.25">
      <c r="A301" s="2" t="str">
        <f>Colony!A324</f>
        <v/>
      </c>
      <c r="B301" s="76" t="str">
        <f>IF(ISBLANK(Colony!E324),"",Colony!E324)</f>
        <v/>
      </c>
    </row>
    <row r="302" spans="1:2" x14ac:dyDescent="0.25">
      <c r="A302" s="2" t="str">
        <f>Colony!A325</f>
        <v/>
      </c>
      <c r="B302" s="76" t="str">
        <f>IF(ISBLANK(Colony!E325),"",Colony!E325)</f>
        <v/>
      </c>
    </row>
    <row r="303" spans="1:2" x14ac:dyDescent="0.25">
      <c r="A303" s="2" t="str">
        <f>Colony!A326</f>
        <v/>
      </c>
      <c r="B303" s="76" t="str">
        <f>IF(ISBLANK(Colony!E326),"",Colony!E326)</f>
        <v/>
      </c>
    </row>
    <row r="304" spans="1:2" x14ac:dyDescent="0.25">
      <c r="A304" s="2" t="str">
        <f>Colony!A327</f>
        <v/>
      </c>
      <c r="B304" s="76" t="str">
        <f>IF(ISBLANK(Colony!E327),"",Colony!E327)</f>
        <v/>
      </c>
    </row>
    <row r="305" spans="1:2" x14ac:dyDescent="0.25">
      <c r="A305" s="2" t="str">
        <f>Colony!A328</f>
        <v/>
      </c>
      <c r="B305" s="76" t="str">
        <f>IF(ISBLANK(Colony!E328),"",Colony!E328)</f>
        <v/>
      </c>
    </row>
    <row r="306" spans="1:2" x14ac:dyDescent="0.25">
      <c r="A306" s="2" t="str">
        <f>Colony!A329</f>
        <v/>
      </c>
      <c r="B306" s="76" t="str">
        <f>IF(ISBLANK(Colony!E329),"",Colony!E329)</f>
        <v/>
      </c>
    </row>
    <row r="307" spans="1:2" x14ac:dyDescent="0.25">
      <c r="A307" s="2" t="str">
        <f>Colony!A330</f>
        <v/>
      </c>
      <c r="B307" s="76" t="str">
        <f>IF(ISBLANK(Colony!E330),"",Colony!E330)</f>
        <v/>
      </c>
    </row>
    <row r="308" spans="1:2" x14ac:dyDescent="0.25">
      <c r="A308" s="2" t="str">
        <f>Colony!A331</f>
        <v/>
      </c>
      <c r="B308" s="76" t="str">
        <f>IF(ISBLANK(Colony!E331),"",Colony!E331)</f>
        <v/>
      </c>
    </row>
    <row r="309" spans="1:2" x14ac:dyDescent="0.25">
      <c r="A309" s="2" t="str">
        <f>Colony!A332</f>
        <v/>
      </c>
      <c r="B309" s="76" t="str">
        <f>IF(ISBLANK(Colony!E332),"",Colony!E332)</f>
        <v/>
      </c>
    </row>
    <row r="310" spans="1:2" x14ac:dyDescent="0.25">
      <c r="A310" s="2" t="str">
        <f>Colony!A333</f>
        <v/>
      </c>
      <c r="B310" s="76" t="str">
        <f>IF(ISBLANK(Colony!E333),"",Colony!E333)</f>
        <v/>
      </c>
    </row>
    <row r="311" spans="1:2" x14ac:dyDescent="0.25">
      <c r="A311" s="2" t="str">
        <f>Colony!A334</f>
        <v/>
      </c>
      <c r="B311" s="76" t="str">
        <f>IF(ISBLANK(Colony!E334),"",Colony!E334)</f>
        <v/>
      </c>
    </row>
    <row r="312" spans="1:2" x14ac:dyDescent="0.25">
      <c r="A312" s="2" t="str">
        <f>Colony!A335</f>
        <v/>
      </c>
      <c r="B312" s="76" t="str">
        <f>IF(ISBLANK(Colony!E335),"",Colony!E335)</f>
        <v/>
      </c>
    </row>
    <row r="313" spans="1:2" x14ac:dyDescent="0.25">
      <c r="A313" s="2" t="str">
        <f>Colony!A336</f>
        <v/>
      </c>
      <c r="B313" s="76" t="str">
        <f>IF(ISBLANK(Colony!E336),"",Colony!E336)</f>
        <v/>
      </c>
    </row>
    <row r="314" spans="1:2" x14ac:dyDescent="0.25">
      <c r="A314" s="2" t="str">
        <f>Colony!A337</f>
        <v/>
      </c>
      <c r="B314" s="76" t="str">
        <f>IF(ISBLANK(Colony!E337),"",Colony!E337)</f>
        <v/>
      </c>
    </row>
    <row r="315" spans="1:2" x14ac:dyDescent="0.25">
      <c r="A315" s="2" t="str">
        <f>Colony!A338</f>
        <v/>
      </c>
      <c r="B315" s="76" t="str">
        <f>IF(ISBLANK(Colony!E338),"",Colony!E338)</f>
        <v/>
      </c>
    </row>
    <row r="316" spans="1:2" x14ac:dyDescent="0.25">
      <c r="A316" s="2" t="str">
        <f>Colony!A339</f>
        <v/>
      </c>
      <c r="B316" s="76" t="str">
        <f>IF(ISBLANK(Colony!E339),"",Colony!E339)</f>
        <v/>
      </c>
    </row>
    <row r="317" spans="1:2" x14ac:dyDescent="0.25">
      <c r="A317" s="2" t="str">
        <f>Colony!A340</f>
        <v/>
      </c>
      <c r="B317" s="76" t="str">
        <f>IF(ISBLANK(Colony!E340),"",Colony!E340)</f>
        <v/>
      </c>
    </row>
    <row r="318" spans="1:2" x14ac:dyDescent="0.25">
      <c r="A318" s="2" t="str">
        <f>Colony!A341</f>
        <v/>
      </c>
      <c r="B318" s="76" t="str">
        <f>IF(ISBLANK(Colony!E341),"",Colony!E341)</f>
        <v/>
      </c>
    </row>
    <row r="319" spans="1:2" x14ac:dyDescent="0.25">
      <c r="A319" s="2" t="str">
        <f>Colony!A342</f>
        <v/>
      </c>
      <c r="B319" s="76" t="str">
        <f>IF(ISBLANK(Colony!E342),"",Colony!E342)</f>
        <v/>
      </c>
    </row>
    <row r="320" spans="1:2" x14ac:dyDescent="0.25">
      <c r="A320" s="2" t="str">
        <f>Colony!A343</f>
        <v/>
      </c>
      <c r="B320" s="76" t="str">
        <f>IF(ISBLANK(Colony!E343),"",Colony!E343)</f>
        <v/>
      </c>
    </row>
    <row r="321" spans="1:2" x14ac:dyDescent="0.25">
      <c r="A321" s="2" t="str">
        <f>Colony!A344</f>
        <v/>
      </c>
      <c r="B321" s="76" t="str">
        <f>IF(ISBLANK(Colony!E344),"",Colony!E344)</f>
        <v/>
      </c>
    </row>
    <row r="322" spans="1:2" x14ac:dyDescent="0.25">
      <c r="A322" s="2" t="str">
        <f>Colony!A345</f>
        <v/>
      </c>
      <c r="B322" s="76" t="str">
        <f>IF(ISBLANK(Colony!E345),"",Colony!E345)</f>
        <v/>
      </c>
    </row>
    <row r="323" spans="1:2" x14ac:dyDescent="0.25">
      <c r="A323" s="2" t="str">
        <f>Colony!A346</f>
        <v/>
      </c>
      <c r="B323" s="76" t="str">
        <f>IF(ISBLANK(Colony!E346),"",Colony!E346)</f>
        <v/>
      </c>
    </row>
    <row r="324" spans="1:2" x14ac:dyDescent="0.25">
      <c r="A324" s="2" t="str">
        <f>Colony!A347</f>
        <v/>
      </c>
      <c r="B324" s="76" t="str">
        <f>IF(ISBLANK(Colony!E347),"",Colony!E347)</f>
        <v/>
      </c>
    </row>
    <row r="325" spans="1:2" x14ac:dyDescent="0.25">
      <c r="A325" s="2" t="str">
        <f>Colony!A348</f>
        <v/>
      </c>
      <c r="B325" s="76" t="str">
        <f>IF(ISBLANK(Colony!E348),"",Colony!E348)</f>
        <v/>
      </c>
    </row>
    <row r="326" spans="1:2" x14ac:dyDescent="0.25">
      <c r="A326" s="2" t="str">
        <f>Colony!A349</f>
        <v/>
      </c>
      <c r="B326" s="76" t="str">
        <f>IF(ISBLANK(Colony!E349),"",Colony!E349)</f>
        <v/>
      </c>
    </row>
    <row r="327" spans="1:2" x14ac:dyDescent="0.25">
      <c r="A327" s="2" t="str">
        <f>Colony!A350</f>
        <v/>
      </c>
      <c r="B327" s="76" t="str">
        <f>IF(ISBLANK(Colony!E350),"",Colony!E350)</f>
        <v/>
      </c>
    </row>
    <row r="328" spans="1:2" x14ac:dyDescent="0.25">
      <c r="A328" s="2" t="str">
        <f>Colony!A351</f>
        <v/>
      </c>
      <c r="B328" s="76" t="str">
        <f>IF(ISBLANK(Colony!E351),"",Colony!E351)</f>
        <v/>
      </c>
    </row>
    <row r="329" spans="1:2" x14ac:dyDescent="0.25">
      <c r="A329" s="2" t="str">
        <f>Colony!A352</f>
        <v/>
      </c>
      <c r="B329" s="76" t="str">
        <f>IF(ISBLANK(Colony!E352),"",Colony!E352)</f>
        <v/>
      </c>
    </row>
    <row r="330" spans="1:2" x14ac:dyDescent="0.25">
      <c r="A330" s="2" t="str">
        <f>Colony!A353</f>
        <v/>
      </c>
      <c r="B330" s="76" t="str">
        <f>IF(ISBLANK(Colony!E353),"",Colony!E353)</f>
        <v/>
      </c>
    </row>
    <row r="331" spans="1:2" x14ac:dyDescent="0.25">
      <c r="A331" s="2" t="str">
        <f>Colony!A354</f>
        <v/>
      </c>
      <c r="B331" s="76" t="str">
        <f>IF(ISBLANK(Colony!E354),"",Colony!E354)</f>
        <v/>
      </c>
    </row>
    <row r="332" spans="1:2" x14ac:dyDescent="0.25">
      <c r="A332" s="2" t="str">
        <f>Colony!A355</f>
        <v/>
      </c>
      <c r="B332" s="76" t="str">
        <f>IF(ISBLANK(Colony!E355),"",Colony!E355)</f>
        <v/>
      </c>
    </row>
    <row r="333" spans="1:2" x14ac:dyDescent="0.25">
      <c r="A333" s="2" t="str">
        <f>Colony!A356</f>
        <v/>
      </c>
      <c r="B333" s="76" t="str">
        <f>IF(ISBLANK(Colony!E356),"",Colony!E356)</f>
        <v/>
      </c>
    </row>
    <row r="334" spans="1:2" x14ac:dyDescent="0.25">
      <c r="A334" s="2" t="str">
        <f>Colony!A357</f>
        <v/>
      </c>
      <c r="B334" s="76" t="str">
        <f>IF(ISBLANK(Colony!E357),"",Colony!E357)</f>
        <v/>
      </c>
    </row>
    <row r="335" spans="1:2" x14ac:dyDescent="0.25">
      <c r="A335" s="2" t="str">
        <f>Colony!A358</f>
        <v/>
      </c>
      <c r="B335" s="76" t="str">
        <f>IF(ISBLANK(Colony!E358),"",Colony!E358)</f>
        <v/>
      </c>
    </row>
    <row r="336" spans="1:2" x14ac:dyDescent="0.25">
      <c r="A336" s="2" t="str">
        <f>Colony!A359</f>
        <v/>
      </c>
      <c r="B336" s="76" t="str">
        <f>IF(ISBLANK(Colony!E359),"",Colony!E359)</f>
        <v/>
      </c>
    </row>
    <row r="337" spans="1:2" x14ac:dyDescent="0.25">
      <c r="A337" s="2" t="str">
        <f>Colony!A360</f>
        <v/>
      </c>
      <c r="B337" s="76" t="str">
        <f>IF(ISBLANK(Colony!E360),"",Colony!E360)</f>
        <v/>
      </c>
    </row>
    <row r="338" spans="1:2" x14ac:dyDescent="0.25">
      <c r="A338" s="2" t="str">
        <f>Colony!A361</f>
        <v/>
      </c>
      <c r="B338" s="76" t="str">
        <f>IF(ISBLANK(Colony!E361),"",Colony!E361)</f>
        <v/>
      </c>
    </row>
    <row r="339" spans="1:2" x14ac:dyDescent="0.25">
      <c r="A339" s="2" t="str">
        <f>Colony!A362</f>
        <v/>
      </c>
      <c r="B339" s="76" t="str">
        <f>IF(ISBLANK(Colony!E362),"",Colony!E362)</f>
        <v/>
      </c>
    </row>
    <row r="340" spans="1:2" x14ac:dyDescent="0.25">
      <c r="A340" s="2" t="str">
        <f>Colony!A363</f>
        <v/>
      </c>
      <c r="B340" s="76" t="str">
        <f>IF(ISBLANK(Colony!E363),"",Colony!E363)</f>
        <v/>
      </c>
    </row>
    <row r="341" spans="1:2" x14ac:dyDescent="0.25">
      <c r="A341" s="2" t="str">
        <f>Colony!A364</f>
        <v/>
      </c>
      <c r="B341" s="76" t="str">
        <f>IF(ISBLANK(Colony!E364),"",Colony!E364)</f>
        <v/>
      </c>
    </row>
    <row r="342" spans="1:2" x14ac:dyDescent="0.25">
      <c r="A342" s="2" t="str">
        <f>Colony!A365</f>
        <v/>
      </c>
      <c r="B342" s="76" t="str">
        <f>IF(ISBLANK(Colony!E365),"",Colony!E365)</f>
        <v/>
      </c>
    </row>
    <row r="343" spans="1:2" x14ac:dyDescent="0.25">
      <c r="A343" s="2" t="str">
        <f>Colony!A366</f>
        <v/>
      </c>
      <c r="B343" s="76" t="str">
        <f>IF(ISBLANK(Colony!E366),"",Colony!E366)</f>
        <v/>
      </c>
    </row>
    <row r="344" spans="1:2" x14ac:dyDescent="0.25">
      <c r="A344" s="2" t="str">
        <f>Colony!A367</f>
        <v/>
      </c>
      <c r="B344" s="76" t="str">
        <f>IF(ISBLANK(Colony!E367),"",Colony!E367)</f>
        <v/>
      </c>
    </row>
    <row r="345" spans="1:2" x14ac:dyDescent="0.25">
      <c r="A345" s="2" t="str">
        <f>Colony!A368</f>
        <v/>
      </c>
      <c r="B345" s="76" t="str">
        <f>IF(ISBLANK(Colony!E368),"",Colony!E368)</f>
        <v/>
      </c>
    </row>
    <row r="346" spans="1:2" x14ac:dyDescent="0.25">
      <c r="A346" s="2" t="str">
        <f>Colony!A369</f>
        <v/>
      </c>
      <c r="B346" s="76" t="str">
        <f>IF(ISBLANK(Colony!E369),"",Colony!E369)</f>
        <v/>
      </c>
    </row>
    <row r="347" spans="1:2" x14ac:dyDescent="0.25">
      <c r="A347" s="2" t="str">
        <f>Colony!A370</f>
        <v/>
      </c>
      <c r="B347" s="76" t="str">
        <f>IF(ISBLANK(Colony!E370),"",Colony!E370)</f>
        <v/>
      </c>
    </row>
    <row r="348" spans="1:2" x14ac:dyDescent="0.25">
      <c r="A348" s="2" t="str">
        <f>Colony!A371</f>
        <v/>
      </c>
      <c r="B348" s="76" t="str">
        <f>IF(ISBLANK(Colony!E371),"",Colony!E371)</f>
        <v/>
      </c>
    </row>
    <row r="349" spans="1:2" x14ac:dyDescent="0.25">
      <c r="A349" s="2" t="str">
        <f>Colony!A372</f>
        <v/>
      </c>
      <c r="B349" s="76" t="str">
        <f>IF(ISBLANK(Colony!E372),"",Colony!E372)</f>
        <v/>
      </c>
    </row>
    <row r="350" spans="1:2" x14ac:dyDescent="0.25">
      <c r="A350" s="2" t="str">
        <f>Colony!A373</f>
        <v/>
      </c>
      <c r="B350" s="76" t="str">
        <f>IF(ISBLANK(Colony!E373),"",Colony!E373)</f>
        <v/>
      </c>
    </row>
    <row r="351" spans="1:2" x14ac:dyDescent="0.25">
      <c r="A351" s="2" t="str">
        <f>Colony!A374</f>
        <v/>
      </c>
      <c r="B351" s="76" t="str">
        <f>IF(ISBLANK(Colony!E374),"",Colony!E374)</f>
        <v/>
      </c>
    </row>
    <row r="352" spans="1:2" x14ac:dyDescent="0.25">
      <c r="A352" s="2" t="str">
        <f>Colony!A375</f>
        <v/>
      </c>
      <c r="B352" s="76" t="str">
        <f>IF(ISBLANK(Colony!E375),"",Colony!E375)</f>
        <v/>
      </c>
    </row>
    <row r="353" spans="1:2" x14ac:dyDescent="0.25">
      <c r="A353" s="2" t="str">
        <f>Colony!A376</f>
        <v/>
      </c>
      <c r="B353" s="76" t="str">
        <f>IF(ISBLANK(Colony!E376),"",Colony!E376)</f>
        <v/>
      </c>
    </row>
    <row r="354" spans="1:2" x14ac:dyDescent="0.25">
      <c r="A354" s="2" t="str">
        <f>Colony!A377</f>
        <v/>
      </c>
      <c r="B354" s="76" t="str">
        <f>IF(ISBLANK(Colony!E377),"",Colony!E377)</f>
        <v/>
      </c>
    </row>
    <row r="355" spans="1:2" x14ac:dyDescent="0.25">
      <c r="A355" s="2" t="str">
        <f>Colony!A378</f>
        <v/>
      </c>
      <c r="B355" s="76" t="str">
        <f>IF(ISBLANK(Colony!E378),"",Colony!E378)</f>
        <v/>
      </c>
    </row>
    <row r="356" spans="1:2" x14ac:dyDescent="0.25">
      <c r="A356" s="2" t="str">
        <f>Colony!A379</f>
        <v/>
      </c>
      <c r="B356" s="76" t="str">
        <f>IF(ISBLANK(Colony!E379),"",Colony!E379)</f>
        <v/>
      </c>
    </row>
    <row r="357" spans="1:2" x14ac:dyDescent="0.25">
      <c r="A357" s="2" t="str">
        <f>Colony!A380</f>
        <v/>
      </c>
      <c r="B357" s="76" t="str">
        <f>IF(ISBLANK(Colony!E380),"",Colony!E380)</f>
        <v/>
      </c>
    </row>
    <row r="358" spans="1:2" x14ac:dyDescent="0.25">
      <c r="A358" s="2" t="str">
        <f>Colony!A381</f>
        <v/>
      </c>
      <c r="B358" s="76" t="str">
        <f>IF(ISBLANK(Colony!E381),"",Colony!E381)</f>
        <v/>
      </c>
    </row>
    <row r="359" spans="1:2" x14ac:dyDescent="0.25">
      <c r="A359" s="2" t="str">
        <f>Colony!A382</f>
        <v/>
      </c>
      <c r="B359" s="76" t="str">
        <f>IF(ISBLANK(Colony!E382),"",Colony!E382)</f>
        <v/>
      </c>
    </row>
    <row r="360" spans="1:2" x14ac:dyDescent="0.25">
      <c r="A360" s="2" t="str">
        <f>Colony!A383</f>
        <v/>
      </c>
      <c r="B360" s="76" t="str">
        <f>IF(ISBLANK(Colony!E383),"",Colony!E383)</f>
        <v/>
      </c>
    </row>
    <row r="361" spans="1:2" x14ac:dyDescent="0.25">
      <c r="A361" s="2" t="str">
        <f>Colony!A384</f>
        <v/>
      </c>
      <c r="B361" s="76" t="str">
        <f>IF(ISBLANK(Colony!E384),"",Colony!E384)</f>
        <v/>
      </c>
    </row>
    <row r="362" spans="1:2" x14ac:dyDescent="0.25">
      <c r="A362" s="2" t="str">
        <f>Colony!A385</f>
        <v/>
      </c>
      <c r="B362" s="76" t="str">
        <f>IF(ISBLANK(Colony!E385),"",Colony!E385)</f>
        <v/>
      </c>
    </row>
    <row r="363" spans="1:2" x14ac:dyDescent="0.25">
      <c r="A363" s="2" t="str">
        <f>Colony!A386</f>
        <v/>
      </c>
      <c r="B363" s="76" t="str">
        <f>IF(ISBLANK(Colony!E386),"",Colony!E386)</f>
        <v/>
      </c>
    </row>
    <row r="364" spans="1:2" x14ac:dyDescent="0.25">
      <c r="A364" s="2" t="str">
        <f>Colony!A387</f>
        <v/>
      </c>
      <c r="B364" s="76" t="str">
        <f>IF(ISBLANK(Colony!E387),"",Colony!E387)</f>
        <v/>
      </c>
    </row>
    <row r="365" spans="1:2" x14ac:dyDescent="0.25">
      <c r="A365" s="2" t="str">
        <f>Colony!A388</f>
        <v/>
      </c>
      <c r="B365" s="76" t="str">
        <f>IF(ISBLANK(Colony!E388),"",Colony!E388)</f>
        <v/>
      </c>
    </row>
    <row r="366" spans="1:2" x14ac:dyDescent="0.25">
      <c r="A366" s="2" t="str">
        <f>Colony!A389</f>
        <v/>
      </c>
      <c r="B366" s="76" t="str">
        <f>IF(ISBLANK(Colony!E389),"",Colony!E389)</f>
        <v/>
      </c>
    </row>
    <row r="367" spans="1:2" x14ac:dyDescent="0.25">
      <c r="A367" s="2" t="str">
        <f>Colony!A390</f>
        <v/>
      </c>
      <c r="B367" s="76" t="str">
        <f>IF(ISBLANK(Colony!E390),"",Colony!E390)</f>
        <v/>
      </c>
    </row>
    <row r="368" spans="1:2" x14ac:dyDescent="0.25">
      <c r="A368" s="2" t="str">
        <f>Colony!A391</f>
        <v/>
      </c>
      <c r="B368" s="76" t="str">
        <f>IF(ISBLANK(Colony!E391),"",Colony!E391)</f>
        <v/>
      </c>
    </row>
    <row r="369" spans="1:2" x14ac:dyDescent="0.25">
      <c r="A369" s="2" t="str">
        <f>Colony!A392</f>
        <v/>
      </c>
      <c r="B369" s="76" t="str">
        <f>IF(ISBLANK(Colony!E392),"",Colony!E392)</f>
        <v/>
      </c>
    </row>
    <row r="370" spans="1:2" x14ac:dyDescent="0.25">
      <c r="A370" s="2" t="str">
        <f>Colony!A393</f>
        <v/>
      </c>
      <c r="B370" s="76" t="str">
        <f>IF(ISBLANK(Colony!E393),"",Colony!E393)</f>
        <v/>
      </c>
    </row>
    <row r="371" spans="1:2" x14ac:dyDescent="0.25">
      <c r="A371" s="2" t="str">
        <f>Colony!A394</f>
        <v/>
      </c>
      <c r="B371" s="76" t="str">
        <f>IF(ISBLANK(Colony!E394),"",Colony!E394)</f>
        <v/>
      </c>
    </row>
    <row r="372" spans="1:2" x14ac:dyDescent="0.25">
      <c r="A372" s="2" t="str">
        <f>Colony!A395</f>
        <v/>
      </c>
      <c r="B372" s="76" t="str">
        <f>IF(ISBLANK(Colony!E395),"",Colony!E395)</f>
        <v/>
      </c>
    </row>
    <row r="373" spans="1:2" x14ac:dyDescent="0.25">
      <c r="A373" s="2" t="str">
        <f>Colony!A396</f>
        <v/>
      </c>
      <c r="B373" s="76" t="str">
        <f>IF(ISBLANK(Colony!E396),"",Colony!E396)</f>
        <v/>
      </c>
    </row>
    <row r="374" spans="1:2" x14ac:dyDescent="0.25">
      <c r="A374" s="2" t="str">
        <f>Colony!A397</f>
        <v/>
      </c>
      <c r="B374" s="76" t="str">
        <f>IF(ISBLANK(Colony!E397),"",Colony!E397)</f>
        <v/>
      </c>
    </row>
    <row r="375" spans="1:2" x14ac:dyDescent="0.25">
      <c r="A375" s="2" t="str">
        <f>Colony!A398</f>
        <v/>
      </c>
      <c r="B375" s="76" t="str">
        <f>IF(ISBLANK(Colony!E398),"",Colony!E398)</f>
        <v/>
      </c>
    </row>
    <row r="376" spans="1:2" x14ac:dyDescent="0.25">
      <c r="A376" s="2" t="str">
        <f>Colony!A399</f>
        <v/>
      </c>
      <c r="B376" s="76" t="str">
        <f>IF(ISBLANK(Colony!E399),"",Colony!E399)</f>
        <v/>
      </c>
    </row>
    <row r="377" spans="1:2" x14ac:dyDescent="0.25">
      <c r="A377" s="2" t="str">
        <f>Colony!A400</f>
        <v/>
      </c>
      <c r="B377" s="76" t="str">
        <f>IF(ISBLANK(Colony!E400),"",Colony!E400)</f>
        <v/>
      </c>
    </row>
    <row r="378" spans="1:2" x14ac:dyDescent="0.25">
      <c r="A378" s="2" t="str">
        <f>Colony!A401</f>
        <v/>
      </c>
      <c r="B378" s="76" t="str">
        <f>IF(ISBLANK(Colony!E401),"",Colony!E401)</f>
        <v/>
      </c>
    </row>
    <row r="379" spans="1:2" x14ac:dyDescent="0.25">
      <c r="A379" s="2" t="str">
        <f>Colony!A402</f>
        <v/>
      </c>
      <c r="B379" s="76" t="str">
        <f>IF(ISBLANK(Colony!E402),"",Colony!E402)</f>
        <v/>
      </c>
    </row>
    <row r="380" spans="1:2" x14ac:dyDescent="0.25">
      <c r="A380" s="2" t="str">
        <f>Colony!A403</f>
        <v/>
      </c>
      <c r="B380" s="76" t="str">
        <f>IF(ISBLANK(Colony!E403),"",Colony!E403)</f>
        <v/>
      </c>
    </row>
    <row r="381" spans="1:2" x14ac:dyDescent="0.25">
      <c r="A381" s="2" t="str">
        <f>Colony!A404</f>
        <v/>
      </c>
      <c r="B381" s="76" t="str">
        <f>IF(ISBLANK(Colony!E404),"",Colony!E404)</f>
        <v/>
      </c>
    </row>
    <row r="382" spans="1:2" x14ac:dyDescent="0.25">
      <c r="A382" s="2" t="str">
        <f>Colony!A405</f>
        <v/>
      </c>
      <c r="B382" s="76" t="str">
        <f>IF(ISBLANK(Colony!E405),"",Colony!E405)</f>
        <v/>
      </c>
    </row>
    <row r="383" spans="1:2" x14ac:dyDescent="0.25">
      <c r="A383" s="2" t="str">
        <f>Colony!A406</f>
        <v/>
      </c>
      <c r="B383" s="76" t="str">
        <f>IF(ISBLANK(Colony!E406),"",Colony!E406)</f>
        <v/>
      </c>
    </row>
    <row r="384" spans="1:2" x14ac:dyDescent="0.25">
      <c r="A384" s="2" t="str">
        <f>Colony!A407</f>
        <v/>
      </c>
      <c r="B384" s="76" t="str">
        <f>IF(ISBLANK(Colony!E407),"",Colony!E407)</f>
        <v/>
      </c>
    </row>
    <row r="385" spans="1:2" x14ac:dyDescent="0.25">
      <c r="A385" s="2" t="str">
        <f>Colony!A408</f>
        <v/>
      </c>
      <c r="B385" s="76" t="str">
        <f>IF(ISBLANK(Colony!E408),"",Colony!E408)</f>
        <v/>
      </c>
    </row>
    <row r="386" spans="1:2" x14ac:dyDescent="0.25">
      <c r="A386" s="2" t="str">
        <f>Colony!A409</f>
        <v/>
      </c>
      <c r="B386" s="76" t="str">
        <f>IF(ISBLANK(Colony!E409),"",Colony!E409)</f>
        <v/>
      </c>
    </row>
    <row r="387" spans="1:2" x14ac:dyDescent="0.25">
      <c r="A387" s="2" t="str">
        <f>Colony!A410</f>
        <v/>
      </c>
      <c r="B387" s="76" t="str">
        <f>IF(ISBLANK(Colony!E410),"",Colony!E410)</f>
        <v/>
      </c>
    </row>
    <row r="388" spans="1:2" x14ac:dyDescent="0.25">
      <c r="A388" s="2" t="str">
        <f>Colony!A411</f>
        <v/>
      </c>
      <c r="B388" s="76" t="str">
        <f>IF(ISBLANK(Colony!E411),"",Colony!E411)</f>
        <v/>
      </c>
    </row>
    <row r="389" spans="1:2" x14ac:dyDescent="0.25">
      <c r="A389" s="2" t="str">
        <f>Colony!A412</f>
        <v/>
      </c>
      <c r="B389" s="76" t="str">
        <f>IF(ISBLANK(Colony!E412),"",Colony!E412)</f>
        <v/>
      </c>
    </row>
    <row r="390" spans="1:2" x14ac:dyDescent="0.25">
      <c r="A390" s="2" t="str">
        <f>Colony!A413</f>
        <v/>
      </c>
      <c r="B390" s="76" t="str">
        <f>IF(ISBLANK(Colony!E413),"",Colony!E413)</f>
        <v/>
      </c>
    </row>
    <row r="391" spans="1:2" x14ac:dyDescent="0.25">
      <c r="A391" s="2" t="str">
        <f>Colony!A414</f>
        <v/>
      </c>
      <c r="B391" s="76" t="str">
        <f>IF(ISBLANK(Colony!E414),"",Colony!E414)</f>
        <v/>
      </c>
    </row>
    <row r="392" spans="1:2" x14ac:dyDescent="0.25">
      <c r="A392" s="2" t="str">
        <f>Colony!A415</f>
        <v/>
      </c>
      <c r="B392" s="76" t="str">
        <f>IF(ISBLANK(Colony!E415),"",Colony!E415)</f>
        <v/>
      </c>
    </row>
    <row r="393" spans="1:2" x14ac:dyDescent="0.25">
      <c r="A393" s="2" t="str">
        <f>Colony!A416</f>
        <v/>
      </c>
      <c r="B393" s="76" t="str">
        <f>IF(ISBLANK(Colony!E416),"",Colony!E416)</f>
        <v/>
      </c>
    </row>
    <row r="394" spans="1:2" x14ac:dyDescent="0.25">
      <c r="A394" s="2" t="str">
        <f>Colony!A417</f>
        <v/>
      </c>
      <c r="B394" s="76" t="str">
        <f>IF(ISBLANK(Colony!E417),"",Colony!E417)</f>
        <v/>
      </c>
    </row>
    <row r="395" spans="1:2" x14ac:dyDescent="0.25">
      <c r="A395" s="2" t="str">
        <f>Colony!A418</f>
        <v/>
      </c>
      <c r="B395" s="76" t="str">
        <f>IF(ISBLANK(Colony!E418),"",Colony!E418)</f>
        <v/>
      </c>
    </row>
    <row r="396" spans="1:2" x14ac:dyDescent="0.25">
      <c r="A396" s="2" t="str">
        <f>Colony!A419</f>
        <v/>
      </c>
      <c r="B396" s="76" t="str">
        <f>IF(ISBLANK(Colony!E419),"",Colony!E419)</f>
        <v/>
      </c>
    </row>
    <row r="397" spans="1:2" x14ac:dyDescent="0.25">
      <c r="A397" s="2" t="str">
        <f>Colony!A420</f>
        <v/>
      </c>
      <c r="B397" s="76" t="str">
        <f>IF(ISBLANK(Colony!E420),"",Colony!E420)</f>
        <v/>
      </c>
    </row>
    <row r="398" spans="1:2" x14ac:dyDescent="0.25">
      <c r="A398" s="2" t="str">
        <f>Colony!A421</f>
        <v/>
      </c>
      <c r="B398" s="76" t="str">
        <f>IF(ISBLANK(Colony!E421),"",Colony!E421)</f>
        <v/>
      </c>
    </row>
    <row r="399" spans="1:2" x14ac:dyDescent="0.25">
      <c r="A399" s="2" t="str">
        <f>Colony!A422</f>
        <v/>
      </c>
      <c r="B399" s="76" t="str">
        <f>IF(ISBLANK(Colony!E422),"",Colony!E422)</f>
        <v/>
      </c>
    </row>
    <row r="400" spans="1:2" x14ac:dyDescent="0.25">
      <c r="A400" s="2" t="str">
        <f>Colony!A423</f>
        <v/>
      </c>
      <c r="B400" s="76" t="str">
        <f>IF(ISBLANK(Colony!E423),"",Colony!E423)</f>
        <v/>
      </c>
    </row>
    <row r="401" spans="1:2" x14ac:dyDescent="0.25">
      <c r="A401" s="2" t="str">
        <f>Colony!A424</f>
        <v/>
      </c>
      <c r="B401" s="76" t="str">
        <f>IF(ISBLANK(Colony!E424),"",Colony!E424)</f>
        <v/>
      </c>
    </row>
    <row r="402" spans="1:2" x14ac:dyDescent="0.25">
      <c r="A402" s="2" t="str">
        <f>Colony!A425</f>
        <v/>
      </c>
      <c r="B402" s="76" t="str">
        <f>IF(ISBLANK(Colony!E425),"",Colony!E425)</f>
        <v/>
      </c>
    </row>
    <row r="403" spans="1:2" x14ac:dyDescent="0.25">
      <c r="A403" s="2" t="str">
        <f>Colony!A426</f>
        <v/>
      </c>
      <c r="B403" s="76" t="str">
        <f>IF(ISBLANK(Colony!E426),"",Colony!E426)</f>
        <v/>
      </c>
    </row>
    <row r="404" spans="1:2" x14ac:dyDescent="0.25">
      <c r="A404" s="2" t="str">
        <f>Colony!A427</f>
        <v/>
      </c>
      <c r="B404" s="76" t="str">
        <f>IF(ISBLANK(Colony!E427),"",Colony!E427)</f>
        <v/>
      </c>
    </row>
    <row r="405" spans="1:2" x14ac:dyDescent="0.25">
      <c r="A405" s="2" t="str">
        <f>Colony!A428</f>
        <v/>
      </c>
      <c r="B405" s="76" t="str">
        <f>IF(ISBLANK(Colony!E428),"",Colony!E428)</f>
        <v/>
      </c>
    </row>
    <row r="406" spans="1:2" x14ac:dyDescent="0.25">
      <c r="A406" s="2" t="str">
        <f>Colony!A429</f>
        <v/>
      </c>
      <c r="B406" s="76" t="str">
        <f>IF(ISBLANK(Colony!E429),"",Colony!E429)</f>
        <v/>
      </c>
    </row>
    <row r="407" spans="1:2" x14ac:dyDescent="0.25">
      <c r="A407" s="2" t="str">
        <f>Colony!A430</f>
        <v/>
      </c>
      <c r="B407" s="76" t="str">
        <f>IF(ISBLANK(Colony!E430),"",Colony!E430)</f>
        <v/>
      </c>
    </row>
    <row r="408" spans="1:2" x14ac:dyDescent="0.25">
      <c r="A408" s="2" t="str">
        <f>Colony!A431</f>
        <v/>
      </c>
      <c r="B408" s="76" t="str">
        <f>IF(ISBLANK(Colony!E431),"",Colony!E431)</f>
        <v/>
      </c>
    </row>
    <row r="409" spans="1:2" x14ac:dyDescent="0.25">
      <c r="A409" s="2" t="str">
        <f>Colony!A432</f>
        <v/>
      </c>
      <c r="B409" s="76" t="str">
        <f>IF(ISBLANK(Colony!E432),"",Colony!E432)</f>
        <v/>
      </c>
    </row>
    <row r="410" spans="1:2" x14ac:dyDescent="0.25">
      <c r="A410" s="2" t="str">
        <f>Colony!A433</f>
        <v/>
      </c>
      <c r="B410" s="76" t="str">
        <f>IF(ISBLANK(Colony!E433),"",Colony!E433)</f>
        <v/>
      </c>
    </row>
    <row r="411" spans="1:2" x14ac:dyDescent="0.25">
      <c r="A411" s="2" t="str">
        <f>Colony!A434</f>
        <v/>
      </c>
      <c r="B411" s="76" t="str">
        <f>IF(ISBLANK(Colony!E434),"",Colony!E434)</f>
        <v/>
      </c>
    </row>
    <row r="412" spans="1:2" x14ac:dyDescent="0.25">
      <c r="A412" s="2" t="str">
        <f>Colony!A435</f>
        <v/>
      </c>
      <c r="B412" s="76" t="str">
        <f>IF(ISBLANK(Colony!E435),"",Colony!E435)</f>
        <v/>
      </c>
    </row>
    <row r="413" spans="1:2" x14ac:dyDescent="0.25">
      <c r="A413" s="2" t="str">
        <f>Colony!A436</f>
        <v/>
      </c>
      <c r="B413" s="76" t="str">
        <f>IF(ISBLANK(Colony!E436),"",Colony!E436)</f>
        <v/>
      </c>
    </row>
    <row r="414" spans="1:2" x14ac:dyDescent="0.25">
      <c r="A414" s="2" t="str">
        <f>Colony!A437</f>
        <v/>
      </c>
      <c r="B414" s="76" t="str">
        <f>IF(ISBLANK(Colony!E437),"",Colony!E437)</f>
        <v/>
      </c>
    </row>
    <row r="415" spans="1:2" x14ac:dyDescent="0.25">
      <c r="A415" s="2" t="str">
        <f>Colony!A438</f>
        <v/>
      </c>
      <c r="B415" s="76" t="str">
        <f>IF(ISBLANK(Colony!E438),"",Colony!E438)</f>
        <v/>
      </c>
    </row>
    <row r="416" spans="1:2" x14ac:dyDescent="0.25">
      <c r="A416" s="2" t="str">
        <f>Colony!A439</f>
        <v/>
      </c>
      <c r="B416" s="76" t="str">
        <f>IF(ISBLANK(Colony!E439),"",Colony!E439)</f>
        <v/>
      </c>
    </row>
    <row r="417" spans="1:2" x14ac:dyDescent="0.25">
      <c r="A417" s="2" t="str">
        <f>Colony!A440</f>
        <v/>
      </c>
      <c r="B417" s="76" t="str">
        <f>IF(ISBLANK(Colony!E440),"",Colony!E440)</f>
        <v/>
      </c>
    </row>
    <row r="418" spans="1:2" x14ac:dyDescent="0.25">
      <c r="A418" s="2" t="str">
        <f>Colony!A441</f>
        <v/>
      </c>
      <c r="B418" s="76" t="str">
        <f>IF(ISBLANK(Colony!E441),"",Colony!E441)</f>
        <v/>
      </c>
    </row>
    <row r="419" spans="1:2" x14ac:dyDescent="0.25">
      <c r="A419" s="2" t="str">
        <f>Colony!A442</f>
        <v/>
      </c>
      <c r="B419" s="76" t="str">
        <f>IF(ISBLANK(Colony!E442),"",Colony!E442)</f>
        <v/>
      </c>
    </row>
    <row r="420" spans="1:2" x14ac:dyDescent="0.25">
      <c r="A420" s="2" t="str">
        <f>Colony!A443</f>
        <v/>
      </c>
      <c r="B420" s="76" t="str">
        <f>IF(ISBLANK(Colony!E443),"",Colony!E443)</f>
        <v/>
      </c>
    </row>
    <row r="421" spans="1:2" x14ac:dyDescent="0.25">
      <c r="A421" s="2" t="str">
        <f>Colony!A444</f>
        <v/>
      </c>
      <c r="B421" s="76" t="str">
        <f>IF(ISBLANK(Colony!E444),"",Colony!E444)</f>
        <v/>
      </c>
    </row>
    <row r="422" spans="1:2" x14ac:dyDescent="0.25">
      <c r="A422" s="2" t="str">
        <f>Colony!A445</f>
        <v/>
      </c>
      <c r="B422" s="76" t="str">
        <f>IF(ISBLANK(Colony!E445),"",Colony!E445)</f>
        <v/>
      </c>
    </row>
    <row r="423" spans="1:2" x14ac:dyDescent="0.25">
      <c r="A423" s="2" t="str">
        <f>Colony!A446</f>
        <v/>
      </c>
      <c r="B423" s="76" t="str">
        <f>IF(ISBLANK(Colony!E446),"",Colony!E446)</f>
        <v/>
      </c>
    </row>
    <row r="424" spans="1:2" x14ac:dyDescent="0.25">
      <c r="A424" s="2" t="str">
        <f>Colony!A447</f>
        <v/>
      </c>
      <c r="B424" s="76" t="str">
        <f>IF(ISBLANK(Colony!E447),"",Colony!E447)</f>
        <v/>
      </c>
    </row>
    <row r="425" spans="1:2" x14ac:dyDescent="0.25">
      <c r="A425" s="2" t="str">
        <f>Colony!A448</f>
        <v/>
      </c>
      <c r="B425" s="76" t="str">
        <f>IF(ISBLANK(Colony!E448),"",Colony!E448)</f>
        <v/>
      </c>
    </row>
    <row r="426" spans="1:2" x14ac:dyDescent="0.25">
      <c r="A426" s="2" t="str">
        <f>Colony!A449</f>
        <v/>
      </c>
      <c r="B426" s="76" t="str">
        <f>IF(ISBLANK(Colony!E449),"",Colony!E449)</f>
        <v/>
      </c>
    </row>
    <row r="427" spans="1:2" x14ac:dyDescent="0.25">
      <c r="A427" s="2" t="str">
        <f>Colony!A450</f>
        <v/>
      </c>
      <c r="B427" s="76" t="str">
        <f>IF(ISBLANK(Colony!E450),"",Colony!E450)</f>
        <v/>
      </c>
    </row>
    <row r="428" spans="1:2" x14ac:dyDescent="0.25">
      <c r="A428" s="2" t="str">
        <f>Colony!A451</f>
        <v/>
      </c>
      <c r="B428" s="76" t="str">
        <f>IF(ISBLANK(Colony!E451),"",Colony!E451)</f>
        <v/>
      </c>
    </row>
    <row r="429" spans="1:2" x14ac:dyDescent="0.25">
      <c r="A429" s="2" t="str">
        <f>Colony!A452</f>
        <v/>
      </c>
      <c r="B429" s="76" t="str">
        <f>IF(ISBLANK(Colony!E452),"",Colony!E452)</f>
        <v/>
      </c>
    </row>
    <row r="430" spans="1:2" x14ac:dyDescent="0.25">
      <c r="A430" s="2" t="str">
        <f>Colony!A453</f>
        <v/>
      </c>
      <c r="B430" s="76" t="str">
        <f>IF(ISBLANK(Colony!E453),"",Colony!E453)</f>
        <v/>
      </c>
    </row>
    <row r="431" spans="1:2" x14ac:dyDescent="0.25">
      <c r="A431" s="2" t="str">
        <f>Colony!A454</f>
        <v/>
      </c>
      <c r="B431" s="76" t="str">
        <f>IF(ISBLANK(Colony!E454),"",Colony!E454)</f>
        <v/>
      </c>
    </row>
    <row r="432" spans="1:2" x14ac:dyDescent="0.25">
      <c r="A432" s="2" t="str">
        <f>Colony!A455</f>
        <v/>
      </c>
      <c r="B432" s="76" t="str">
        <f>IF(ISBLANK(Colony!E455),"",Colony!E455)</f>
        <v/>
      </c>
    </row>
    <row r="433" spans="1:2" x14ac:dyDescent="0.25">
      <c r="A433" s="2" t="str">
        <f>Colony!A456</f>
        <v/>
      </c>
      <c r="B433" s="76" t="str">
        <f>IF(ISBLANK(Colony!E456),"",Colony!E456)</f>
        <v/>
      </c>
    </row>
    <row r="434" spans="1:2" x14ac:dyDescent="0.25">
      <c r="A434" s="2" t="str">
        <f>Colony!A457</f>
        <v/>
      </c>
      <c r="B434" s="76" t="str">
        <f>IF(ISBLANK(Colony!E457),"",Colony!E457)</f>
        <v/>
      </c>
    </row>
    <row r="435" spans="1:2" x14ac:dyDescent="0.25">
      <c r="A435" s="2" t="str">
        <f>Colony!A458</f>
        <v/>
      </c>
      <c r="B435" s="76" t="str">
        <f>IF(ISBLANK(Colony!E458),"",Colony!E458)</f>
        <v/>
      </c>
    </row>
    <row r="436" spans="1:2" x14ac:dyDescent="0.25">
      <c r="A436" s="2" t="str">
        <f>Colony!A459</f>
        <v/>
      </c>
      <c r="B436" s="76" t="str">
        <f>IF(ISBLANK(Colony!E459),"",Colony!E459)</f>
        <v/>
      </c>
    </row>
    <row r="437" spans="1:2" x14ac:dyDescent="0.25">
      <c r="A437" s="2" t="str">
        <f>Colony!A460</f>
        <v/>
      </c>
      <c r="B437" s="76" t="str">
        <f>IF(ISBLANK(Colony!E460),"",Colony!E460)</f>
        <v/>
      </c>
    </row>
    <row r="438" spans="1:2" x14ac:dyDescent="0.25">
      <c r="A438" s="2" t="str">
        <f>Colony!A461</f>
        <v/>
      </c>
      <c r="B438" s="76" t="str">
        <f>IF(ISBLANK(Colony!E461),"",Colony!E461)</f>
        <v/>
      </c>
    </row>
    <row r="439" spans="1:2" x14ac:dyDescent="0.25">
      <c r="A439" s="2" t="str">
        <f>Colony!A462</f>
        <v/>
      </c>
      <c r="B439" s="76" t="str">
        <f>IF(ISBLANK(Colony!E462),"",Colony!E462)</f>
        <v/>
      </c>
    </row>
    <row r="440" spans="1:2" x14ac:dyDescent="0.25">
      <c r="A440" s="2" t="str">
        <f>Colony!A463</f>
        <v/>
      </c>
      <c r="B440" s="76" t="str">
        <f>IF(ISBLANK(Colony!E463),"",Colony!E463)</f>
        <v/>
      </c>
    </row>
    <row r="441" spans="1:2" x14ac:dyDescent="0.25">
      <c r="A441" s="2" t="str">
        <f>Colony!A464</f>
        <v/>
      </c>
      <c r="B441" s="76" t="str">
        <f>IF(ISBLANK(Colony!E464),"",Colony!E464)</f>
        <v/>
      </c>
    </row>
    <row r="442" spans="1:2" x14ac:dyDescent="0.25">
      <c r="A442" s="2" t="str">
        <f>Colony!A465</f>
        <v/>
      </c>
      <c r="B442" s="76" t="str">
        <f>IF(ISBLANK(Colony!E465),"",Colony!E465)</f>
        <v/>
      </c>
    </row>
    <row r="443" spans="1:2" x14ac:dyDescent="0.25">
      <c r="A443" s="2" t="str">
        <f>Colony!A466</f>
        <v/>
      </c>
      <c r="B443" s="76" t="str">
        <f>IF(ISBLANK(Colony!E466),"",Colony!E466)</f>
        <v/>
      </c>
    </row>
    <row r="444" spans="1:2" x14ac:dyDescent="0.25">
      <c r="A444" s="2" t="str">
        <f>Colony!A467</f>
        <v/>
      </c>
      <c r="B444" s="76" t="str">
        <f>IF(ISBLANK(Colony!E467),"",Colony!E467)</f>
        <v/>
      </c>
    </row>
    <row r="445" spans="1:2" x14ac:dyDescent="0.25">
      <c r="A445" s="2" t="str">
        <f>Colony!A468</f>
        <v/>
      </c>
      <c r="B445" s="76" t="str">
        <f>IF(ISBLANK(Colony!E468),"",Colony!E468)</f>
        <v/>
      </c>
    </row>
    <row r="446" spans="1:2" x14ac:dyDescent="0.25">
      <c r="A446" s="2" t="str">
        <f>Colony!A469</f>
        <v/>
      </c>
      <c r="B446" s="76" t="str">
        <f>IF(ISBLANK(Colony!E469),"",Colony!E469)</f>
        <v/>
      </c>
    </row>
    <row r="447" spans="1:2" x14ac:dyDescent="0.25">
      <c r="A447" s="2" t="str">
        <f>Colony!A470</f>
        <v/>
      </c>
      <c r="B447" s="76" t="str">
        <f>IF(ISBLANK(Colony!E470),"",Colony!E470)</f>
        <v/>
      </c>
    </row>
    <row r="448" spans="1:2" x14ac:dyDescent="0.25">
      <c r="A448" s="2" t="str">
        <f>Colony!A471</f>
        <v/>
      </c>
      <c r="B448" s="76" t="str">
        <f>IF(ISBLANK(Colony!E471),"",Colony!E471)</f>
        <v/>
      </c>
    </row>
    <row r="449" spans="1:2" x14ac:dyDescent="0.25">
      <c r="A449" s="2" t="str">
        <f>Colony!A472</f>
        <v/>
      </c>
      <c r="B449" s="76" t="str">
        <f>IF(ISBLANK(Colony!E472),"",Colony!E472)</f>
        <v/>
      </c>
    </row>
    <row r="450" spans="1:2" x14ac:dyDescent="0.25">
      <c r="A450" s="2" t="str">
        <f>Colony!A473</f>
        <v/>
      </c>
      <c r="B450" s="76" t="str">
        <f>IF(ISBLANK(Colony!E473),"",Colony!E473)</f>
        <v/>
      </c>
    </row>
    <row r="451" spans="1:2" x14ac:dyDescent="0.25">
      <c r="A451" s="2" t="str">
        <f>Colony!A474</f>
        <v/>
      </c>
      <c r="B451" s="76" t="str">
        <f>IF(ISBLANK(Colony!E474),"",Colony!E474)</f>
        <v/>
      </c>
    </row>
    <row r="452" spans="1:2" x14ac:dyDescent="0.25">
      <c r="A452" s="2" t="str">
        <f>Colony!A475</f>
        <v/>
      </c>
      <c r="B452" s="76" t="str">
        <f>IF(ISBLANK(Colony!E475),"",Colony!E475)</f>
        <v/>
      </c>
    </row>
    <row r="453" spans="1:2" x14ac:dyDescent="0.25">
      <c r="A453" s="2" t="str">
        <f>Colony!A476</f>
        <v/>
      </c>
      <c r="B453" s="76" t="str">
        <f>IF(ISBLANK(Colony!E476),"",Colony!E476)</f>
        <v/>
      </c>
    </row>
    <row r="454" spans="1:2" x14ac:dyDescent="0.25">
      <c r="A454" s="2" t="str">
        <f>Colony!A477</f>
        <v/>
      </c>
      <c r="B454" s="76" t="str">
        <f>IF(ISBLANK(Colony!E477),"",Colony!E477)</f>
        <v/>
      </c>
    </row>
    <row r="455" spans="1:2" x14ac:dyDescent="0.25">
      <c r="A455" s="2" t="str">
        <f>Colony!A478</f>
        <v/>
      </c>
      <c r="B455" s="76" t="str">
        <f>IF(ISBLANK(Colony!E478),"",Colony!E478)</f>
        <v/>
      </c>
    </row>
    <row r="456" spans="1:2" x14ac:dyDescent="0.25">
      <c r="A456" s="2" t="str">
        <f>Colony!A479</f>
        <v/>
      </c>
      <c r="B456" s="76" t="str">
        <f>IF(ISBLANK(Colony!E479),"",Colony!E479)</f>
        <v/>
      </c>
    </row>
    <row r="457" spans="1:2" x14ac:dyDescent="0.25">
      <c r="A457" s="2" t="str">
        <f>Colony!A480</f>
        <v/>
      </c>
      <c r="B457" s="76" t="str">
        <f>IF(ISBLANK(Colony!E480),"",Colony!E480)</f>
        <v/>
      </c>
    </row>
    <row r="458" spans="1:2" x14ac:dyDescent="0.25">
      <c r="A458" s="2" t="str">
        <f>Colony!A481</f>
        <v/>
      </c>
      <c r="B458" s="76" t="str">
        <f>IF(ISBLANK(Colony!E481),"",Colony!E481)</f>
        <v/>
      </c>
    </row>
    <row r="459" spans="1:2" x14ac:dyDescent="0.25">
      <c r="A459" s="2" t="str">
        <f>Colony!A482</f>
        <v/>
      </c>
      <c r="B459" s="76" t="str">
        <f>IF(ISBLANK(Colony!E482),"",Colony!E482)</f>
        <v/>
      </c>
    </row>
    <row r="460" spans="1:2" x14ac:dyDescent="0.25">
      <c r="A460" s="2" t="str">
        <f>Colony!A483</f>
        <v/>
      </c>
      <c r="B460" s="76" t="str">
        <f>IF(ISBLANK(Colony!E483),"",Colony!E483)</f>
        <v/>
      </c>
    </row>
    <row r="461" spans="1:2" x14ac:dyDescent="0.25">
      <c r="A461" s="2" t="str">
        <f>Colony!A484</f>
        <v/>
      </c>
      <c r="B461" s="76" t="str">
        <f>IF(ISBLANK(Colony!E484),"",Colony!E484)</f>
        <v/>
      </c>
    </row>
    <row r="462" spans="1:2" x14ac:dyDescent="0.25">
      <c r="A462" s="2" t="str">
        <f>Colony!A485</f>
        <v/>
      </c>
      <c r="B462" s="76" t="str">
        <f>IF(ISBLANK(Colony!E485),"",Colony!E485)</f>
        <v/>
      </c>
    </row>
    <row r="463" spans="1:2" x14ac:dyDescent="0.25">
      <c r="A463" s="2" t="str">
        <f>Colony!A486</f>
        <v/>
      </c>
      <c r="B463" s="76" t="str">
        <f>IF(ISBLANK(Colony!E486),"",Colony!E486)</f>
        <v/>
      </c>
    </row>
    <row r="464" spans="1:2" x14ac:dyDescent="0.25">
      <c r="A464" s="2" t="str">
        <f>Colony!A487</f>
        <v/>
      </c>
      <c r="B464" s="76" t="str">
        <f>IF(ISBLANK(Colony!E487),"",Colony!E487)</f>
        <v/>
      </c>
    </row>
    <row r="465" spans="1:2" x14ac:dyDescent="0.25">
      <c r="A465" s="2" t="str">
        <f>Colony!A488</f>
        <v/>
      </c>
      <c r="B465" s="76" t="str">
        <f>IF(ISBLANK(Colony!E488),"",Colony!E488)</f>
        <v/>
      </c>
    </row>
    <row r="466" spans="1:2" x14ac:dyDescent="0.25">
      <c r="A466" s="2" t="str">
        <f>Colony!A489</f>
        <v/>
      </c>
      <c r="B466" s="76" t="str">
        <f>IF(ISBLANK(Colony!E489),"",Colony!E489)</f>
        <v/>
      </c>
    </row>
    <row r="467" spans="1:2" x14ac:dyDescent="0.25">
      <c r="A467" s="2" t="str">
        <f>Colony!A490</f>
        <v/>
      </c>
      <c r="B467" s="76" t="str">
        <f>IF(ISBLANK(Colony!E490),"",Colony!E490)</f>
        <v/>
      </c>
    </row>
    <row r="468" spans="1:2" x14ac:dyDescent="0.25">
      <c r="A468" s="2" t="str">
        <f>Colony!A491</f>
        <v/>
      </c>
      <c r="B468" s="76" t="str">
        <f>IF(ISBLANK(Colony!E491),"",Colony!E491)</f>
        <v/>
      </c>
    </row>
    <row r="469" spans="1:2" x14ac:dyDescent="0.25">
      <c r="A469" s="2" t="str">
        <f>Colony!A492</f>
        <v/>
      </c>
      <c r="B469" s="76" t="str">
        <f>IF(ISBLANK(Colony!E492),"",Colony!E492)</f>
        <v/>
      </c>
    </row>
    <row r="470" spans="1:2" x14ac:dyDescent="0.25">
      <c r="A470" s="2" t="str">
        <f>Colony!A493</f>
        <v/>
      </c>
      <c r="B470" s="76" t="str">
        <f>IF(ISBLANK(Colony!E493),"",Colony!E493)</f>
        <v/>
      </c>
    </row>
    <row r="471" spans="1:2" x14ac:dyDescent="0.25">
      <c r="A471" s="2" t="str">
        <f>Colony!A494</f>
        <v/>
      </c>
      <c r="B471" s="76" t="str">
        <f>IF(ISBLANK(Colony!E494),"",Colony!E494)</f>
        <v/>
      </c>
    </row>
    <row r="472" spans="1:2" x14ac:dyDescent="0.25">
      <c r="A472" s="2" t="str">
        <f>Colony!A495</f>
        <v/>
      </c>
      <c r="B472" s="76" t="str">
        <f>IF(ISBLANK(Colony!E495),"",Colony!E495)</f>
        <v/>
      </c>
    </row>
    <row r="473" spans="1:2" x14ac:dyDescent="0.25">
      <c r="A473" s="2" t="str">
        <f>Colony!A496</f>
        <v/>
      </c>
      <c r="B473" s="76" t="str">
        <f>IF(ISBLANK(Colony!E496),"",Colony!E496)</f>
        <v/>
      </c>
    </row>
    <row r="474" spans="1:2" x14ac:dyDescent="0.25">
      <c r="A474" s="2" t="str">
        <f>Colony!A497</f>
        <v/>
      </c>
      <c r="B474" s="76" t="str">
        <f>IF(ISBLANK(Colony!E497),"",Colony!E497)</f>
        <v/>
      </c>
    </row>
    <row r="475" spans="1:2" x14ac:dyDescent="0.25">
      <c r="A475" s="2" t="str">
        <f>Colony!A498</f>
        <v/>
      </c>
      <c r="B475" s="76" t="str">
        <f>IF(ISBLANK(Colony!E498),"",Colony!E498)</f>
        <v/>
      </c>
    </row>
    <row r="476" spans="1:2" x14ac:dyDescent="0.25">
      <c r="A476" s="2" t="str">
        <f>Colony!A499</f>
        <v/>
      </c>
      <c r="B476" s="76" t="str">
        <f>IF(ISBLANK(Colony!E499),"",Colony!E499)</f>
        <v/>
      </c>
    </row>
    <row r="477" spans="1:2" x14ac:dyDescent="0.25">
      <c r="A477" s="2" t="str">
        <f>Colony!A500</f>
        <v/>
      </c>
      <c r="B477" s="76" t="str">
        <f>IF(ISBLANK(Colony!E500),"",Colony!E500)</f>
        <v/>
      </c>
    </row>
    <row r="478" spans="1:2" x14ac:dyDescent="0.25">
      <c r="A478" s="2" t="str">
        <f>Colony!A501</f>
        <v/>
      </c>
      <c r="B478" s="76" t="str">
        <f>IF(ISBLANK(Colony!E501),"",Colony!E501)</f>
        <v/>
      </c>
    </row>
    <row r="479" spans="1:2" x14ac:dyDescent="0.25">
      <c r="A479" s="2" t="str">
        <f>Colony!A502</f>
        <v/>
      </c>
      <c r="B479" s="76" t="str">
        <f>IF(ISBLANK(Colony!E502),"",Colony!E502)</f>
        <v/>
      </c>
    </row>
    <row r="480" spans="1:2" x14ac:dyDescent="0.25">
      <c r="A480" s="2" t="str">
        <f>Colony!A503</f>
        <v/>
      </c>
      <c r="B480" s="76" t="str">
        <f>IF(ISBLANK(Colony!E503),"",Colony!E503)</f>
        <v/>
      </c>
    </row>
    <row r="481" spans="1:2" x14ac:dyDescent="0.25">
      <c r="A481" s="2" t="str">
        <f>Colony!A504</f>
        <v/>
      </c>
      <c r="B481" s="76" t="str">
        <f>IF(ISBLANK(Colony!E504),"",Colony!E504)</f>
        <v/>
      </c>
    </row>
    <row r="482" spans="1:2" x14ac:dyDescent="0.25">
      <c r="A482" s="2" t="str">
        <f>Colony!A505</f>
        <v/>
      </c>
      <c r="B482" s="76" t="str">
        <f>IF(ISBLANK(Colony!E505),"",Colony!E505)</f>
        <v/>
      </c>
    </row>
    <row r="483" spans="1:2" x14ac:dyDescent="0.25">
      <c r="A483" s="2" t="str">
        <f>Colony!A506</f>
        <v/>
      </c>
      <c r="B483" s="76" t="str">
        <f>IF(ISBLANK(Colony!E506),"",Colony!E506)</f>
        <v/>
      </c>
    </row>
    <row r="484" spans="1:2" x14ac:dyDescent="0.25">
      <c r="A484" s="2" t="str">
        <f>Colony!A507</f>
        <v/>
      </c>
      <c r="B484" s="76" t="str">
        <f>IF(ISBLANK(Colony!E507),"",Colony!E507)</f>
        <v/>
      </c>
    </row>
    <row r="485" spans="1:2" x14ac:dyDescent="0.25">
      <c r="A485" s="2" t="str">
        <f>Colony!A508</f>
        <v/>
      </c>
      <c r="B485" s="76" t="str">
        <f>IF(ISBLANK(Colony!E508),"",Colony!E508)</f>
        <v/>
      </c>
    </row>
    <row r="486" spans="1:2" x14ac:dyDescent="0.25">
      <c r="A486" s="2" t="str">
        <f>Colony!A509</f>
        <v/>
      </c>
      <c r="B486" s="76" t="str">
        <f>IF(ISBLANK(Colony!E509),"",Colony!E509)</f>
        <v/>
      </c>
    </row>
    <row r="487" spans="1:2" x14ac:dyDescent="0.25">
      <c r="A487" s="2" t="str">
        <f>Colony!A510</f>
        <v/>
      </c>
      <c r="B487" s="76" t="str">
        <f>IF(ISBLANK(Colony!E510),"",Colony!E510)</f>
        <v/>
      </c>
    </row>
    <row r="488" spans="1:2" x14ac:dyDescent="0.25">
      <c r="A488" s="2" t="str">
        <f>Colony!A511</f>
        <v/>
      </c>
      <c r="B488" s="76" t="str">
        <f>IF(ISBLANK(Colony!E511),"",Colony!E511)</f>
        <v/>
      </c>
    </row>
    <row r="489" spans="1:2" x14ac:dyDescent="0.25">
      <c r="A489" s="2" t="str">
        <f>Colony!A512</f>
        <v/>
      </c>
      <c r="B489" s="76" t="str">
        <f>IF(ISBLANK(Colony!E512),"",Colony!E512)</f>
        <v/>
      </c>
    </row>
    <row r="490" spans="1:2" x14ac:dyDescent="0.25">
      <c r="A490" s="2" t="str">
        <f>Colony!A513</f>
        <v/>
      </c>
      <c r="B490" s="76" t="str">
        <f>IF(ISBLANK(Colony!E513),"",Colony!E513)</f>
        <v/>
      </c>
    </row>
    <row r="491" spans="1:2" x14ac:dyDescent="0.25">
      <c r="A491" s="2" t="str">
        <f>Colony!A514</f>
        <v/>
      </c>
      <c r="B491" s="76" t="str">
        <f>IF(ISBLANK(Colony!E514),"",Colony!E514)</f>
        <v/>
      </c>
    </row>
    <row r="492" spans="1:2" x14ac:dyDescent="0.25">
      <c r="A492" s="2" t="str">
        <f>Colony!A515</f>
        <v/>
      </c>
      <c r="B492" s="76" t="str">
        <f>IF(ISBLANK(Colony!E515),"",Colony!E515)</f>
        <v/>
      </c>
    </row>
    <row r="493" spans="1:2" x14ac:dyDescent="0.25">
      <c r="A493" s="2" t="str">
        <f>Colony!A516</f>
        <v/>
      </c>
      <c r="B493" s="76" t="str">
        <f>IF(ISBLANK(Colony!E516),"",Colony!E516)</f>
        <v/>
      </c>
    </row>
    <row r="494" spans="1:2" x14ac:dyDescent="0.25">
      <c r="A494" s="2" t="str">
        <f>Colony!A517</f>
        <v/>
      </c>
      <c r="B494" s="76" t="str">
        <f>IF(ISBLANK(Colony!E517),"",Colony!E517)</f>
        <v/>
      </c>
    </row>
    <row r="495" spans="1:2" x14ac:dyDescent="0.25">
      <c r="A495" s="2" t="str">
        <f>Colony!A518</f>
        <v/>
      </c>
      <c r="B495" s="76" t="str">
        <f>IF(ISBLANK(Colony!E518),"",Colony!E518)</f>
        <v/>
      </c>
    </row>
    <row r="496" spans="1:2" x14ac:dyDescent="0.25">
      <c r="A496" s="2" t="str">
        <f>Colony!A519</f>
        <v/>
      </c>
      <c r="B496" s="76" t="str">
        <f>IF(ISBLANK(Colony!E519),"",Colony!E519)</f>
        <v/>
      </c>
    </row>
    <row r="497" spans="1:2" x14ac:dyDescent="0.25">
      <c r="A497" s="2" t="str">
        <f>Colony!A520</f>
        <v/>
      </c>
      <c r="B497" s="76" t="str">
        <f>IF(ISBLANK(Colony!E520),"",Colony!E520)</f>
        <v/>
      </c>
    </row>
    <row r="498" spans="1:2" x14ac:dyDescent="0.25">
      <c r="A498" s="2" t="str">
        <f>Colony!A521</f>
        <v/>
      </c>
      <c r="B498" s="76" t="str">
        <f>IF(ISBLANK(Colony!E521),"",Colony!E521)</f>
        <v/>
      </c>
    </row>
    <row r="499" spans="1:2" x14ac:dyDescent="0.25">
      <c r="A499" s="2" t="str">
        <f>Colony!A522</f>
        <v/>
      </c>
      <c r="B499" s="76" t="str">
        <f>IF(ISBLANK(Colony!E522),"",Colony!E522)</f>
        <v/>
      </c>
    </row>
    <row r="500" spans="1:2" x14ac:dyDescent="0.25">
      <c r="A500" s="2" t="str">
        <f>Colony!A523</f>
        <v/>
      </c>
      <c r="B500" s="76" t="str">
        <f>IF(ISBLANK(Colony!E523),"",Colony!E523)</f>
        <v/>
      </c>
    </row>
    <row r="501" spans="1:2" x14ac:dyDescent="0.25">
      <c r="A501" s="2" t="str">
        <f>Colony!A524</f>
        <v/>
      </c>
      <c r="B501" s="76" t="str">
        <f>IF(ISBLANK(Colony!E524),"",Colony!E524)</f>
        <v/>
      </c>
    </row>
    <row r="502" spans="1:2" x14ac:dyDescent="0.25">
      <c r="A502" s="2" t="str">
        <f>Colony!A525</f>
        <v/>
      </c>
      <c r="B502" s="76" t="str">
        <f>IF(ISBLANK(Colony!E525),"",Colony!E525)</f>
        <v/>
      </c>
    </row>
    <row r="503" spans="1:2" x14ac:dyDescent="0.25">
      <c r="A503" s="2" t="str">
        <f>Colony!A526</f>
        <v/>
      </c>
      <c r="B503" s="76" t="str">
        <f>IF(ISBLANK(Colony!E526),"",Colony!E526)</f>
        <v/>
      </c>
    </row>
    <row r="504" spans="1:2" x14ac:dyDescent="0.25">
      <c r="A504" s="2" t="str">
        <f>Colony!A527</f>
        <v/>
      </c>
      <c r="B504" s="76" t="str">
        <f>IF(ISBLANK(Colony!E527),"",Colony!E527)</f>
        <v/>
      </c>
    </row>
    <row r="505" spans="1:2" x14ac:dyDescent="0.25">
      <c r="A505" s="2" t="str">
        <f>Colony!A528</f>
        <v/>
      </c>
      <c r="B505" s="76" t="str">
        <f>IF(ISBLANK(Colony!E528),"",Colony!E528)</f>
        <v/>
      </c>
    </row>
    <row r="506" spans="1:2" x14ac:dyDescent="0.25">
      <c r="A506" s="2" t="str">
        <f>Colony!A529</f>
        <v/>
      </c>
      <c r="B506" s="76" t="str">
        <f>IF(ISBLANK(Colony!E529),"",Colony!E529)</f>
        <v/>
      </c>
    </row>
    <row r="507" spans="1:2" x14ac:dyDescent="0.25">
      <c r="A507" s="2" t="str">
        <f>Colony!A530</f>
        <v/>
      </c>
      <c r="B507" s="76" t="str">
        <f>IF(ISBLANK(Colony!E530),"",Colony!E530)</f>
        <v/>
      </c>
    </row>
    <row r="508" spans="1:2" x14ac:dyDescent="0.25">
      <c r="A508" s="2" t="str">
        <f>Colony!A531</f>
        <v/>
      </c>
      <c r="B508" s="76" t="str">
        <f>IF(ISBLANK(Colony!E531),"",Colony!E531)</f>
        <v/>
      </c>
    </row>
    <row r="509" spans="1:2" x14ac:dyDescent="0.25">
      <c r="A509" s="2" t="str">
        <f>Colony!A532</f>
        <v/>
      </c>
      <c r="B509" s="76" t="str">
        <f>IF(ISBLANK(Colony!E532),"",Colony!E532)</f>
        <v/>
      </c>
    </row>
    <row r="510" spans="1:2" x14ac:dyDescent="0.25">
      <c r="A510" s="2" t="str">
        <f>Colony!A533</f>
        <v/>
      </c>
      <c r="B510" s="76" t="str">
        <f>IF(ISBLANK(Colony!E533),"",Colony!E533)</f>
        <v/>
      </c>
    </row>
    <row r="511" spans="1:2" x14ac:dyDescent="0.25">
      <c r="A511" s="2" t="str">
        <f>Colony!A534</f>
        <v/>
      </c>
      <c r="B511" s="76" t="str">
        <f>IF(ISBLANK(Colony!E534),"",Colony!E534)</f>
        <v/>
      </c>
    </row>
    <row r="512" spans="1:2" x14ac:dyDescent="0.25">
      <c r="A512" s="2" t="str">
        <f>Colony!A535</f>
        <v/>
      </c>
      <c r="B512" s="76" t="str">
        <f>IF(ISBLANK(Colony!E535),"",Colony!E535)</f>
        <v/>
      </c>
    </row>
    <row r="513" spans="1:2" x14ac:dyDescent="0.25">
      <c r="A513" s="2" t="str">
        <f>Colony!A536</f>
        <v/>
      </c>
      <c r="B513" s="76" t="str">
        <f>IF(ISBLANK(Colony!E536),"",Colony!E536)</f>
        <v/>
      </c>
    </row>
    <row r="514" spans="1:2" x14ac:dyDescent="0.25">
      <c r="A514" s="2" t="str">
        <f>Colony!A537</f>
        <v/>
      </c>
      <c r="B514" s="76" t="str">
        <f>IF(ISBLANK(Colony!E537),"",Colony!E537)</f>
        <v/>
      </c>
    </row>
    <row r="515" spans="1:2" x14ac:dyDescent="0.25">
      <c r="A515" s="2" t="str">
        <f>Colony!A538</f>
        <v/>
      </c>
      <c r="B515" s="76" t="str">
        <f>IF(ISBLANK(Colony!E538),"",Colony!E538)</f>
        <v/>
      </c>
    </row>
    <row r="516" spans="1:2" x14ac:dyDescent="0.25">
      <c r="A516" s="2" t="str">
        <f>Colony!A539</f>
        <v/>
      </c>
      <c r="B516" s="76" t="str">
        <f>IF(ISBLANK(Colony!E539),"",Colony!E539)</f>
        <v/>
      </c>
    </row>
    <row r="517" spans="1:2" x14ac:dyDescent="0.25">
      <c r="A517" s="2" t="str">
        <f>Colony!A540</f>
        <v/>
      </c>
      <c r="B517" s="76" t="str">
        <f>IF(ISBLANK(Colony!E540),"",Colony!E540)</f>
        <v/>
      </c>
    </row>
    <row r="518" spans="1:2" x14ac:dyDescent="0.25">
      <c r="A518" s="2" t="str">
        <f>Colony!A541</f>
        <v/>
      </c>
      <c r="B518" s="76" t="str">
        <f>IF(ISBLANK(Colony!E541),"",Colony!E541)</f>
        <v/>
      </c>
    </row>
    <row r="519" spans="1:2" x14ac:dyDescent="0.25">
      <c r="A519" s="2" t="str">
        <f>Colony!A542</f>
        <v/>
      </c>
      <c r="B519" s="76" t="str">
        <f>IF(ISBLANK(Colony!E542),"",Colony!E542)</f>
        <v/>
      </c>
    </row>
    <row r="520" spans="1:2" x14ac:dyDescent="0.25">
      <c r="A520" s="2" t="str">
        <f>Colony!A543</f>
        <v/>
      </c>
      <c r="B520" s="76" t="str">
        <f>IF(ISBLANK(Colony!E543),"",Colony!E543)</f>
        <v/>
      </c>
    </row>
    <row r="521" spans="1:2" x14ac:dyDescent="0.25">
      <c r="A521" s="2" t="str">
        <f>Colony!A544</f>
        <v/>
      </c>
      <c r="B521" s="76" t="str">
        <f>IF(ISBLANK(Colony!E544),"",Colony!E544)</f>
        <v/>
      </c>
    </row>
    <row r="522" spans="1:2" x14ac:dyDescent="0.25">
      <c r="A522" s="2" t="str">
        <f>Colony!A545</f>
        <v/>
      </c>
      <c r="B522" s="76" t="str">
        <f>IF(ISBLANK(Colony!E545),"",Colony!E545)</f>
        <v/>
      </c>
    </row>
    <row r="523" spans="1:2" x14ac:dyDescent="0.25">
      <c r="A523" s="2" t="str">
        <f>Colony!A546</f>
        <v/>
      </c>
      <c r="B523" s="76" t="str">
        <f>IF(ISBLANK(Colony!E546),"",Colony!E546)</f>
        <v/>
      </c>
    </row>
    <row r="524" spans="1:2" x14ac:dyDescent="0.25">
      <c r="A524" s="2" t="str">
        <f>Colony!A547</f>
        <v/>
      </c>
      <c r="B524" s="76" t="str">
        <f>IF(ISBLANK(Colony!E547),"",Colony!E547)</f>
        <v/>
      </c>
    </row>
    <row r="525" spans="1:2" x14ac:dyDescent="0.25">
      <c r="A525" s="2" t="str">
        <f>Colony!A548</f>
        <v/>
      </c>
      <c r="B525" s="76" t="str">
        <f>IF(ISBLANK(Colony!E548),"",Colony!E548)</f>
        <v/>
      </c>
    </row>
    <row r="526" spans="1:2" x14ac:dyDescent="0.25">
      <c r="A526" s="2" t="str">
        <f>Colony!A549</f>
        <v/>
      </c>
      <c r="B526" s="76" t="str">
        <f>IF(ISBLANK(Colony!E549),"",Colony!E549)</f>
        <v/>
      </c>
    </row>
    <row r="527" spans="1:2" x14ac:dyDescent="0.25">
      <c r="A527" s="2" t="str">
        <f>Colony!A550</f>
        <v/>
      </c>
      <c r="B527" s="76" t="str">
        <f>IF(ISBLANK(Colony!E550),"",Colony!E550)</f>
        <v/>
      </c>
    </row>
    <row r="528" spans="1:2" x14ac:dyDescent="0.25">
      <c r="A528" s="2" t="str">
        <f>Colony!A551</f>
        <v/>
      </c>
      <c r="B528" s="76" t="str">
        <f>IF(ISBLANK(Colony!E551),"",Colony!E551)</f>
        <v/>
      </c>
    </row>
    <row r="529" spans="1:2" x14ac:dyDescent="0.25">
      <c r="A529" s="2" t="str">
        <f>Colony!A552</f>
        <v/>
      </c>
      <c r="B529" s="76" t="str">
        <f>IF(ISBLANK(Colony!E552),"",Colony!E552)</f>
        <v/>
      </c>
    </row>
    <row r="530" spans="1:2" x14ac:dyDescent="0.25">
      <c r="A530" s="2" t="str">
        <f>Colony!A553</f>
        <v/>
      </c>
      <c r="B530" s="76" t="str">
        <f>IF(ISBLANK(Colony!E553),"",Colony!E553)</f>
        <v/>
      </c>
    </row>
    <row r="531" spans="1:2" x14ac:dyDescent="0.25">
      <c r="A531" s="2" t="str">
        <f>Colony!A554</f>
        <v/>
      </c>
      <c r="B531" s="76" t="str">
        <f>IF(ISBLANK(Colony!E554),"",Colony!E554)</f>
        <v/>
      </c>
    </row>
    <row r="532" spans="1:2" x14ac:dyDescent="0.25">
      <c r="A532" s="2" t="str">
        <f>Colony!A555</f>
        <v/>
      </c>
      <c r="B532" s="76" t="str">
        <f>IF(ISBLANK(Colony!E555),"",Colony!E555)</f>
        <v/>
      </c>
    </row>
    <row r="533" spans="1:2" x14ac:dyDescent="0.25">
      <c r="A533" s="2" t="str">
        <f>Colony!A556</f>
        <v/>
      </c>
      <c r="B533" s="76" t="str">
        <f>IF(ISBLANK(Colony!E556),"",Colony!E556)</f>
        <v/>
      </c>
    </row>
    <row r="534" spans="1:2" x14ac:dyDescent="0.25">
      <c r="A534" s="2" t="str">
        <f>Colony!A557</f>
        <v/>
      </c>
      <c r="B534" s="76" t="str">
        <f>IF(ISBLANK(Colony!E557),"",Colony!E557)</f>
        <v/>
      </c>
    </row>
    <row r="535" spans="1:2" x14ac:dyDescent="0.25">
      <c r="A535" s="2" t="str">
        <f>Colony!A558</f>
        <v/>
      </c>
      <c r="B535" s="76" t="str">
        <f>IF(ISBLANK(Colony!E558),"",Colony!E558)</f>
        <v/>
      </c>
    </row>
    <row r="536" spans="1:2" x14ac:dyDescent="0.25">
      <c r="A536" s="2" t="str">
        <f>Colony!A559</f>
        <v/>
      </c>
      <c r="B536" s="76" t="str">
        <f>IF(ISBLANK(Colony!E559),"",Colony!E559)</f>
        <v/>
      </c>
    </row>
    <row r="537" spans="1:2" x14ac:dyDescent="0.25">
      <c r="A537" s="2" t="str">
        <f>Colony!A560</f>
        <v/>
      </c>
      <c r="B537" s="76" t="str">
        <f>IF(ISBLANK(Colony!E560),"",Colony!E560)</f>
        <v/>
      </c>
    </row>
    <row r="538" spans="1:2" x14ac:dyDescent="0.25">
      <c r="A538" s="2" t="str">
        <f>Colony!A561</f>
        <v/>
      </c>
      <c r="B538" s="76" t="str">
        <f>IF(ISBLANK(Colony!E561),"",Colony!E561)</f>
        <v/>
      </c>
    </row>
    <row r="539" spans="1:2" x14ac:dyDescent="0.25">
      <c r="A539" s="2" t="str">
        <f>Colony!A562</f>
        <v/>
      </c>
      <c r="B539" s="76" t="str">
        <f>IF(ISBLANK(Colony!E562),"",Colony!E562)</f>
        <v/>
      </c>
    </row>
    <row r="540" spans="1:2" x14ac:dyDescent="0.25">
      <c r="A540" s="2" t="str">
        <f>Colony!A563</f>
        <v/>
      </c>
      <c r="B540" s="76" t="str">
        <f>IF(ISBLANK(Colony!E563),"",Colony!E563)</f>
        <v/>
      </c>
    </row>
    <row r="541" spans="1:2" x14ac:dyDescent="0.25">
      <c r="A541" s="2" t="str">
        <f>Colony!A564</f>
        <v/>
      </c>
      <c r="B541" s="76" t="str">
        <f>IF(ISBLANK(Colony!E564),"",Colony!E564)</f>
        <v/>
      </c>
    </row>
    <row r="542" spans="1:2" x14ac:dyDescent="0.25">
      <c r="A542" s="2" t="str">
        <f>Colony!A565</f>
        <v/>
      </c>
      <c r="B542" s="76" t="str">
        <f>IF(ISBLANK(Colony!E565),"",Colony!E565)</f>
        <v/>
      </c>
    </row>
    <row r="543" spans="1:2" x14ac:dyDescent="0.25">
      <c r="A543" s="2" t="str">
        <f>Colony!A566</f>
        <v/>
      </c>
      <c r="B543" s="76" t="str">
        <f>IF(ISBLANK(Colony!E566),"",Colony!E566)</f>
        <v/>
      </c>
    </row>
    <row r="544" spans="1:2" x14ac:dyDescent="0.25">
      <c r="A544" s="2" t="str">
        <f>Colony!A567</f>
        <v/>
      </c>
      <c r="B544" s="76" t="str">
        <f>IF(ISBLANK(Colony!E567),"",Colony!E567)</f>
        <v/>
      </c>
    </row>
    <row r="545" spans="1:2" x14ac:dyDescent="0.25">
      <c r="A545" s="2" t="str">
        <f>Colony!A568</f>
        <v/>
      </c>
      <c r="B545" s="76" t="str">
        <f>IF(ISBLANK(Colony!E568),"",Colony!E568)</f>
        <v/>
      </c>
    </row>
    <row r="546" spans="1:2" x14ac:dyDescent="0.25">
      <c r="A546" s="2" t="str">
        <f>Colony!A569</f>
        <v/>
      </c>
      <c r="B546" s="76" t="str">
        <f>IF(ISBLANK(Colony!E569),"",Colony!E569)</f>
        <v/>
      </c>
    </row>
    <row r="547" spans="1:2" x14ac:dyDescent="0.25">
      <c r="A547" s="2" t="str">
        <f>Colony!A570</f>
        <v/>
      </c>
      <c r="B547" s="76" t="str">
        <f>IF(ISBLANK(Colony!E570),"",Colony!E570)</f>
        <v/>
      </c>
    </row>
    <row r="548" spans="1:2" x14ac:dyDescent="0.25">
      <c r="A548" s="2" t="str">
        <f>Colony!A571</f>
        <v/>
      </c>
      <c r="B548" s="76" t="str">
        <f>IF(ISBLANK(Colony!E571),"",Colony!E571)</f>
        <v/>
      </c>
    </row>
    <row r="549" spans="1:2" x14ac:dyDescent="0.25">
      <c r="A549" s="2" t="str">
        <f>Colony!A572</f>
        <v/>
      </c>
      <c r="B549" s="76" t="str">
        <f>IF(ISBLANK(Colony!E572),"",Colony!E572)</f>
        <v/>
      </c>
    </row>
    <row r="550" spans="1:2" x14ac:dyDescent="0.25">
      <c r="A550" s="2" t="str">
        <f>Colony!A573</f>
        <v/>
      </c>
      <c r="B550" s="76" t="str">
        <f>IF(ISBLANK(Colony!E573),"",Colony!E573)</f>
        <v/>
      </c>
    </row>
    <row r="551" spans="1:2" x14ac:dyDescent="0.25">
      <c r="A551" s="2" t="str">
        <f>Colony!A574</f>
        <v/>
      </c>
      <c r="B551" s="76" t="str">
        <f>IF(ISBLANK(Colony!E574),"",Colony!E574)</f>
        <v/>
      </c>
    </row>
    <row r="552" spans="1:2" x14ac:dyDescent="0.25">
      <c r="A552" s="2" t="str">
        <f>Colony!A575</f>
        <v/>
      </c>
      <c r="B552" s="76" t="str">
        <f>IF(ISBLANK(Colony!E575),"",Colony!E575)</f>
        <v/>
      </c>
    </row>
    <row r="553" spans="1:2" x14ac:dyDescent="0.25">
      <c r="A553" s="2" t="str">
        <f>Colony!A576</f>
        <v/>
      </c>
      <c r="B553" s="76" t="str">
        <f>IF(ISBLANK(Colony!E576),"",Colony!E576)</f>
        <v/>
      </c>
    </row>
    <row r="554" spans="1:2" x14ac:dyDescent="0.25">
      <c r="A554" s="2" t="str">
        <f>Colony!A577</f>
        <v/>
      </c>
      <c r="B554" s="76" t="str">
        <f>IF(ISBLANK(Colony!E577),"",Colony!E577)</f>
        <v/>
      </c>
    </row>
    <row r="555" spans="1:2" x14ac:dyDescent="0.25">
      <c r="A555" s="2" t="str">
        <f>Colony!A578</f>
        <v/>
      </c>
      <c r="B555" s="76" t="str">
        <f>IF(ISBLANK(Colony!E578),"",Colony!E578)</f>
        <v/>
      </c>
    </row>
    <row r="556" spans="1:2" x14ac:dyDescent="0.25">
      <c r="A556" s="2" t="str">
        <f>Colony!A579</f>
        <v/>
      </c>
      <c r="B556" s="76" t="str">
        <f>IF(ISBLANK(Colony!E579),"",Colony!E579)</f>
        <v/>
      </c>
    </row>
    <row r="557" spans="1:2" x14ac:dyDescent="0.25">
      <c r="A557" s="2" t="str">
        <f>Colony!A580</f>
        <v/>
      </c>
      <c r="B557" s="76" t="str">
        <f>IF(ISBLANK(Colony!E580),"",Colony!E580)</f>
        <v/>
      </c>
    </row>
    <row r="558" spans="1:2" x14ac:dyDescent="0.25">
      <c r="A558" s="2" t="str">
        <f>Colony!A581</f>
        <v/>
      </c>
      <c r="B558" s="76" t="str">
        <f>IF(ISBLANK(Colony!E581),"",Colony!E581)</f>
        <v/>
      </c>
    </row>
    <row r="559" spans="1:2" x14ac:dyDescent="0.25">
      <c r="A559" s="2" t="str">
        <f>Colony!A582</f>
        <v/>
      </c>
      <c r="B559" s="76" t="str">
        <f>IF(ISBLANK(Colony!E582),"",Colony!E582)</f>
        <v/>
      </c>
    </row>
    <row r="560" spans="1:2" x14ac:dyDescent="0.25">
      <c r="A560" s="2" t="str">
        <f>Colony!A583</f>
        <v/>
      </c>
      <c r="B560" s="76" t="str">
        <f>IF(ISBLANK(Colony!E583),"",Colony!E583)</f>
        <v/>
      </c>
    </row>
    <row r="561" spans="1:2" x14ac:dyDescent="0.25">
      <c r="A561" s="2" t="str">
        <f>Colony!A584</f>
        <v/>
      </c>
      <c r="B561" s="76" t="str">
        <f>IF(ISBLANK(Colony!E584),"",Colony!E584)</f>
        <v/>
      </c>
    </row>
    <row r="562" spans="1:2" x14ac:dyDescent="0.25">
      <c r="A562" s="2" t="str">
        <f>Colony!A585</f>
        <v/>
      </c>
      <c r="B562" s="76" t="str">
        <f>IF(ISBLANK(Colony!E585),"",Colony!E585)</f>
        <v/>
      </c>
    </row>
    <row r="563" spans="1:2" x14ac:dyDescent="0.25">
      <c r="A563" s="2" t="str">
        <f>Colony!A586</f>
        <v/>
      </c>
      <c r="B563" s="76" t="str">
        <f>IF(ISBLANK(Colony!E586),"",Colony!E586)</f>
        <v/>
      </c>
    </row>
    <row r="564" spans="1:2" x14ac:dyDescent="0.25">
      <c r="A564" s="2" t="str">
        <f>Colony!A587</f>
        <v/>
      </c>
      <c r="B564" s="76" t="str">
        <f>IF(ISBLANK(Colony!E587),"",Colony!E587)</f>
        <v/>
      </c>
    </row>
    <row r="565" spans="1:2" x14ac:dyDescent="0.25">
      <c r="A565" s="2" t="str">
        <f>Colony!A588</f>
        <v/>
      </c>
      <c r="B565" s="76" t="str">
        <f>IF(ISBLANK(Colony!E588),"",Colony!E588)</f>
        <v/>
      </c>
    </row>
    <row r="566" spans="1:2" x14ac:dyDescent="0.25">
      <c r="A566" s="2" t="str">
        <f>Colony!A589</f>
        <v/>
      </c>
      <c r="B566" s="76" t="str">
        <f>IF(ISBLANK(Colony!E589),"",Colony!E589)</f>
        <v/>
      </c>
    </row>
    <row r="567" spans="1:2" x14ac:dyDescent="0.25">
      <c r="A567" s="2" t="str">
        <f>Colony!A590</f>
        <v/>
      </c>
      <c r="B567" s="76" t="str">
        <f>IF(ISBLANK(Colony!E590),"",Colony!E590)</f>
        <v/>
      </c>
    </row>
    <row r="568" spans="1:2" x14ac:dyDescent="0.25">
      <c r="A568" s="2" t="str">
        <f>Colony!A591</f>
        <v/>
      </c>
      <c r="B568" s="76" t="str">
        <f>IF(ISBLANK(Colony!E591),"",Colony!E591)</f>
        <v/>
      </c>
    </row>
    <row r="569" spans="1:2" x14ac:dyDescent="0.25">
      <c r="A569" s="2" t="str">
        <f>Colony!A592</f>
        <v/>
      </c>
      <c r="B569" s="76" t="str">
        <f>IF(ISBLANK(Colony!E592),"",Colony!E592)</f>
        <v/>
      </c>
    </row>
    <row r="570" spans="1:2" x14ac:dyDescent="0.25">
      <c r="A570" s="2" t="str">
        <f>Colony!A593</f>
        <v/>
      </c>
      <c r="B570" s="76" t="str">
        <f>IF(ISBLANK(Colony!E593),"",Colony!E593)</f>
        <v/>
      </c>
    </row>
    <row r="571" spans="1:2" x14ac:dyDescent="0.25">
      <c r="A571" s="2" t="str">
        <f>Colony!A594</f>
        <v/>
      </c>
      <c r="B571" s="76" t="str">
        <f>IF(ISBLANK(Colony!E594),"",Colony!E594)</f>
        <v/>
      </c>
    </row>
    <row r="572" spans="1:2" x14ac:dyDescent="0.25">
      <c r="A572" s="2" t="str">
        <f>Colony!A595</f>
        <v/>
      </c>
      <c r="B572" s="76" t="str">
        <f>IF(ISBLANK(Colony!E595),"",Colony!E595)</f>
        <v/>
      </c>
    </row>
    <row r="573" spans="1:2" x14ac:dyDescent="0.25">
      <c r="A573" s="2" t="str">
        <f>Colony!A596</f>
        <v/>
      </c>
      <c r="B573" s="76" t="str">
        <f>IF(ISBLANK(Colony!E596),"",Colony!E596)</f>
        <v/>
      </c>
    </row>
    <row r="574" spans="1:2" x14ac:dyDescent="0.25">
      <c r="A574" s="2" t="str">
        <f>Colony!A597</f>
        <v/>
      </c>
      <c r="B574" s="76" t="str">
        <f>IF(ISBLANK(Colony!E597),"",Colony!E597)</f>
        <v/>
      </c>
    </row>
    <row r="575" spans="1:2" x14ac:dyDescent="0.25">
      <c r="A575" s="2" t="str">
        <f>Colony!A598</f>
        <v/>
      </c>
      <c r="B575" s="76" t="str">
        <f>IF(ISBLANK(Colony!E598),"",Colony!E598)</f>
        <v/>
      </c>
    </row>
    <row r="576" spans="1:2" x14ac:dyDescent="0.25">
      <c r="A576" s="2" t="str">
        <f>Colony!A599</f>
        <v/>
      </c>
      <c r="B576" s="76" t="str">
        <f>IF(ISBLANK(Colony!E599),"",Colony!E599)</f>
        <v/>
      </c>
    </row>
    <row r="577" spans="1:2" x14ac:dyDescent="0.25">
      <c r="A577" s="2" t="str">
        <f>Colony!A600</f>
        <v/>
      </c>
      <c r="B577" s="76" t="str">
        <f>IF(ISBLANK(Colony!E600),"",Colony!E600)</f>
        <v/>
      </c>
    </row>
    <row r="578" spans="1:2" x14ac:dyDescent="0.25">
      <c r="A578" s="2" t="str">
        <f>Colony!A601</f>
        <v/>
      </c>
      <c r="B578" s="76" t="str">
        <f>IF(ISBLANK(Colony!E601),"",Colony!E601)</f>
        <v/>
      </c>
    </row>
    <row r="579" spans="1:2" x14ac:dyDescent="0.25">
      <c r="A579" s="2" t="str">
        <f>Colony!A602</f>
        <v/>
      </c>
      <c r="B579" s="76" t="str">
        <f>IF(ISBLANK(Colony!E602),"",Colony!E602)</f>
        <v/>
      </c>
    </row>
    <row r="580" spans="1:2" x14ac:dyDescent="0.25">
      <c r="A580" s="2" t="str">
        <f>Colony!A603</f>
        <v/>
      </c>
      <c r="B580" s="76" t="str">
        <f>IF(ISBLANK(Colony!E603),"",Colony!E603)</f>
        <v/>
      </c>
    </row>
    <row r="581" spans="1:2" x14ac:dyDescent="0.25">
      <c r="A581" s="2" t="str">
        <f>Colony!A604</f>
        <v/>
      </c>
      <c r="B581" s="76" t="str">
        <f>IF(ISBLANK(Colony!E604),"",Colony!E604)</f>
        <v/>
      </c>
    </row>
    <row r="582" spans="1:2" x14ac:dyDescent="0.25">
      <c r="A582" s="2" t="str">
        <f>Colony!A605</f>
        <v/>
      </c>
      <c r="B582" s="76" t="str">
        <f>IF(ISBLANK(Colony!E605),"",Colony!E605)</f>
        <v/>
      </c>
    </row>
    <row r="583" spans="1:2" x14ac:dyDescent="0.25">
      <c r="A583" s="2" t="str">
        <f>Colony!A606</f>
        <v/>
      </c>
      <c r="B583" s="76" t="str">
        <f>IF(ISBLANK(Colony!E606),"",Colony!E606)</f>
        <v/>
      </c>
    </row>
    <row r="584" spans="1:2" x14ac:dyDescent="0.25">
      <c r="A584" s="2" t="str">
        <f>Colony!A607</f>
        <v/>
      </c>
      <c r="B584" s="76" t="str">
        <f>IF(ISBLANK(Colony!E607),"",Colony!E607)</f>
        <v/>
      </c>
    </row>
    <row r="585" spans="1:2" x14ac:dyDescent="0.25">
      <c r="A585" s="2" t="str">
        <f>Colony!A608</f>
        <v/>
      </c>
      <c r="B585" s="76" t="str">
        <f>IF(ISBLANK(Colony!E608),"",Colony!E608)</f>
        <v/>
      </c>
    </row>
    <row r="586" spans="1:2" x14ac:dyDescent="0.25">
      <c r="A586" s="2" t="str">
        <f>Colony!A609</f>
        <v/>
      </c>
      <c r="B586" s="76" t="str">
        <f>IF(ISBLANK(Colony!E609),"",Colony!E609)</f>
        <v/>
      </c>
    </row>
    <row r="587" spans="1:2" x14ac:dyDescent="0.25">
      <c r="A587" s="2" t="str">
        <f>Colony!A610</f>
        <v/>
      </c>
      <c r="B587" s="76" t="str">
        <f>IF(ISBLANK(Colony!E610),"",Colony!E610)</f>
        <v/>
      </c>
    </row>
    <row r="588" spans="1:2" x14ac:dyDescent="0.25">
      <c r="A588" s="2" t="str">
        <f>Colony!A611</f>
        <v/>
      </c>
      <c r="B588" s="76" t="str">
        <f>IF(ISBLANK(Colony!E611),"",Colony!E611)</f>
        <v/>
      </c>
    </row>
    <row r="589" spans="1:2" x14ac:dyDescent="0.25">
      <c r="A589" s="2" t="str">
        <f>Colony!A612</f>
        <v/>
      </c>
      <c r="B589" s="76" t="str">
        <f>IF(ISBLANK(Colony!E612),"",Colony!E612)</f>
        <v/>
      </c>
    </row>
    <row r="590" spans="1:2" x14ac:dyDescent="0.25">
      <c r="A590" s="2" t="str">
        <f>Colony!A613</f>
        <v/>
      </c>
      <c r="B590" s="76" t="str">
        <f>IF(ISBLANK(Colony!E613),"",Colony!E613)</f>
        <v/>
      </c>
    </row>
    <row r="591" spans="1:2" x14ac:dyDescent="0.25">
      <c r="A591" s="2" t="str">
        <f>Colony!A614</f>
        <v/>
      </c>
      <c r="B591" s="76" t="str">
        <f>IF(ISBLANK(Colony!E614),"",Colony!E614)</f>
        <v/>
      </c>
    </row>
    <row r="592" spans="1:2" x14ac:dyDescent="0.25">
      <c r="A592" s="2" t="str">
        <f>Colony!A615</f>
        <v/>
      </c>
      <c r="B592" s="76" t="str">
        <f>IF(ISBLANK(Colony!E615),"",Colony!E615)</f>
        <v/>
      </c>
    </row>
    <row r="593" spans="1:2" x14ac:dyDescent="0.25">
      <c r="A593" s="2" t="str">
        <f>Colony!A616</f>
        <v/>
      </c>
      <c r="B593" s="76" t="str">
        <f>IF(ISBLANK(Colony!E616),"",Colony!E616)</f>
        <v/>
      </c>
    </row>
    <row r="594" spans="1:2" x14ac:dyDescent="0.25">
      <c r="A594" s="2" t="str">
        <f>Colony!A617</f>
        <v/>
      </c>
      <c r="B594" s="76" t="str">
        <f>IF(ISBLANK(Colony!E617),"",Colony!E617)</f>
        <v/>
      </c>
    </row>
    <row r="595" spans="1:2" x14ac:dyDescent="0.25">
      <c r="A595" s="2" t="str">
        <f>Colony!A618</f>
        <v/>
      </c>
      <c r="B595" s="76" t="str">
        <f>IF(ISBLANK(Colony!E618),"",Colony!E618)</f>
        <v/>
      </c>
    </row>
    <row r="596" spans="1:2" x14ac:dyDescent="0.25">
      <c r="A596" s="2" t="str">
        <f>Colony!A619</f>
        <v/>
      </c>
      <c r="B596" s="76" t="str">
        <f>IF(ISBLANK(Colony!E619),"",Colony!E619)</f>
        <v/>
      </c>
    </row>
    <row r="597" spans="1:2" x14ac:dyDescent="0.25">
      <c r="A597" s="2" t="str">
        <f>Colony!A620</f>
        <v/>
      </c>
      <c r="B597" s="76" t="str">
        <f>IF(ISBLANK(Colony!E620),"",Colony!E620)</f>
        <v/>
      </c>
    </row>
    <row r="598" spans="1:2" x14ac:dyDescent="0.25">
      <c r="A598" s="2" t="str">
        <f>Colony!A621</f>
        <v/>
      </c>
      <c r="B598" s="76" t="str">
        <f>IF(ISBLANK(Colony!E621),"",Colony!E621)</f>
        <v/>
      </c>
    </row>
    <row r="599" spans="1:2" x14ac:dyDescent="0.25">
      <c r="A599" s="2" t="str">
        <f>Colony!A622</f>
        <v/>
      </c>
      <c r="B599" s="76" t="str">
        <f>IF(ISBLANK(Colony!E622),"",Colony!E622)</f>
        <v/>
      </c>
    </row>
    <row r="600" spans="1:2" x14ac:dyDescent="0.25">
      <c r="A600" s="2" t="str">
        <f>Colony!A623</f>
        <v/>
      </c>
      <c r="B600" s="76" t="str">
        <f>IF(ISBLANK(Colony!E623),"",Colony!E623)</f>
        <v/>
      </c>
    </row>
    <row r="601" spans="1:2" x14ac:dyDescent="0.25">
      <c r="A601" s="2" t="str">
        <f>Colony!A624</f>
        <v/>
      </c>
      <c r="B601" s="76" t="str">
        <f>IF(ISBLANK(Colony!E624),"",Colony!E624)</f>
        <v/>
      </c>
    </row>
    <row r="602" spans="1:2" x14ac:dyDescent="0.25">
      <c r="A602" s="2" t="str">
        <f>Colony!A625</f>
        <v/>
      </c>
      <c r="B602" s="76" t="str">
        <f>IF(ISBLANK(Colony!E625),"",Colony!E625)</f>
        <v/>
      </c>
    </row>
    <row r="603" spans="1:2" x14ac:dyDescent="0.25">
      <c r="A603" s="2" t="str">
        <f>Colony!A626</f>
        <v/>
      </c>
      <c r="B603" s="76" t="str">
        <f>IF(ISBLANK(Colony!E626),"",Colony!E626)</f>
        <v/>
      </c>
    </row>
    <row r="604" spans="1:2" x14ac:dyDescent="0.25">
      <c r="A604" s="2" t="str">
        <f>Colony!A627</f>
        <v/>
      </c>
      <c r="B604" s="76" t="str">
        <f>IF(ISBLANK(Colony!E627),"",Colony!E627)</f>
        <v/>
      </c>
    </row>
    <row r="605" spans="1:2" x14ac:dyDescent="0.25">
      <c r="A605" s="2" t="str">
        <f>Colony!A628</f>
        <v/>
      </c>
      <c r="B605" s="76" t="str">
        <f>IF(ISBLANK(Colony!E628),"",Colony!E628)</f>
        <v/>
      </c>
    </row>
    <row r="606" spans="1:2" x14ac:dyDescent="0.25">
      <c r="A606" s="2" t="str">
        <f>Colony!A629</f>
        <v/>
      </c>
      <c r="B606" s="76" t="str">
        <f>IF(ISBLANK(Colony!E629),"",Colony!E629)</f>
        <v/>
      </c>
    </row>
    <row r="607" spans="1:2" x14ac:dyDescent="0.25">
      <c r="A607" s="2" t="str">
        <f>Colony!A630</f>
        <v/>
      </c>
      <c r="B607" s="76" t="str">
        <f>IF(ISBLANK(Colony!E630),"",Colony!E630)</f>
        <v/>
      </c>
    </row>
    <row r="608" spans="1:2" x14ac:dyDescent="0.25">
      <c r="A608" s="2" t="str">
        <f>Colony!A631</f>
        <v/>
      </c>
      <c r="B608" s="76" t="str">
        <f>IF(ISBLANK(Colony!E631),"",Colony!E631)</f>
        <v/>
      </c>
    </row>
    <row r="609" spans="1:2" x14ac:dyDescent="0.25">
      <c r="A609" s="2" t="str">
        <f>Colony!A632</f>
        <v/>
      </c>
      <c r="B609" s="76" t="str">
        <f>IF(ISBLANK(Colony!E632),"",Colony!E632)</f>
        <v/>
      </c>
    </row>
    <row r="610" spans="1:2" x14ac:dyDescent="0.25">
      <c r="A610" s="2" t="str">
        <f>Colony!A633</f>
        <v/>
      </c>
      <c r="B610" s="76" t="str">
        <f>IF(ISBLANK(Colony!E633),"",Colony!E633)</f>
        <v/>
      </c>
    </row>
    <row r="611" spans="1:2" x14ac:dyDescent="0.25">
      <c r="A611" s="2" t="str">
        <f>Colony!A634</f>
        <v/>
      </c>
      <c r="B611" s="76" t="str">
        <f>IF(ISBLANK(Colony!E634),"",Colony!E634)</f>
        <v/>
      </c>
    </row>
    <row r="612" spans="1:2" x14ac:dyDescent="0.25">
      <c r="A612" s="2" t="str">
        <f>Colony!A635</f>
        <v/>
      </c>
      <c r="B612" s="76" t="str">
        <f>IF(ISBLANK(Colony!E635),"",Colony!E635)</f>
        <v/>
      </c>
    </row>
    <row r="613" spans="1:2" x14ac:dyDescent="0.25">
      <c r="A613" s="2" t="str">
        <f>Colony!A636</f>
        <v/>
      </c>
      <c r="B613" s="76" t="str">
        <f>IF(ISBLANK(Colony!E636),"",Colony!E636)</f>
        <v/>
      </c>
    </row>
    <row r="614" spans="1:2" x14ac:dyDescent="0.25">
      <c r="A614" s="2" t="str">
        <f>Colony!A637</f>
        <v/>
      </c>
      <c r="B614" s="76" t="str">
        <f>IF(ISBLANK(Colony!E637),"",Colony!E637)</f>
        <v/>
      </c>
    </row>
    <row r="615" spans="1:2" x14ac:dyDescent="0.25">
      <c r="A615" s="2" t="str">
        <f>Colony!A638</f>
        <v/>
      </c>
      <c r="B615" s="76" t="str">
        <f>IF(ISBLANK(Colony!E638),"",Colony!E638)</f>
        <v/>
      </c>
    </row>
    <row r="616" spans="1:2" x14ac:dyDescent="0.25">
      <c r="A616" s="2" t="str">
        <f>Colony!A639</f>
        <v/>
      </c>
      <c r="B616" s="76" t="str">
        <f>IF(ISBLANK(Colony!E639),"",Colony!E639)</f>
        <v/>
      </c>
    </row>
    <row r="617" spans="1:2" x14ac:dyDescent="0.25">
      <c r="A617" s="2" t="str">
        <f>Colony!A640</f>
        <v/>
      </c>
      <c r="B617" s="76" t="str">
        <f>IF(ISBLANK(Colony!E640),"",Colony!E640)</f>
        <v/>
      </c>
    </row>
    <row r="618" spans="1:2" x14ac:dyDescent="0.25">
      <c r="A618" s="2" t="str">
        <f>Colony!A641</f>
        <v/>
      </c>
      <c r="B618" s="76" t="str">
        <f>IF(ISBLANK(Colony!E641),"",Colony!E641)</f>
        <v/>
      </c>
    </row>
    <row r="619" spans="1:2" x14ac:dyDescent="0.25">
      <c r="A619" s="2" t="str">
        <f>Colony!A642</f>
        <v/>
      </c>
      <c r="B619" s="76" t="str">
        <f>IF(ISBLANK(Colony!E642),"",Colony!E642)</f>
        <v/>
      </c>
    </row>
    <row r="620" spans="1:2" x14ac:dyDescent="0.25">
      <c r="A620" s="2" t="str">
        <f>Colony!A643</f>
        <v/>
      </c>
      <c r="B620" s="76" t="str">
        <f>IF(ISBLANK(Colony!E643),"",Colony!E643)</f>
        <v/>
      </c>
    </row>
    <row r="621" spans="1:2" x14ac:dyDescent="0.25">
      <c r="A621" s="2" t="str">
        <f>Colony!A644</f>
        <v/>
      </c>
      <c r="B621" s="76" t="str">
        <f>IF(ISBLANK(Colony!E644),"",Colony!E644)</f>
        <v/>
      </c>
    </row>
    <row r="622" spans="1:2" x14ac:dyDescent="0.25">
      <c r="A622" s="2" t="str">
        <f>Colony!A645</f>
        <v/>
      </c>
      <c r="B622" s="76" t="str">
        <f>IF(ISBLANK(Colony!E645),"",Colony!E645)</f>
        <v/>
      </c>
    </row>
    <row r="623" spans="1:2" x14ac:dyDescent="0.25">
      <c r="A623" s="2" t="str">
        <f>Colony!A646</f>
        <v/>
      </c>
      <c r="B623" s="76" t="str">
        <f>IF(ISBLANK(Colony!E646),"",Colony!E646)</f>
        <v/>
      </c>
    </row>
    <row r="624" spans="1:2" x14ac:dyDescent="0.25">
      <c r="A624" s="2" t="str">
        <f>Colony!A647</f>
        <v/>
      </c>
      <c r="B624" s="76" t="str">
        <f>IF(ISBLANK(Colony!E647),"",Colony!E647)</f>
        <v/>
      </c>
    </row>
    <row r="625" spans="1:2" x14ac:dyDescent="0.25">
      <c r="A625" s="2" t="str">
        <f>Colony!A648</f>
        <v/>
      </c>
      <c r="B625" s="76" t="str">
        <f>IF(ISBLANK(Colony!E648),"",Colony!E648)</f>
        <v/>
      </c>
    </row>
    <row r="626" spans="1:2" x14ac:dyDescent="0.25">
      <c r="A626" s="2" t="str">
        <f>Colony!A649</f>
        <v/>
      </c>
      <c r="B626" s="76" t="str">
        <f>IF(ISBLANK(Colony!E649),"",Colony!E649)</f>
        <v/>
      </c>
    </row>
    <row r="627" spans="1:2" x14ac:dyDescent="0.25">
      <c r="A627" s="2" t="str">
        <f>Colony!A650</f>
        <v/>
      </c>
      <c r="B627" s="76" t="str">
        <f>IF(ISBLANK(Colony!E650),"",Colony!E650)</f>
        <v/>
      </c>
    </row>
    <row r="628" spans="1:2" x14ac:dyDescent="0.25">
      <c r="A628" s="2" t="str">
        <f>Colony!A651</f>
        <v/>
      </c>
      <c r="B628" s="76" t="str">
        <f>IF(ISBLANK(Colony!E651),"",Colony!E651)</f>
        <v/>
      </c>
    </row>
    <row r="629" spans="1:2" x14ac:dyDescent="0.25">
      <c r="A629" s="2" t="str">
        <f>Colony!A652</f>
        <v/>
      </c>
      <c r="B629" s="76" t="str">
        <f>IF(ISBLANK(Colony!E652),"",Colony!E652)</f>
        <v/>
      </c>
    </row>
    <row r="630" spans="1:2" x14ac:dyDescent="0.25">
      <c r="A630" s="2" t="str">
        <f>Colony!A653</f>
        <v/>
      </c>
      <c r="B630" s="76" t="str">
        <f>IF(ISBLANK(Colony!E653),"",Colony!E653)</f>
        <v/>
      </c>
    </row>
    <row r="631" spans="1:2" x14ac:dyDescent="0.25">
      <c r="A631" s="2" t="str">
        <f>Colony!A654</f>
        <v/>
      </c>
      <c r="B631" s="76" t="str">
        <f>IF(ISBLANK(Colony!E654),"",Colony!E654)</f>
        <v/>
      </c>
    </row>
    <row r="632" spans="1:2" x14ac:dyDescent="0.25">
      <c r="A632" s="2" t="str">
        <f>Colony!A655</f>
        <v/>
      </c>
      <c r="B632" s="76" t="str">
        <f>IF(ISBLANK(Colony!E655),"",Colony!E655)</f>
        <v/>
      </c>
    </row>
    <row r="633" spans="1:2" x14ac:dyDescent="0.25">
      <c r="A633" s="2" t="str">
        <f>Colony!A656</f>
        <v/>
      </c>
      <c r="B633" s="76" t="str">
        <f>IF(ISBLANK(Colony!E656),"",Colony!E656)</f>
        <v/>
      </c>
    </row>
    <row r="634" spans="1:2" x14ac:dyDescent="0.25">
      <c r="A634" s="2" t="str">
        <f>Colony!A657</f>
        <v/>
      </c>
      <c r="B634" s="76" t="str">
        <f>IF(ISBLANK(Colony!E657),"",Colony!E657)</f>
        <v/>
      </c>
    </row>
    <row r="635" spans="1:2" x14ac:dyDescent="0.25">
      <c r="A635" s="2" t="str">
        <f>Colony!A658</f>
        <v/>
      </c>
      <c r="B635" s="76" t="str">
        <f>IF(ISBLANK(Colony!E658),"",Colony!E658)</f>
        <v/>
      </c>
    </row>
    <row r="636" spans="1:2" x14ac:dyDescent="0.25">
      <c r="A636" s="2" t="str">
        <f>Colony!A659</f>
        <v/>
      </c>
      <c r="B636" s="76" t="str">
        <f>IF(ISBLANK(Colony!E659),"",Colony!E659)</f>
        <v/>
      </c>
    </row>
    <row r="637" spans="1:2" x14ac:dyDescent="0.25">
      <c r="A637" s="2" t="str">
        <f>Colony!A660</f>
        <v/>
      </c>
      <c r="B637" s="76" t="str">
        <f>IF(ISBLANK(Colony!E660),"",Colony!E660)</f>
        <v/>
      </c>
    </row>
    <row r="638" spans="1:2" x14ac:dyDescent="0.25">
      <c r="A638" s="2" t="str">
        <f>Colony!A661</f>
        <v/>
      </c>
      <c r="B638" s="76" t="str">
        <f>IF(ISBLANK(Colony!E661),"",Colony!E661)</f>
        <v/>
      </c>
    </row>
    <row r="639" spans="1:2" x14ac:dyDescent="0.25">
      <c r="A639" s="2" t="str">
        <f>Colony!A662</f>
        <v/>
      </c>
      <c r="B639" s="76" t="str">
        <f>IF(ISBLANK(Colony!E662),"",Colony!E662)</f>
        <v/>
      </c>
    </row>
    <row r="640" spans="1:2" x14ac:dyDescent="0.25">
      <c r="A640" s="2" t="str">
        <f>Colony!A663</f>
        <v/>
      </c>
      <c r="B640" s="76" t="str">
        <f>IF(ISBLANK(Colony!E663),"",Colony!E663)</f>
        <v/>
      </c>
    </row>
    <row r="641" spans="1:2" x14ac:dyDescent="0.25">
      <c r="A641" s="2" t="str">
        <f>Colony!A664</f>
        <v/>
      </c>
      <c r="B641" s="76" t="str">
        <f>IF(ISBLANK(Colony!E664),"",Colony!E664)</f>
        <v/>
      </c>
    </row>
    <row r="642" spans="1:2" x14ac:dyDescent="0.25">
      <c r="A642" s="2" t="str">
        <f>Colony!A665</f>
        <v/>
      </c>
      <c r="B642" s="76" t="str">
        <f>IF(ISBLANK(Colony!E665),"",Colony!E665)</f>
        <v/>
      </c>
    </row>
    <row r="643" spans="1:2" x14ac:dyDescent="0.25">
      <c r="A643" s="2" t="str">
        <f>Colony!A666</f>
        <v/>
      </c>
      <c r="B643" s="76" t="str">
        <f>IF(ISBLANK(Colony!E666),"",Colony!E666)</f>
        <v/>
      </c>
    </row>
    <row r="644" spans="1:2" x14ac:dyDescent="0.25">
      <c r="A644" s="2" t="str">
        <f>Colony!A667</f>
        <v/>
      </c>
      <c r="B644" s="76" t="str">
        <f>IF(ISBLANK(Colony!E667),"",Colony!E667)</f>
        <v/>
      </c>
    </row>
    <row r="645" spans="1:2" x14ac:dyDescent="0.25">
      <c r="A645" s="2" t="str">
        <f>Colony!A668</f>
        <v/>
      </c>
      <c r="B645" s="76" t="str">
        <f>IF(ISBLANK(Colony!E668),"",Colony!E668)</f>
        <v/>
      </c>
    </row>
    <row r="646" spans="1:2" x14ac:dyDescent="0.25">
      <c r="A646" s="2" t="str">
        <f>Colony!A669</f>
        <v/>
      </c>
      <c r="B646" s="76" t="str">
        <f>IF(ISBLANK(Colony!E669),"",Colony!E669)</f>
        <v/>
      </c>
    </row>
    <row r="647" spans="1:2" x14ac:dyDescent="0.25">
      <c r="A647" s="2" t="str">
        <f>Colony!A670</f>
        <v/>
      </c>
      <c r="B647" s="76" t="str">
        <f>IF(ISBLANK(Colony!E670),"",Colony!E670)</f>
        <v/>
      </c>
    </row>
    <row r="648" spans="1:2" x14ac:dyDescent="0.25">
      <c r="A648" s="2" t="str">
        <f>Colony!A671</f>
        <v/>
      </c>
      <c r="B648" s="76" t="str">
        <f>IF(ISBLANK(Colony!E671),"",Colony!E671)</f>
        <v/>
      </c>
    </row>
    <row r="649" spans="1:2" x14ac:dyDescent="0.25">
      <c r="A649" s="2" t="str">
        <f>Colony!A672</f>
        <v/>
      </c>
      <c r="B649" s="76" t="str">
        <f>IF(ISBLANK(Colony!E672),"",Colony!E672)</f>
        <v/>
      </c>
    </row>
    <row r="650" spans="1:2" x14ac:dyDescent="0.25">
      <c r="A650" s="2" t="str">
        <f>Colony!A673</f>
        <v/>
      </c>
      <c r="B650" s="76" t="str">
        <f>IF(ISBLANK(Colony!E673),"",Colony!E673)</f>
        <v/>
      </c>
    </row>
    <row r="651" spans="1:2" x14ac:dyDescent="0.25">
      <c r="A651" s="2" t="str">
        <f>Colony!A674</f>
        <v/>
      </c>
      <c r="B651" s="76" t="str">
        <f>IF(ISBLANK(Colony!E674),"",Colony!E674)</f>
        <v/>
      </c>
    </row>
    <row r="652" spans="1:2" x14ac:dyDescent="0.25">
      <c r="A652" s="2" t="str">
        <f>Colony!A675</f>
        <v/>
      </c>
      <c r="B652" s="76" t="str">
        <f>IF(ISBLANK(Colony!E675),"",Colony!E675)</f>
        <v/>
      </c>
    </row>
    <row r="653" spans="1:2" x14ac:dyDescent="0.25">
      <c r="A653" s="2" t="str">
        <f>Colony!A676</f>
        <v/>
      </c>
      <c r="B653" s="76" t="str">
        <f>IF(ISBLANK(Colony!E676),"",Colony!E676)</f>
        <v/>
      </c>
    </row>
    <row r="654" spans="1:2" x14ac:dyDescent="0.25">
      <c r="A654" s="2" t="str">
        <f>Colony!A677</f>
        <v/>
      </c>
      <c r="B654" s="76" t="str">
        <f>IF(ISBLANK(Colony!E677),"",Colony!E677)</f>
        <v/>
      </c>
    </row>
    <row r="655" spans="1:2" x14ac:dyDescent="0.25">
      <c r="A655" s="2" t="str">
        <f>Colony!A678</f>
        <v/>
      </c>
      <c r="B655" s="76" t="str">
        <f>IF(ISBLANK(Colony!E678),"",Colony!E678)</f>
        <v/>
      </c>
    </row>
    <row r="656" spans="1:2" x14ac:dyDescent="0.25">
      <c r="A656" s="2" t="str">
        <f>Colony!A679</f>
        <v/>
      </c>
      <c r="B656" s="76" t="str">
        <f>IF(ISBLANK(Colony!E679),"",Colony!E679)</f>
        <v/>
      </c>
    </row>
    <row r="657" spans="1:2" x14ac:dyDescent="0.25">
      <c r="A657" s="2" t="str">
        <f>Colony!A680</f>
        <v/>
      </c>
      <c r="B657" s="76" t="str">
        <f>IF(ISBLANK(Colony!E680),"",Colony!E680)</f>
        <v/>
      </c>
    </row>
    <row r="658" spans="1:2" x14ac:dyDescent="0.25">
      <c r="A658" s="2" t="str">
        <f>Colony!A681</f>
        <v/>
      </c>
      <c r="B658" s="76" t="str">
        <f>IF(ISBLANK(Colony!E681),"",Colony!E681)</f>
        <v/>
      </c>
    </row>
    <row r="659" spans="1:2" x14ac:dyDescent="0.25">
      <c r="A659" s="2" t="str">
        <f>Colony!A682</f>
        <v/>
      </c>
      <c r="B659" s="76" t="str">
        <f>IF(ISBLANK(Colony!E682),"",Colony!E682)</f>
        <v/>
      </c>
    </row>
    <row r="660" spans="1:2" x14ac:dyDescent="0.25">
      <c r="A660" s="2" t="str">
        <f>Colony!A683</f>
        <v/>
      </c>
      <c r="B660" s="76" t="str">
        <f>IF(ISBLANK(Colony!E683),"",Colony!E683)</f>
        <v/>
      </c>
    </row>
    <row r="661" spans="1:2" x14ac:dyDescent="0.25">
      <c r="A661" s="2" t="str">
        <f>Colony!A684</f>
        <v/>
      </c>
      <c r="B661" s="76" t="str">
        <f>IF(ISBLANK(Colony!E684),"",Colony!E684)</f>
        <v/>
      </c>
    </row>
    <row r="662" spans="1:2" x14ac:dyDescent="0.25">
      <c r="A662" s="2" t="str">
        <f>Colony!A685</f>
        <v/>
      </c>
      <c r="B662" s="76" t="str">
        <f>IF(ISBLANK(Colony!E685),"",Colony!E685)</f>
        <v/>
      </c>
    </row>
    <row r="663" spans="1:2" x14ac:dyDescent="0.25">
      <c r="A663" s="2" t="str">
        <f>Colony!A686</f>
        <v/>
      </c>
      <c r="B663" s="76" t="str">
        <f>IF(ISBLANK(Colony!E686),"",Colony!E686)</f>
        <v/>
      </c>
    </row>
    <row r="664" spans="1:2" x14ac:dyDescent="0.25">
      <c r="A664" s="2" t="str">
        <f>Colony!A687</f>
        <v/>
      </c>
      <c r="B664" s="76" t="str">
        <f>IF(ISBLANK(Colony!E687),"",Colony!E687)</f>
        <v/>
      </c>
    </row>
    <row r="665" spans="1:2" x14ac:dyDescent="0.25">
      <c r="A665" s="2" t="str">
        <f>Colony!A688</f>
        <v/>
      </c>
      <c r="B665" s="76" t="str">
        <f>IF(ISBLANK(Colony!E688),"",Colony!E688)</f>
        <v/>
      </c>
    </row>
    <row r="666" spans="1:2" x14ac:dyDescent="0.25">
      <c r="A666" s="2" t="str">
        <f>Colony!A689</f>
        <v/>
      </c>
      <c r="B666" s="76" t="str">
        <f>IF(ISBLANK(Colony!E689),"",Colony!E689)</f>
        <v/>
      </c>
    </row>
    <row r="667" spans="1:2" x14ac:dyDescent="0.25">
      <c r="A667" s="2" t="str">
        <f>Colony!A690</f>
        <v/>
      </c>
      <c r="B667" s="76" t="str">
        <f>IF(ISBLANK(Colony!E690),"",Colony!E690)</f>
        <v/>
      </c>
    </row>
    <row r="668" spans="1:2" x14ac:dyDescent="0.25">
      <c r="A668" s="2" t="str">
        <f>Colony!A691</f>
        <v/>
      </c>
      <c r="B668" s="76" t="str">
        <f>IF(ISBLANK(Colony!E691),"",Colony!E691)</f>
        <v/>
      </c>
    </row>
    <row r="669" spans="1:2" x14ac:dyDescent="0.25">
      <c r="A669" s="2" t="str">
        <f>Colony!A692</f>
        <v/>
      </c>
      <c r="B669" s="76" t="str">
        <f>IF(ISBLANK(Colony!E692),"",Colony!E692)</f>
        <v/>
      </c>
    </row>
    <row r="670" spans="1:2" x14ac:dyDescent="0.25">
      <c r="A670" s="2" t="str">
        <f>Colony!A693</f>
        <v/>
      </c>
      <c r="B670" s="76" t="str">
        <f>IF(ISBLANK(Colony!E693),"",Colony!E693)</f>
        <v/>
      </c>
    </row>
    <row r="671" spans="1:2" x14ac:dyDescent="0.25">
      <c r="A671" s="2" t="str">
        <f>Colony!A694</f>
        <v/>
      </c>
      <c r="B671" s="76" t="str">
        <f>IF(ISBLANK(Colony!E694),"",Colony!E694)</f>
        <v/>
      </c>
    </row>
    <row r="672" spans="1:2" x14ac:dyDescent="0.25">
      <c r="A672" s="2" t="str">
        <f>Colony!A695</f>
        <v/>
      </c>
      <c r="B672" s="76" t="str">
        <f>IF(ISBLANK(Colony!E695),"",Colony!E695)</f>
        <v/>
      </c>
    </row>
    <row r="673" spans="1:2" x14ac:dyDescent="0.25">
      <c r="A673" s="2" t="str">
        <f>Colony!A696</f>
        <v/>
      </c>
      <c r="B673" s="76" t="str">
        <f>IF(ISBLANK(Colony!E696),"",Colony!E696)</f>
        <v/>
      </c>
    </row>
    <row r="674" spans="1:2" x14ac:dyDescent="0.25">
      <c r="A674" s="2" t="str">
        <f>Colony!A697</f>
        <v/>
      </c>
      <c r="B674" s="76" t="str">
        <f>IF(ISBLANK(Colony!E697),"",Colony!E697)</f>
        <v/>
      </c>
    </row>
    <row r="675" spans="1:2" x14ac:dyDescent="0.25">
      <c r="A675" s="2" t="str">
        <f>Colony!A698</f>
        <v/>
      </c>
      <c r="B675" s="76" t="str">
        <f>IF(ISBLANK(Colony!E698),"",Colony!E698)</f>
        <v/>
      </c>
    </row>
    <row r="676" spans="1:2" x14ac:dyDescent="0.25">
      <c r="A676" s="2" t="str">
        <f>Colony!A699</f>
        <v/>
      </c>
      <c r="B676" s="76" t="str">
        <f>IF(ISBLANK(Colony!E699),"",Colony!E699)</f>
        <v/>
      </c>
    </row>
    <row r="677" spans="1:2" x14ac:dyDescent="0.25">
      <c r="A677" s="2" t="str">
        <f>Colony!A700</f>
        <v/>
      </c>
      <c r="B677" s="76" t="str">
        <f>IF(ISBLANK(Colony!E700),"",Colony!E700)</f>
        <v/>
      </c>
    </row>
    <row r="678" spans="1:2" x14ac:dyDescent="0.25">
      <c r="A678" s="2" t="str">
        <f>Colony!A701</f>
        <v/>
      </c>
      <c r="B678" s="76" t="str">
        <f>IF(ISBLANK(Colony!E701),"",Colony!E701)</f>
        <v/>
      </c>
    </row>
    <row r="679" spans="1:2" x14ac:dyDescent="0.25">
      <c r="A679" s="2" t="str">
        <f>Colony!A702</f>
        <v/>
      </c>
      <c r="B679" s="76" t="str">
        <f>IF(ISBLANK(Colony!E702),"",Colony!E702)</f>
        <v/>
      </c>
    </row>
    <row r="680" spans="1:2" x14ac:dyDescent="0.25">
      <c r="A680" s="2" t="str">
        <f>Colony!A703</f>
        <v/>
      </c>
      <c r="B680" s="76" t="str">
        <f>IF(ISBLANK(Colony!E703),"",Colony!E703)</f>
        <v/>
      </c>
    </row>
    <row r="681" spans="1:2" x14ac:dyDescent="0.25">
      <c r="A681" s="2" t="str">
        <f>Colony!A704</f>
        <v/>
      </c>
      <c r="B681" s="76" t="str">
        <f>IF(ISBLANK(Colony!E704),"",Colony!E704)</f>
        <v/>
      </c>
    </row>
    <row r="682" spans="1:2" x14ac:dyDescent="0.25">
      <c r="A682" s="2" t="str">
        <f>Colony!A705</f>
        <v/>
      </c>
      <c r="B682" s="76" t="str">
        <f>IF(ISBLANK(Colony!E705),"",Colony!E705)</f>
        <v/>
      </c>
    </row>
    <row r="683" spans="1:2" x14ac:dyDescent="0.25">
      <c r="A683" s="2" t="str">
        <f>Colony!A706</f>
        <v/>
      </c>
      <c r="B683" s="76" t="str">
        <f>IF(ISBLANK(Colony!E706),"",Colony!E706)</f>
        <v/>
      </c>
    </row>
    <row r="684" spans="1:2" x14ac:dyDescent="0.25">
      <c r="A684" s="2" t="str">
        <f>Colony!A707</f>
        <v/>
      </c>
      <c r="B684" s="76" t="str">
        <f>IF(ISBLANK(Colony!E707),"",Colony!E707)</f>
        <v/>
      </c>
    </row>
    <row r="685" spans="1:2" x14ac:dyDescent="0.25">
      <c r="A685" s="2" t="str">
        <f>Colony!A708</f>
        <v/>
      </c>
      <c r="B685" s="76" t="str">
        <f>IF(ISBLANK(Colony!E708),"",Colony!E708)</f>
        <v/>
      </c>
    </row>
    <row r="686" spans="1:2" x14ac:dyDescent="0.25">
      <c r="A686" s="2" t="str">
        <f>Colony!A709</f>
        <v/>
      </c>
      <c r="B686" s="76" t="str">
        <f>IF(ISBLANK(Colony!E709),"",Colony!E709)</f>
        <v/>
      </c>
    </row>
    <row r="687" spans="1:2" x14ac:dyDescent="0.25">
      <c r="A687" s="2" t="str">
        <f>Colony!A710</f>
        <v/>
      </c>
      <c r="B687" s="76" t="str">
        <f>IF(ISBLANK(Colony!E710),"",Colony!E710)</f>
        <v/>
      </c>
    </row>
    <row r="688" spans="1:2" x14ac:dyDescent="0.25">
      <c r="A688" s="2" t="str">
        <f>Colony!A711</f>
        <v/>
      </c>
      <c r="B688" s="76" t="str">
        <f>IF(ISBLANK(Colony!E711),"",Colony!E711)</f>
        <v/>
      </c>
    </row>
    <row r="689" spans="1:2" x14ac:dyDescent="0.25">
      <c r="A689" s="2" t="str">
        <f>Colony!A712</f>
        <v/>
      </c>
      <c r="B689" s="76" t="str">
        <f>IF(ISBLANK(Colony!E712),"",Colony!E712)</f>
        <v/>
      </c>
    </row>
    <row r="690" spans="1:2" x14ac:dyDescent="0.25">
      <c r="A690" s="2" t="str">
        <f>Colony!A713</f>
        <v/>
      </c>
      <c r="B690" s="76" t="str">
        <f>IF(ISBLANK(Colony!E713),"",Colony!E713)</f>
        <v/>
      </c>
    </row>
    <row r="691" spans="1:2" x14ac:dyDescent="0.25">
      <c r="A691" s="2" t="str">
        <f>Colony!A714</f>
        <v/>
      </c>
      <c r="B691" s="76" t="str">
        <f>IF(ISBLANK(Colony!E714),"",Colony!E714)</f>
        <v/>
      </c>
    </row>
    <row r="692" spans="1:2" x14ac:dyDescent="0.25">
      <c r="A692" s="2" t="str">
        <f>Colony!A715</f>
        <v/>
      </c>
      <c r="B692" s="76" t="str">
        <f>IF(ISBLANK(Colony!E715),"",Colony!E715)</f>
        <v/>
      </c>
    </row>
    <row r="693" spans="1:2" x14ac:dyDescent="0.25">
      <c r="A693" s="2" t="str">
        <f>Colony!A716</f>
        <v/>
      </c>
      <c r="B693" s="76" t="str">
        <f>IF(ISBLANK(Colony!E716),"",Colony!E716)</f>
        <v/>
      </c>
    </row>
    <row r="694" spans="1:2" x14ac:dyDescent="0.25">
      <c r="A694" s="2" t="str">
        <f>Colony!A717</f>
        <v/>
      </c>
      <c r="B694" s="76" t="str">
        <f>IF(ISBLANK(Colony!E717),"",Colony!E717)</f>
        <v/>
      </c>
    </row>
    <row r="695" spans="1:2" x14ac:dyDescent="0.25">
      <c r="A695" s="2" t="str">
        <f>Colony!A718</f>
        <v/>
      </c>
      <c r="B695" s="76" t="str">
        <f>IF(ISBLANK(Colony!E718),"",Colony!E718)</f>
        <v/>
      </c>
    </row>
    <row r="696" spans="1:2" x14ac:dyDescent="0.25">
      <c r="A696" s="2" t="str">
        <f>Colony!A719</f>
        <v/>
      </c>
      <c r="B696" s="76" t="str">
        <f>IF(ISBLANK(Colony!E719),"",Colony!E719)</f>
        <v/>
      </c>
    </row>
    <row r="697" spans="1:2" x14ac:dyDescent="0.25">
      <c r="A697" s="2" t="str">
        <f>Colony!A720</f>
        <v/>
      </c>
      <c r="B697" s="76" t="str">
        <f>IF(ISBLANK(Colony!E720),"",Colony!E720)</f>
        <v/>
      </c>
    </row>
    <row r="698" spans="1:2" x14ac:dyDescent="0.25">
      <c r="A698" s="2" t="str">
        <f>Colony!A721</f>
        <v/>
      </c>
      <c r="B698" s="76" t="str">
        <f>IF(ISBLANK(Colony!E721),"",Colony!E721)</f>
        <v/>
      </c>
    </row>
    <row r="699" spans="1:2" x14ac:dyDescent="0.25">
      <c r="A699" s="2" t="str">
        <f>Colony!A722</f>
        <v/>
      </c>
      <c r="B699" s="76" t="str">
        <f>IF(ISBLANK(Colony!E722),"",Colony!E722)</f>
        <v/>
      </c>
    </row>
    <row r="700" spans="1:2" x14ac:dyDescent="0.25">
      <c r="A700" s="2" t="str">
        <f>Colony!A723</f>
        <v/>
      </c>
      <c r="B700" s="76" t="str">
        <f>IF(ISBLANK(Colony!E723),"",Colony!E723)</f>
        <v/>
      </c>
    </row>
    <row r="701" spans="1:2" x14ac:dyDescent="0.25">
      <c r="A701" s="2" t="str">
        <f>Colony!A724</f>
        <v/>
      </c>
      <c r="B701" s="76" t="str">
        <f>IF(ISBLANK(Colony!E724),"",Colony!E724)</f>
        <v/>
      </c>
    </row>
    <row r="702" spans="1:2" x14ac:dyDescent="0.25">
      <c r="A702" s="2" t="str">
        <f>Colony!A725</f>
        <v/>
      </c>
      <c r="B702" s="76" t="str">
        <f>IF(ISBLANK(Colony!E725),"",Colony!E725)</f>
        <v/>
      </c>
    </row>
    <row r="703" spans="1:2" x14ac:dyDescent="0.25">
      <c r="A703" s="2" t="str">
        <f>Colony!A726</f>
        <v/>
      </c>
      <c r="B703" s="76" t="str">
        <f>IF(ISBLANK(Colony!E726),"",Colony!E726)</f>
        <v/>
      </c>
    </row>
    <row r="704" spans="1:2" x14ac:dyDescent="0.25">
      <c r="A704" s="2" t="str">
        <f>Colony!A727</f>
        <v/>
      </c>
      <c r="B704" s="76" t="str">
        <f>IF(ISBLANK(Colony!E727),"",Colony!E727)</f>
        <v/>
      </c>
    </row>
    <row r="705" spans="1:2" x14ac:dyDescent="0.25">
      <c r="A705" s="2" t="str">
        <f>Colony!A728</f>
        <v/>
      </c>
      <c r="B705" s="76" t="str">
        <f>IF(ISBLANK(Colony!E728),"",Colony!E728)</f>
        <v/>
      </c>
    </row>
    <row r="706" spans="1:2" x14ac:dyDescent="0.25">
      <c r="A706" s="2" t="str">
        <f>Colony!A729</f>
        <v/>
      </c>
      <c r="B706" s="76" t="str">
        <f>IF(ISBLANK(Colony!E729),"",Colony!E729)</f>
        <v/>
      </c>
    </row>
    <row r="707" spans="1:2" x14ac:dyDescent="0.25">
      <c r="A707" s="2" t="str">
        <f>Colony!A730</f>
        <v/>
      </c>
      <c r="B707" s="76" t="str">
        <f>IF(ISBLANK(Colony!E730),"",Colony!E730)</f>
        <v/>
      </c>
    </row>
    <row r="708" spans="1:2" x14ac:dyDescent="0.25">
      <c r="A708" s="2" t="str">
        <f>Colony!A731</f>
        <v/>
      </c>
      <c r="B708" s="76" t="str">
        <f>IF(ISBLANK(Colony!E731),"",Colony!E731)</f>
        <v/>
      </c>
    </row>
    <row r="709" spans="1:2" x14ac:dyDescent="0.25">
      <c r="A709" s="2" t="str">
        <f>Colony!A732</f>
        <v/>
      </c>
      <c r="B709" s="76" t="str">
        <f>IF(ISBLANK(Colony!E732),"",Colony!E732)</f>
        <v/>
      </c>
    </row>
    <row r="710" spans="1:2" x14ac:dyDescent="0.25">
      <c r="A710" s="2" t="str">
        <f>Colony!A733</f>
        <v/>
      </c>
      <c r="B710" s="76" t="str">
        <f>IF(ISBLANK(Colony!E733),"",Colony!E733)</f>
        <v/>
      </c>
    </row>
    <row r="711" spans="1:2" x14ac:dyDescent="0.25">
      <c r="A711" s="2" t="str">
        <f>Colony!A734</f>
        <v/>
      </c>
      <c r="B711" s="76" t="str">
        <f>IF(ISBLANK(Colony!E734),"",Colony!E734)</f>
        <v/>
      </c>
    </row>
    <row r="712" spans="1:2" x14ac:dyDescent="0.25">
      <c r="A712" s="2" t="str">
        <f>Colony!A735</f>
        <v/>
      </c>
      <c r="B712" s="76" t="str">
        <f>IF(ISBLANK(Colony!E735),"",Colony!E735)</f>
        <v/>
      </c>
    </row>
    <row r="713" spans="1:2" x14ac:dyDescent="0.25">
      <c r="A713" s="2" t="str">
        <f>Colony!A736</f>
        <v/>
      </c>
      <c r="B713" s="76" t="str">
        <f>IF(ISBLANK(Colony!E736),"",Colony!E736)</f>
        <v/>
      </c>
    </row>
    <row r="714" spans="1:2" x14ac:dyDescent="0.25">
      <c r="A714" s="2" t="str">
        <f>Colony!A737</f>
        <v/>
      </c>
      <c r="B714" s="76" t="str">
        <f>IF(ISBLANK(Colony!E737),"",Colony!E737)</f>
        <v/>
      </c>
    </row>
    <row r="715" spans="1:2" x14ac:dyDescent="0.25">
      <c r="A715" s="2" t="str">
        <f>Colony!A738</f>
        <v/>
      </c>
      <c r="B715" s="76" t="str">
        <f>IF(ISBLANK(Colony!E738),"",Colony!E738)</f>
        <v/>
      </c>
    </row>
    <row r="716" spans="1:2" x14ac:dyDescent="0.25">
      <c r="A716" s="2" t="str">
        <f>Colony!A739</f>
        <v/>
      </c>
      <c r="B716" s="76" t="str">
        <f>IF(ISBLANK(Colony!E739),"",Colony!E739)</f>
        <v/>
      </c>
    </row>
    <row r="717" spans="1:2" x14ac:dyDescent="0.25">
      <c r="A717" s="2" t="str">
        <f>Colony!A740</f>
        <v/>
      </c>
      <c r="B717" s="76" t="str">
        <f>IF(ISBLANK(Colony!E740),"",Colony!E740)</f>
        <v/>
      </c>
    </row>
    <row r="718" spans="1:2" x14ac:dyDescent="0.25">
      <c r="A718" s="2" t="str">
        <f>Colony!A741</f>
        <v/>
      </c>
      <c r="B718" s="76" t="str">
        <f>IF(ISBLANK(Colony!E741),"",Colony!E741)</f>
        <v/>
      </c>
    </row>
    <row r="719" spans="1:2" x14ac:dyDescent="0.25">
      <c r="A719" s="2" t="str">
        <f>Colony!A742</f>
        <v/>
      </c>
      <c r="B719" s="76" t="str">
        <f>IF(ISBLANK(Colony!E742),"",Colony!E742)</f>
        <v/>
      </c>
    </row>
    <row r="720" spans="1:2" x14ac:dyDescent="0.25">
      <c r="A720" s="2" t="str">
        <f>Colony!A743</f>
        <v/>
      </c>
      <c r="B720" s="76" t="str">
        <f>IF(ISBLANK(Colony!E743),"",Colony!E743)</f>
        <v/>
      </c>
    </row>
    <row r="721" spans="1:2" x14ac:dyDescent="0.25">
      <c r="A721" s="2" t="str">
        <f>Colony!A744</f>
        <v/>
      </c>
      <c r="B721" s="76" t="str">
        <f>IF(ISBLANK(Colony!E744),"",Colony!E744)</f>
        <v/>
      </c>
    </row>
    <row r="722" spans="1:2" x14ac:dyDescent="0.25">
      <c r="A722" s="2" t="str">
        <f>Colony!A745</f>
        <v/>
      </c>
      <c r="B722" s="76" t="str">
        <f>IF(ISBLANK(Colony!E745),"",Colony!E745)</f>
        <v/>
      </c>
    </row>
    <row r="723" spans="1:2" x14ac:dyDescent="0.25">
      <c r="A723" s="2" t="str">
        <f>Colony!A746</f>
        <v/>
      </c>
      <c r="B723" s="76" t="str">
        <f>IF(ISBLANK(Colony!E746),"",Colony!E746)</f>
        <v/>
      </c>
    </row>
    <row r="724" spans="1:2" x14ac:dyDescent="0.25">
      <c r="A724" s="2" t="str">
        <f>Colony!A747</f>
        <v/>
      </c>
      <c r="B724" s="76" t="str">
        <f>IF(ISBLANK(Colony!E747),"",Colony!E747)</f>
        <v/>
      </c>
    </row>
    <row r="725" spans="1:2" x14ac:dyDescent="0.25">
      <c r="A725" s="2" t="str">
        <f>Colony!A748</f>
        <v/>
      </c>
      <c r="B725" s="76" t="str">
        <f>IF(ISBLANK(Colony!E748),"",Colony!E748)</f>
        <v/>
      </c>
    </row>
    <row r="726" spans="1:2" x14ac:dyDescent="0.25">
      <c r="A726" s="2" t="str">
        <f>Colony!A749</f>
        <v/>
      </c>
      <c r="B726" s="76" t="str">
        <f>IF(ISBLANK(Colony!E749),"",Colony!E749)</f>
        <v/>
      </c>
    </row>
    <row r="727" spans="1:2" x14ac:dyDescent="0.25">
      <c r="A727" s="2" t="str">
        <f>Colony!A750</f>
        <v/>
      </c>
      <c r="B727" s="76" t="str">
        <f>IF(ISBLANK(Colony!E750),"",Colony!E750)</f>
        <v/>
      </c>
    </row>
    <row r="728" spans="1:2" x14ac:dyDescent="0.25">
      <c r="A728" s="2" t="str">
        <f>Colony!A751</f>
        <v/>
      </c>
      <c r="B728" s="76" t="str">
        <f>IF(ISBLANK(Colony!E751),"",Colony!E751)</f>
        <v/>
      </c>
    </row>
    <row r="729" spans="1:2" x14ac:dyDescent="0.25">
      <c r="A729" s="2" t="str">
        <f>Colony!A752</f>
        <v/>
      </c>
      <c r="B729" s="76" t="str">
        <f>IF(ISBLANK(Colony!E752),"",Colony!E752)</f>
        <v/>
      </c>
    </row>
    <row r="730" spans="1:2" x14ac:dyDescent="0.25">
      <c r="A730" s="2" t="str">
        <f>Colony!A753</f>
        <v/>
      </c>
      <c r="B730" s="76" t="str">
        <f>IF(ISBLANK(Colony!E753),"",Colony!E753)</f>
        <v/>
      </c>
    </row>
    <row r="731" spans="1:2" x14ac:dyDescent="0.25">
      <c r="A731" s="2" t="str">
        <f>Colony!A754</f>
        <v/>
      </c>
      <c r="B731" s="76" t="str">
        <f>IF(ISBLANK(Colony!E754),"",Colony!E754)</f>
        <v/>
      </c>
    </row>
    <row r="732" spans="1:2" x14ac:dyDescent="0.25">
      <c r="A732" s="2" t="str">
        <f>Colony!A755</f>
        <v/>
      </c>
      <c r="B732" s="76" t="str">
        <f>IF(ISBLANK(Colony!E755),"",Colony!E755)</f>
        <v/>
      </c>
    </row>
    <row r="733" spans="1:2" x14ac:dyDescent="0.25">
      <c r="A733" s="2" t="str">
        <f>Colony!A756</f>
        <v/>
      </c>
      <c r="B733" s="76" t="str">
        <f>IF(ISBLANK(Colony!E756),"",Colony!E756)</f>
        <v/>
      </c>
    </row>
    <row r="734" spans="1:2" x14ac:dyDescent="0.25">
      <c r="A734" s="2" t="str">
        <f>Colony!A757</f>
        <v/>
      </c>
      <c r="B734" s="76" t="str">
        <f>IF(ISBLANK(Colony!E757),"",Colony!E757)</f>
        <v/>
      </c>
    </row>
    <row r="735" spans="1:2" x14ac:dyDescent="0.25">
      <c r="A735" s="2" t="str">
        <f>Colony!A758</f>
        <v/>
      </c>
      <c r="B735" s="76" t="str">
        <f>IF(ISBLANK(Colony!E758),"",Colony!E758)</f>
        <v/>
      </c>
    </row>
    <row r="736" spans="1:2" x14ac:dyDescent="0.25">
      <c r="A736" s="2" t="str">
        <f>Colony!A759</f>
        <v/>
      </c>
      <c r="B736" s="76" t="str">
        <f>IF(ISBLANK(Colony!E759),"",Colony!E759)</f>
        <v/>
      </c>
    </row>
    <row r="737" spans="1:2" x14ac:dyDescent="0.25">
      <c r="A737" s="2" t="str">
        <f>Colony!A760</f>
        <v/>
      </c>
      <c r="B737" s="76" t="str">
        <f>IF(ISBLANK(Colony!E760),"",Colony!E760)</f>
        <v/>
      </c>
    </row>
    <row r="738" spans="1:2" x14ac:dyDescent="0.25">
      <c r="A738" s="2" t="str">
        <f>Colony!A761</f>
        <v/>
      </c>
      <c r="B738" s="76" t="str">
        <f>IF(ISBLANK(Colony!E761),"",Colony!E761)</f>
        <v/>
      </c>
    </row>
    <row r="739" spans="1:2" x14ac:dyDescent="0.25">
      <c r="A739" s="2" t="str">
        <f>Colony!A762</f>
        <v/>
      </c>
      <c r="B739" s="76" t="str">
        <f>IF(ISBLANK(Colony!E762),"",Colony!E762)</f>
        <v/>
      </c>
    </row>
    <row r="740" spans="1:2" x14ac:dyDescent="0.25">
      <c r="A740" s="2" t="str">
        <f>Colony!A763</f>
        <v/>
      </c>
      <c r="B740" s="76" t="str">
        <f>IF(ISBLANK(Colony!E763),"",Colony!E763)</f>
        <v/>
      </c>
    </row>
    <row r="741" spans="1:2" x14ac:dyDescent="0.25">
      <c r="A741" s="2" t="str">
        <f>Colony!A764</f>
        <v/>
      </c>
      <c r="B741" s="76" t="str">
        <f>IF(ISBLANK(Colony!E764),"",Colony!E764)</f>
        <v/>
      </c>
    </row>
    <row r="742" spans="1:2" x14ac:dyDescent="0.25">
      <c r="A742" s="2" t="str">
        <f>Colony!A765</f>
        <v/>
      </c>
      <c r="B742" s="76" t="str">
        <f>IF(ISBLANK(Colony!E765),"",Colony!E765)</f>
        <v/>
      </c>
    </row>
    <row r="743" spans="1:2" x14ac:dyDescent="0.25">
      <c r="A743" s="2" t="str">
        <f>Colony!A766</f>
        <v/>
      </c>
      <c r="B743" s="76" t="str">
        <f>IF(ISBLANK(Colony!E766),"",Colony!E766)</f>
        <v/>
      </c>
    </row>
    <row r="744" spans="1:2" x14ac:dyDescent="0.25">
      <c r="A744" s="2" t="str">
        <f>Colony!A767</f>
        <v/>
      </c>
      <c r="B744" s="76" t="str">
        <f>IF(ISBLANK(Colony!E767),"",Colony!E767)</f>
        <v/>
      </c>
    </row>
    <row r="745" spans="1:2" x14ac:dyDescent="0.25">
      <c r="A745" s="2" t="str">
        <f>Colony!A768</f>
        <v/>
      </c>
      <c r="B745" s="76" t="str">
        <f>IF(ISBLANK(Colony!E768),"",Colony!E768)</f>
        <v/>
      </c>
    </row>
    <row r="746" spans="1:2" x14ac:dyDescent="0.25">
      <c r="A746" s="2" t="str">
        <f>Colony!A769</f>
        <v/>
      </c>
      <c r="B746" s="76" t="str">
        <f>IF(ISBLANK(Colony!E769),"",Colony!E769)</f>
        <v/>
      </c>
    </row>
    <row r="747" spans="1:2" x14ac:dyDescent="0.25">
      <c r="A747" s="2" t="str">
        <f>Colony!A770</f>
        <v/>
      </c>
      <c r="B747" s="76" t="str">
        <f>IF(ISBLANK(Colony!E770),"",Colony!E770)</f>
        <v/>
      </c>
    </row>
    <row r="748" spans="1:2" x14ac:dyDescent="0.25">
      <c r="A748" s="2" t="str">
        <f>Colony!A771</f>
        <v/>
      </c>
      <c r="B748" s="76" t="str">
        <f>IF(ISBLANK(Colony!E771),"",Colony!E771)</f>
        <v/>
      </c>
    </row>
    <row r="749" spans="1:2" x14ac:dyDescent="0.25">
      <c r="A749" s="2" t="str">
        <f>Colony!A772</f>
        <v/>
      </c>
      <c r="B749" s="76" t="str">
        <f>IF(ISBLANK(Colony!E772),"",Colony!E772)</f>
        <v/>
      </c>
    </row>
    <row r="750" spans="1:2" x14ac:dyDescent="0.25">
      <c r="A750" s="2" t="str">
        <f>Colony!A773</f>
        <v/>
      </c>
      <c r="B750" s="76" t="str">
        <f>IF(ISBLANK(Colony!E773),"",Colony!E773)</f>
        <v/>
      </c>
    </row>
    <row r="751" spans="1:2" x14ac:dyDescent="0.25">
      <c r="A751" s="2" t="str">
        <f>Colony!A774</f>
        <v/>
      </c>
      <c r="B751" s="76" t="str">
        <f>IF(ISBLANK(Colony!E774),"",Colony!E774)</f>
        <v/>
      </c>
    </row>
    <row r="752" spans="1:2" x14ac:dyDescent="0.25">
      <c r="A752" s="2" t="str">
        <f>Colony!A775</f>
        <v/>
      </c>
      <c r="B752" s="76" t="str">
        <f>IF(ISBLANK(Colony!E775),"",Colony!E775)</f>
        <v/>
      </c>
    </row>
    <row r="753" spans="1:2" x14ac:dyDescent="0.25">
      <c r="A753" s="2" t="str">
        <f>Colony!A776</f>
        <v/>
      </c>
      <c r="B753" s="76" t="str">
        <f>IF(ISBLANK(Colony!E776),"",Colony!E776)</f>
        <v/>
      </c>
    </row>
    <row r="754" spans="1:2" x14ac:dyDescent="0.25">
      <c r="A754" s="2" t="str">
        <f>Colony!A777</f>
        <v/>
      </c>
      <c r="B754" s="76" t="str">
        <f>IF(ISBLANK(Colony!E777),"",Colony!E777)</f>
        <v/>
      </c>
    </row>
    <row r="755" spans="1:2" x14ac:dyDescent="0.25">
      <c r="A755" s="2" t="str">
        <f>Colony!A778</f>
        <v/>
      </c>
      <c r="B755" s="76" t="str">
        <f>IF(ISBLANK(Colony!E778),"",Colony!E778)</f>
        <v/>
      </c>
    </row>
    <row r="756" spans="1:2" x14ac:dyDescent="0.25">
      <c r="A756" s="2" t="str">
        <f>Colony!A779</f>
        <v/>
      </c>
      <c r="B756" s="76" t="str">
        <f>IF(ISBLANK(Colony!E779),"",Colony!E779)</f>
        <v/>
      </c>
    </row>
    <row r="757" spans="1:2" x14ac:dyDescent="0.25">
      <c r="A757" s="2" t="str">
        <f>Colony!A780</f>
        <v/>
      </c>
      <c r="B757" s="76" t="str">
        <f>IF(ISBLANK(Colony!E780),"",Colony!E780)</f>
        <v/>
      </c>
    </row>
    <row r="758" spans="1:2" x14ac:dyDescent="0.25">
      <c r="A758" s="2" t="str">
        <f>Colony!A781</f>
        <v/>
      </c>
      <c r="B758" s="76" t="str">
        <f>IF(ISBLANK(Colony!E781),"",Colony!E781)</f>
        <v/>
      </c>
    </row>
    <row r="759" spans="1:2" x14ac:dyDescent="0.25">
      <c r="A759" s="2" t="str">
        <f>Colony!A782</f>
        <v/>
      </c>
      <c r="B759" s="76" t="str">
        <f>IF(ISBLANK(Colony!E782),"",Colony!E782)</f>
        <v/>
      </c>
    </row>
    <row r="760" spans="1:2" x14ac:dyDescent="0.25">
      <c r="A760" s="2" t="str">
        <f>Colony!A783</f>
        <v/>
      </c>
      <c r="B760" s="76" t="str">
        <f>IF(ISBLANK(Colony!E783),"",Colony!E783)</f>
        <v/>
      </c>
    </row>
    <row r="761" spans="1:2" x14ac:dyDescent="0.25">
      <c r="A761" s="2" t="str">
        <f>Colony!A784</f>
        <v/>
      </c>
      <c r="B761" s="76" t="str">
        <f>IF(ISBLANK(Colony!E784),"",Colony!E784)</f>
        <v/>
      </c>
    </row>
    <row r="762" spans="1:2" x14ac:dyDescent="0.25">
      <c r="A762" s="2" t="str">
        <f>Colony!A785</f>
        <v/>
      </c>
      <c r="B762" s="76" t="str">
        <f>IF(ISBLANK(Colony!E785),"",Colony!E785)</f>
        <v/>
      </c>
    </row>
    <row r="763" spans="1:2" x14ac:dyDescent="0.25">
      <c r="A763" s="2" t="str">
        <f>Colony!A786</f>
        <v/>
      </c>
      <c r="B763" s="76" t="str">
        <f>IF(ISBLANK(Colony!E786),"",Colony!E786)</f>
        <v/>
      </c>
    </row>
    <row r="764" spans="1:2" x14ac:dyDescent="0.25">
      <c r="A764" s="2" t="str">
        <f>Colony!A787</f>
        <v/>
      </c>
      <c r="B764" s="76" t="str">
        <f>IF(ISBLANK(Colony!E787),"",Colony!E787)</f>
        <v/>
      </c>
    </row>
    <row r="765" spans="1:2" x14ac:dyDescent="0.25">
      <c r="A765" s="2" t="str">
        <f>Colony!A788</f>
        <v/>
      </c>
      <c r="B765" s="76" t="str">
        <f>IF(ISBLANK(Colony!E788),"",Colony!E788)</f>
        <v/>
      </c>
    </row>
    <row r="766" spans="1:2" x14ac:dyDescent="0.25">
      <c r="A766" s="2" t="str">
        <f>Colony!A789</f>
        <v/>
      </c>
      <c r="B766" s="76" t="str">
        <f>IF(ISBLANK(Colony!E789),"",Colony!E789)</f>
        <v/>
      </c>
    </row>
    <row r="767" spans="1:2" x14ac:dyDescent="0.25">
      <c r="A767" s="2" t="str">
        <f>Colony!A790</f>
        <v/>
      </c>
      <c r="B767" s="76" t="str">
        <f>IF(ISBLANK(Colony!E790),"",Colony!E790)</f>
        <v/>
      </c>
    </row>
    <row r="768" spans="1:2" x14ac:dyDescent="0.25">
      <c r="A768" s="2" t="str">
        <f>Colony!A791</f>
        <v/>
      </c>
      <c r="B768" s="76" t="str">
        <f>IF(ISBLANK(Colony!E791),"",Colony!E791)</f>
        <v/>
      </c>
    </row>
    <row r="769" spans="1:2" x14ac:dyDescent="0.25">
      <c r="A769" s="2" t="str">
        <f>Colony!A792</f>
        <v/>
      </c>
      <c r="B769" s="76" t="str">
        <f>IF(ISBLANK(Colony!E792),"",Colony!E792)</f>
        <v/>
      </c>
    </row>
    <row r="770" spans="1:2" x14ac:dyDescent="0.25">
      <c r="A770" s="2" t="str">
        <f>Colony!A793</f>
        <v/>
      </c>
      <c r="B770" s="76" t="str">
        <f>IF(ISBLANK(Colony!E793),"",Colony!E793)</f>
        <v/>
      </c>
    </row>
    <row r="771" spans="1:2" x14ac:dyDescent="0.25">
      <c r="A771" s="2" t="str">
        <f>Colony!A794</f>
        <v/>
      </c>
      <c r="B771" s="76" t="str">
        <f>IF(ISBLANK(Colony!E794),"",Colony!E794)</f>
        <v/>
      </c>
    </row>
    <row r="772" spans="1:2" x14ac:dyDescent="0.25">
      <c r="A772" s="2" t="str">
        <f>Colony!A795</f>
        <v/>
      </c>
      <c r="B772" s="76" t="str">
        <f>IF(ISBLANK(Colony!E795),"",Colony!E795)</f>
        <v/>
      </c>
    </row>
    <row r="773" spans="1:2" x14ac:dyDescent="0.25">
      <c r="A773" s="2" t="str">
        <f>Colony!A796</f>
        <v/>
      </c>
      <c r="B773" s="76" t="str">
        <f>IF(ISBLANK(Colony!E796),"",Colony!E796)</f>
        <v/>
      </c>
    </row>
    <row r="774" spans="1:2" x14ac:dyDescent="0.25">
      <c r="A774" s="2" t="str">
        <f>Colony!A797</f>
        <v/>
      </c>
      <c r="B774" s="76" t="str">
        <f>IF(ISBLANK(Colony!E797),"",Colony!E797)</f>
        <v/>
      </c>
    </row>
    <row r="775" spans="1:2" x14ac:dyDescent="0.25">
      <c r="A775" s="2" t="str">
        <f>Colony!A798</f>
        <v/>
      </c>
      <c r="B775" s="76" t="str">
        <f>IF(ISBLANK(Colony!E798),"",Colony!E798)</f>
        <v/>
      </c>
    </row>
    <row r="776" spans="1:2" x14ac:dyDescent="0.25">
      <c r="A776" s="2" t="str">
        <f>Colony!A799</f>
        <v/>
      </c>
      <c r="B776" s="76" t="str">
        <f>IF(ISBLANK(Colony!E799),"",Colony!E799)</f>
        <v/>
      </c>
    </row>
    <row r="777" spans="1:2" x14ac:dyDescent="0.25">
      <c r="A777" s="2" t="str">
        <f>Colony!A800</f>
        <v/>
      </c>
      <c r="B777" s="76" t="str">
        <f>IF(ISBLANK(Colony!E800),"",Colony!E800)</f>
        <v/>
      </c>
    </row>
    <row r="778" spans="1:2" x14ac:dyDescent="0.25">
      <c r="A778" s="2" t="str">
        <f>Colony!A801</f>
        <v/>
      </c>
      <c r="B778" s="76" t="str">
        <f>IF(ISBLANK(Colony!E801),"",Colony!E801)</f>
        <v/>
      </c>
    </row>
    <row r="779" spans="1:2" x14ac:dyDescent="0.25">
      <c r="A779" s="2" t="str">
        <f>Colony!A802</f>
        <v/>
      </c>
      <c r="B779" s="76" t="str">
        <f>IF(ISBLANK(Colony!E802),"",Colony!E802)</f>
        <v/>
      </c>
    </row>
    <row r="780" spans="1:2" x14ac:dyDescent="0.25">
      <c r="A780" s="2" t="str">
        <f>Colony!A803</f>
        <v/>
      </c>
      <c r="B780" s="76" t="str">
        <f>IF(ISBLANK(Colony!E803),"",Colony!E803)</f>
        <v/>
      </c>
    </row>
    <row r="781" spans="1:2" x14ac:dyDescent="0.25">
      <c r="A781" s="2" t="str">
        <f>Colony!A804</f>
        <v/>
      </c>
      <c r="B781" s="76" t="str">
        <f>IF(ISBLANK(Colony!E804),"",Colony!E804)</f>
        <v/>
      </c>
    </row>
    <row r="782" spans="1:2" x14ac:dyDescent="0.25">
      <c r="A782" s="2" t="str">
        <f>Colony!A805</f>
        <v/>
      </c>
      <c r="B782" s="76" t="str">
        <f>IF(ISBLANK(Colony!E805),"",Colony!E805)</f>
        <v/>
      </c>
    </row>
    <row r="783" spans="1:2" x14ac:dyDescent="0.25">
      <c r="A783" s="2" t="str">
        <f>Colony!A806</f>
        <v/>
      </c>
      <c r="B783" s="76" t="str">
        <f>IF(ISBLANK(Colony!E806),"",Colony!E806)</f>
        <v/>
      </c>
    </row>
    <row r="784" spans="1:2" x14ac:dyDescent="0.25">
      <c r="A784" s="2" t="str">
        <f>Colony!A807</f>
        <v/>
      </c>
      <c r="B784" s="76" t="str">
        <f>IF(ISBLANK(Colony!E807),"",Colony!E807)</f>
        <v/>
      </c>
    </row>
    <row r="785" spans="1:2" x14ac:dyDescent="0.25">
      <c r="A785" s="2" t="str">
        <f>Colony!A808</f>
        <v/>
      </c>
      <c r="B785" s="76" t="str">
        <f>IF(ISBLANK(Colony!E808),"",Colony!E808)</f>
        <v/>
      </c>
    </row>
    <row r="786" spans="1:2" x14ac:dyDescent="0.25">
      <c r="A786" s="2" t="str">
        <f>Colony!A809</f>
        <v/>
      </c>
      <c r="B786" s="76" t="str">
        <f>IF(ISBLANK(Colony!E809),"",Colony!E809)</f>
        <v/>
      </c>
    </row>
    <row r="787" spans="1:2" x14ac:dyDescent="0.25">
      <c r="A787" s="2" t="str">
        <f>Colony!A810</f>
        <v/>
      </c>
      <c r="B787" s="76" t="str">
        <f>IF(ISBLANK(Colony!E810),"",Colony!E810)</f>
        <v/>
      </c>
    </row>
    <row r="788" spans="1:2" x14ac:dyDescent="0.25">
      <c r="A788" s="2" t="str">
        <f>Colony!A811</f>
        <v/>
      </c>
      <c r="B788" s="76" t="str">
        <f>IF(ISBLANK(Colony!E811),"",Colony!E811)</f>
        <v/>
      </c>
    </row>
    <row r="789" spans="1:2" x14ac:dyDescent="0.25">
      <c r="A789" s="2" t="str">
        <f>Colony!A812</f>
        <v/>
      </c>
      <c r="B789" s="76" t="str">
        <f>IF(ISBLANK(Colony!E812),"",Colony!E812)</f>
        <v/>
      </c>
    </row>
    <row r="790" spans="1:2" x14ac:dyDescent="0.25">
      <c r="A790" s="2" t="str">
        <f>Colony!A813</f>
        <v/>
      </c>
      <c r="B790" s="76" t="str">
        <f>IF(ISBLANK(Colony!E813),"",Colony!E813)</f>
        <v/>
      </c>
    </row>
    <row r="791" spans="1:2" x14ac:dyDescent="0.25">
      <c r="A791" s="2" t="str">
        <f>Colony!A814</f>
        <v/>
      </c>
      <c r="B791" s="76" t="str">
        <f>IF(ISBLANK(Colony!E814),"",Colony!E814)</f>
        <v/>
      </c>
    </row>
    <row r="792" spans="1:2" x14ac:dyDescent="0.25">
      <c r="A792" s="2" t="str">
        <f>Colony!A815</f>
        <v/>
      </c>
      <c r="B792" s="76" t="str">
        <f>IF(ISBLANK(Colony!E815),"",Colony!E815)</f>
        <v/>
      </c>
    </row>
    <row r="793" spans="1:2" x14ac:dyDescent="0.25">
      <c r="A793" s="2" t="str">
        <f>Colony!A816</f>
        <v/>
      </c>
      <c r="B793" s="76" t="str">
        <f>IF(ISBLANK(Colony!E816),"",Colony!E816)</f>
        <v/>
      </c>
    </row>
    <row r="794" spans="1:2" x14ac:dyDescent="0.25">
      <c r="A794" s="2" t="str">
        <f>Colony!A817</f>
        <v/>
      </c>
      <c r="B794" s="76" t="str">
        <f>IF(ISBLANK(Colony!E817),"",Colony!E817)</f>
        <v/>
      </c>
    </row>
    <row r="795" spans="1:2" x14ac:dyDescent="0.25">
      <c r="A795" s="2" t="str">
        <f>Colony!A818</f>
        <v/>
      </c>
      <c r="B795" s="76" t="str">
        <f>IF(ISBLANK(Colony!E818),"",Colony!E818)</f>
        <v/>
      </c>
    </row>
    <row r="796" spans="1:2" x14ac:dyDescent="0.25">
      <c r="A796" s="2" t="str">
        <f>Colony!A819</f>
        <v/>
      </c>
      <c r="B796" s="76" t="str">
        <f>IF(ISBLANK(Colony!E819),"",Colony!E819)</f>
        <v/>
      </c>
    </row>
    <row r="797" spans="1:2" x14ac:dyDescent="0.25">
      <c r="A797" s="2" t="str">
        <f>Colony!A820</f>
        <v/>
      </c>
      <c r="B797" s="76" t="str">
        <f>IF(ISBLANK(Colony!E820),"",Colony!E820)</f>
        <v/>
      </c>
    </row>
    <row r="798" spans="1:2" x14ac:dyDescent="0.25">
      <c r="A798" s="2" t="str">
        <f>Colony!A821</f>
        <v/>
      </c>
      <c r="B798" s="76" t="str">
        <f>IF(ISBLANK(Colony!E821),"",Colony!E821)</f>
        <v/>
      </c>
    </row>
    <row r="799" spans="1:2" x14ac:dyDescent="0.25">
      <c r="A799" s="2" t="str">
        <f>Colony!A822</f>
        <v/>
      </c>
      <c r="B799" s="76" t="str">
        <f>IF(ISBLANK(Colony!E822),"",Colony!E822)</f>
        <v/>
      </c>
    </row>
    <row r="800" spans="1:2" x14ac:dyDescent="0.25">
      <c r="A800" s="2" t="str">
        <f>Colony!A823</f>
        <v/>
      </c>
      <c r="B800" s="76" t="str">
        <f>IF(ISBLANK(Colony!E823),"",Colony!E823)</f>
        <v/>
      </c>
    </row>
    <row r="801" spans="1:2" x14ac:dyDescent="0.25">
      <c r="A801" s="2" t="str">
        <f>Colony!A824</f>
        <v/>
      </c>
      <c r="B801" s="76" t="str">
        <f>IF(ISBLANK(Colony!E824),"",Colony!E824)</f>
        <v/>
      </c>
    </row>
    <row r="802" spans="1:2" x14ac:dyDescent="0.25">
      <c r="A802" s="2" t="str">
        <f>Colony!A825</f>
        <v/>
      </c>
      <c r="B802" s="76" t="str">
        <f>IF(ISBLANK(Colony!E825),"",Colony!E825)</f>
        <v/>
      </c>
    </row>
    <row r="803" spans="1:2" x14ac:dyDescent="0.25">
      <c r="A803" s="2" t="str">
        <f>Colony!A826</f>
        <v/>
      </c>
      <c r="B803" s="76" t="str">
        <f>IF(ISBLANK(Colony!E826),"",Colony!E826)</f>
        <v/>
      </c>
    </row>
    <row r="804" spans="1:2" x14ac:dyDescent="0.25">
      <c r="A804" s="2" t="str">
        <f>Colony!A827</f>
        <v/>
      </c>
      <c r="B804" s="76" t="str">
        <f>IF(ISBLANK(Colony!E827),"",Colony!E827)</f>
        <v/>
      </c>
    </row>
    <row r="805" spans="1:2" x14ac:dyDescent="0.25">
      <c r="A805" s="2" t="str">
        <f>Colony!A828</f>
        <v/>
      </c>
      <c r="B805" s="76" t="str">
        <f>IF(ISBLANK(Colony!E828),"",Colony!E828)</f>
        <v/>
      </c>
    </row>
    <row r="806" spans="1:2" x14ac:dyDescent="0.25">
      <c r="A806" s="2" t="str">
        <f>Colony!A829</f>
        <v/>
      </c>
      <c r="B806" s="76" t="str">
        <f>IF(ISBLANK(Colony!E829),"",Colony!E829)</f>
        <v/>
      </c>
    </row>
    <row r="807" spans="1:2" x14ac:dyDescent="0.25">
      <c r="A807" s="2" t="str">
        <f>Colony!A830</f>
        <v/>
      </c>
      <c r="B807" s="76" t="str">
        <f>IF(ISBLANK(Colony!E830),"",Colony!E830)</f>
        <v/>
      </c>
    </row>
    <row r="808" spans="1:2" x14ac:dyDescent="0.25">
      <c r="A808" s="2" t="str">
        <f>Colony!A831</f>
        <v/>
      </c>
      <c r="B808" s="76" t="str">
        <f>IF(ISBLANK(Colony!E831),"",Colony!E831)</f>
        <v/>
      </c>
    </row>
    <row r="809" spans="1:2" x14ac:dyDescent="0.25">
      <c r="A809" s="2" t="str">
        <f>Colony!A832</f>
        <v/>
      </c>
      <c r="B809" s="76" t="str">
        <f>IF(ISBLANK(Colony!E832),"",Colony!E832)</f>
        <v/>
      </c>
    </row>
    <row r="810" spans="1:2" x14ac:dyDescent="0.25">
      <c r="A810" s="2" t="str">
        <f>Colony!A833</f>
        <v/>
      </c>
      <c r="B810" s="76" t="str">
        <f>IF(ISBLANK(Colony!E833),"",Colony!E833)</f>
        <v/>
      </c>
    </row>
    <row r="811" spans="1:2" x14ac:dyDescent="0.25">
      <c r="A811" s="2" t="str">
        <f>Colony!A834</f>
        <v/>
      </c>
      <c r="B811" s="76" t="str">
        <f>IF(ISBLANK(Colony!E834),"",Colony!E834)</f>
        <v/>
      </c>
    </row>
    <row r="812" spans="1:2" x14ac:dyDescent="0.25">
      <c r="A812" s="2" t="str">
        <f>Colony!A835</f>
        <v/>
      </c>
      <c r="B812" s="76" t="str">
        <f>IF(ISBLANK(Colony!E835),"",Colony!E835)</f>
        <v/>
      </c>
    </row>
    <row r="813" spans="1:2" x14ac:dyDescent="0.25">
      <c r="A813" s="2" t="str">
        <f>Colony!A836</f>
        <v/>
      </c>
      <c r="B813" s="76" t="str">
        <f>IF(ISBLANK(Colony!E836),"",Colony!E836)</f>
        <v/>
      </c>
    </row>
    <row r="814" spans="1:2" x14ac:dyDescent="0.25">
      <c r="A814" s="2" t="str">
        <f>Colony!A837</f>
        <v/>
      </c>
      <c r="B814" s="76" t="str">
        <f>IF(ISBLANK(Colony!E837),"",Colony!E837)</f>
        <v/>
      </c>
    </row>
    <row r="815" spans="1:2" x14ac:dyDescent="0.25">
      <c r="A815" s="2" t="str">
        <f>Colony!A838</f>
        <v/>
      </c>
      <c r="B815" s="76" t="str">
        <f>IF(ISBLANK(Colony!E838),"",Colony!E838)</f>
        <v/>
      </c>
    </row>
    <row r="816" spans="1:2" x14ac:dyDescent="0.25">
      <c r="A816" s="2" t="str">
        <f>Colony!A839</f>
        <v/>
      </c>
      <c r="B816" s="76" t="str">
        <f>IF(ISBLANK(Colony!E839),"",Colony!E839)</f>
        <v/>
      </c>
    </row>
    <row r="817" spans="1:2" x14ac:dyDescent="0.25">
      <c r="A817" s="2" t="str">
        <f>Colony!A840</f>
        <v/>
      </c>
      <c r="B817" s="76" t="str">
        <f>IF(ISBLANK(Colony!E840),"",Colony!E840)</f>
        <v/>
      </c>
    </row>
    <row r="818" spans="1:2" x14ac:dyDescent="0.25">
      <c r="A818" s="2" t="str">
        <f>Colony!A841</f>
        <v/>
      </c>
      <c r="B818" s="76" t="str">
        <f>IF(ISBLANK(Colony!E841),"",Colony!E841)</f>
        <v/>
      </c>
    </row>
    <row r="819" spans="1:2" x14ac:dyDescent="0.25">
      <c r="A819" s="2" t="str">
        <f>Colony!A842</f>
        <v/>
      </c>
      <c r="B819" s="76" t="str">
        <f>IF(ISBLANK(Colony!E842),"",Colony!E842)</f>
        <v/>
      </c>
    </row>
    <row r="820" spans="1:2" x14ac:dyDescent="0.25">
      <c r="A820" s="2" t="str">
        <f>Colony!A843</f>
        <v/>
      </c>
      <c r="B820" s="76" t="str">
        <f>IF(ISBLANK(Colony!E843),"",Colony!E843)</f>
        <v/>
      </c>
    </row>
    <row r="821" spans="1:2" x14ac:dyDescent="0.25">
      <c r="A821" s="2" t="str">
        <f>Colony!A844</f>
        <v/>
      </c>
      <c r="B821" s="76" t="str">
        <f>IF(ISBLANK(Colony!E844),"",Colony!E844)</f>
        <v/>
      </c>
    </row>
    <row r="822" spans="1:2" x14ac:dyDescent="0.25">
      <c r="A822" s="2" t="str">
        <f>Colony!A845</f>
        <v/>
      </c>
      <c r="B822" s="76" t="str">
        <f>IF(ISBLANK(Colony!E845),"",Colony!E845)</f>
        <v/>
      </c>
    </row>
    <row r="823" spans="1:2" x14ac:dyDescent="0.25">
      <c r="A823" s="2" t="str">
        <f>Colony!A846</f>
        <v/>
      </c>
      <c r="B823" s="76" t="str">
        <f>IF(ISBLANK(Colony!E846),"",Colony!E846)</f>
        <v/>
      </c>
    </row>
    <row r="824" spans="1:2" x14ac:dyDescent="0.25">
      <c r="A824" s="2" t="str">
        <f>Colony!A847</f>
        <v/>
      </c>
      <c r="B824" s="76" t="str">
        <f>IF(ISBLANK(Colony!E847),"",Colony!E847)</f>
        <v/>
      </c>
    </row>
    <row r="825" spans="1:2" x14ac:dyDescent="0.25">
      <c r="A825" s="2" t="str">
        <f>Colony!A848</f>
        <v/>
      </c>
      <c r="B825" s="76" t="str">
        <f>IF(ISBLANK(Colony!E848),"",Colony!E848)</f>
        <v/>
      </c>
    </row>
    <row r="826" spans="1:2" x14ac:dyDescent="0.25">
      <c r="A826" s="2" t="str">
        <f>Colony!A849</f>
        <v/>
      </c>
      <c r="B826" s="76" t="str">
        <f>IF(ISBLANK(Colony!E849),"",Colony!E849)</f>
        <v/>
      </c>
    </row>
    <row r="827" spans="1:2" x14ac:dyDescent="0.25">
      <c r="A827" s="2" t="str">
        <f>Colony!A850</f>
        <v/>
      </c>
      <c r="B827" s="76" t="str">
        <f>IF(ISBLANK(Colony!E850),"",Colony!E850)</f>
        <v/>
      </c>
    </row>
    <row r="828" spans="1:2" x14ac:dyDescent="0.25">
      <c r="A828" s="2" t="str">
        <f>Colony!A851</f>
        <v/>
      </c>
      <c r="B828" s="76" t="str">
        <f>IF(ISBLANK(Colony!E851),"",Colony!E851)</f>
        <v/>
      </c>
    </row>
    <row r="829" spans="1:2" x14ac:dyDescent="0.25">
      <c r="A829" s="2" t="str">
        <f>Colony!A852</f>
        <v/>
      </c>
      <c r="B829" s="76" t="str">
        <f>IF(ISBLANK(Colony!E852),"",Colony!E852)</f>
        <v/>
      </c>
    </row>
    <row r="830" spans="1:2" x14ac:dyDescent="0.25">
      <c r="A830" s="2" t="str">
        <f>Colony!A853</f>
        <v/>
      </c>
      <c r="B830" s="76" t="str">
        <f>IF(ISBLANK(Colony!E853),"",Colony!E853)</f>
        <v/>
      </c>
    </row>
    <row r="831" spans="1:2" x14ac:dyDescent="0.25">
      <c r="A831" s="2" t="str">
        <f>Colony!A854</f>
        <v/>
      </c>
      <c r="B831" s="76" t="str">
        <f>IF(ISBLANK(Colony!E854),"",Colony!E854)</f>
        <v/>
      </c>
    </row>
    <row r="832" spans="1:2" x14ac:dyDescent="0.25">
      <c r="A832" s="2" t="str">
        <f>Colony!A855</f>
        <v/>
      </c>
      <c r="B832" s="76" t="str">
        <f>IF(ISBLANK(Colony!E855),"",Colony!E855)</f>
        <v/>
      </c>
    </row>
    <row r="833" spans="1:2" x14ac:dyDescent="0.25">
      <c r="A833" s="2" t="str">
        <f>Colony!A856</f>
        <v/>
      </c>
      <c r="B833" s="76" t="str">
        <f>IF(ISBLANK(Colony!E856),"",Colony!E856)</f>
        <v/>
      </c>
    </row>
    <row r="834" spans="1:2" x14ac:dyDescent="0.25">
      <c r="A834" s="2" t="str">
        <f>Colony!A857</f>
        <v/>
      </c>
      <c r="B834" s="76" t="str">
        <f>IF(ISBLANK(Colony!E857),"",Colony!E857)</f>
        <v/>
      </c>
    </row>
    <row r="835" spans="1:2" x14ac:dyDescent="0.25">
      <c r="A835" s="2" t="str">
        <f>Colony!A858</f>
        <v/>
      </c>
      <c r="B835" s="76" t="str">
        <f>IF(ISBLANK(Colony!E858),"",Colony!E858)</f>
        <v/>
      </c>
    </row>
    <row r="836" spans="1:2" x14ac:dyDescent="0.25">
      <c r="A836" s="2" t="str">
        <f>Colony!A859</f>
        <v/>
      </c>
      <c r="B836" s="76" t="str">
        <f>IF(ISBLANK(Colony!E859),"",Colony!E859)</f>
        <v/>
      </c>
    </row>
    <row r="837" spans="1:2" x14ac:dyDescent="0.25">
      <c r="A837" s="2" t="str">
        <f>Colony!A860</f>
        <v/>
      </c>
      <c r="B837" s="76" t="str">
        <f>IF(ISBLANK(Colony!E860),"",Colony!E860)</f>
        <v/>
      </c>
    </row>
    <row r="838" spans="1:2" x14ac:dyDescent="0.25">
      <c r="A838" s="2" t="str">
        <f>Colony!A861</f>
        <v/>
      </c>
      <c r="B838" s="76" t="str">
        <f>IF(ISBLANK(Colony!E861),"",Colony!E861)</f>
        <v/>
      </c>
    </row>
    <row r="839" spans="1:2" x14ac:dyDescent="0.25">
      <c r="A839" s="2" t="str">
        <f>Colony!A862</f>
        <v/>
      </c>
      <c r="B839" s="76" t="str">
        <f>IF(ISBLANK(Colony!E862),"",Colony!E862)</f>
        <v/>
      </c>
    </row>
    <row r="840" spans="1:2" x14ac:dyDescent="0.25">
      <c r="A840" s="2" t="str">
        <f>Colony!A863</f>
        <v/>
      </c>
      <c r="B840" s="76" t="str">
        <f>IF(ISBLANK(Colony!E863),"",Colony!E863)</f>
        <v/>
      </c>
    </row>
    <row r="841" spans="1:2" x14ac:dyDescent="0.25">
      <c r="A841" s="2" t="str">
        <f>Colony!A864</f>
        <v/>
      </c>
      <c r="B841" s="76" t="str">
        <f>IF(ISBLANK(Colony!E864),"",Colony!E864)</f>
        <v/>
      </c>
    </row>
    <row r="842" spans="1:2" x14ac:dyDescent="0.25">
      <c r="A842" s="2" t="str">
        <f>Colony!A865</f>
        <v/>
      </c>
      <c r="B842" s="76" t="str">
        <f>IF(ISBLANK(Colony!E865),"",Colony!E865)</f>
        <v/>
      </c>
    </row>
    <row r="843" spans="1:2" x14ac:dyDescent="0.25">
      <c r="A843" s="2" t="str">
        <f>Colony!A866</f>
        <v/>
      </c>
      <c r="B843" s="76" t="str">
        <f>IF(ISBLANK(Colony!E866),"",Colony!E866)</f>
        <v/>
      </c>
    </row>
    <row r="844" spans="1:2" x14ac:dyDescent="0.25">
      <c r="A844" s="2" t="str">
        <f>Colony!A867</f>
        <v/>
      </c>
      <c r="B844" s="76" t="str">
        <f>IF(ISBLANK(Colony!E867),"",Colony!E867)</f>
        <v/>
      </c>
    </row>
    <row r="845" spans="1:2" x14ac:dyDescent="0.25">
      <c r="A845" s="2" t="str">
        <f>Colony!A868</f>
        <v/>
      </c>
      <c r="B845" s="76" t="str">
        <f>IF(ISBLANK(Colony!E868),"",Colony!E868)</f>
        <v/>
      </c>
    </row>
    <row r="846" spans="1:2" x14ac:dyDescent="0.25">
      <c r="A846" s="2" t="str">
        <f>Colony!A869</f>
        <v/>
      </c>
      <c r="B846" s="76" t="str">
        <f>IF(ISBLANK(Colony!E869),"",Colony!E869)</f>
        <v/>
      </c>
    </row>
    <row r="847" spans="1:2" x14ac:dyDescent="0.25">
      <c r="A847" s="2" t="str">
        <f>Colony!A870</f>
        <v/>
      </c>
      <c r="B847" s="76" t="str">
        <f>IF(ISBLANK(Colony!E870),"",Colony!E870)</f>
        <v/>
      </c>
    </row>
    <row r="848" spans="1:2" x14ac:dyDescent="0.25">
      <c r="A848" s="2" t="str">
        <f>Colony!A871</f>
        <v/>
      </c>
      <c r="B848" s="76" t="str">
        <f>IF(ISBLANK(Colony!E871),"",Colony!E871)</f>
        <v/>
      </c>
    </row>
    <row r="849" spans="1:2" x14ac:dyDescent="0.25">
      <c r="A849" s="2" t="str">
        <f>Colony!A872</f>
        <v/>
      </c>
      <c r="B849" s="76" t="str">
        <f>IF(ISBLANK(Colony!E872),"",Colony!E872)</f>
        <v/>
      </c>
    </row>
    <row r="850" spans="1:2" x14ac:dyDescent="0.25">
      <c r="A850" s="2" t="str">
        <f>Colony!A873</f>
        <v/>
      </c>
      <c r="B850" s="76" t="str">
        <f>IF(ISBLANK(Colony!E873),"",Colony!E873)</f>
        <v/>
      </c>
    </row>
    <row r="851" spans="1:2" x14ac:dyDescent="0.25">
      <c r="A851" s="2" t="str">
        <f>Colony!A874</f>
        <v/>
      </c>
      <c r="B851" s="76" t="str">
        <f>IF(ISBLANK(Colony!E874),"",Colony!E874)</f>
        <v/>
      </c>
    </row>
    <row r="852" spans="1:2" x14ac:dyDescent="0.25">
      <c r="A852" s="2" t="str">
        <f>Colony!A875</f>
        <v/>
      </c>
      <c r="B852" s="76" t="str">
        <f>IF(ISBLANK(Colony!E875),"",Colony!E875)</f>
        <v/>
      </c>
    </row>
    <row r="853" spans="1:2" x14ac:dyDescent="0.25">
      <c r="A853" s="2" t="str">
        <f>Colony!A876</f>
        <v/>
      </c>
      <c r="B853" s="76" t="str">
        <f>IF(ISBLANK(Colony!E876),"",Colony!E876)</f>
        <v/>
      </c>
    </row>
    <row r="854" spans="1:2" x14ac:dyDescent="0.25">
      <c r="A854" s="2" t="str">
        <f>Colony!A877</f>
        <v/>
      </c>
      <c r="B854" s="76" t="str">
        <f>IF(ISBLANK(Colony!E877),"",Colony!E877)</f>
        <v/>
      </c>
    </row>
    <row r="855" spans="1:2" x14ac:dyDescent="0.25">
      <c r="A855" s="2" t="str">
        <f>Colony!A878</f>
        <v/>
      </c>
      <c r="B855" s="76" t="str">
        <f>IF(ISBLANK(Colony!E878),"",Colony!E878)</f>
        <v/>
      </c>
    </row>
    <row r="856" spans="1:2" x14ac:dyDescent="0.25">
      <c r="A856" s="2" t="str">
        <f>Colony!A879</f>
        <v/>
      </c>
      <c r="B856" s="76" t="str">
        <f>IF(ISBLANK(Colony!E879),"",Colony!E879)</f>
        <v/>
      </c>
    </row>
    <row r="857" spans="1:2" x14ac:dyDescent="0.25">
      <c r="A857" s="2" t="str">
        <f>Colony!A880</f>
        <v/>
      </c>
      <c r="B857" s="76" t="str">
        <f>IF(ISBLANK(Colony!E880),"",Colony!E880)</f>
        <v/>
      </c>
    </row>
    <row r="858" spans="1:2" x14ac:dyDescent="0.25">
      <c r="A858" s="2" t="str">
        <f>Colony!A881</f>
        <v/>
      </c>
      <c r="B858" s="76" t="str">
        <f>IF(ISBLANK(Colony!E881),"",Colony!E881)</f>
        <v/>
      </c>
    </row>
    <row r="859" spans="1:2" x14ac:dyDescent="0.25">
      <c r="A859" s="2" t="str">
        <f>Colony!A882</f>
        <v/>
      </c>
      <c r="B859" s="76" t="str">
        <f>IF(ISBLANK(Colony!E882),"",Colony!E882)</f>
        <v/>
      </c>
    </row>
    <row r="860" spans="1:2" x14ac:dyDescent="0.25">
      <c r="A860" s="2" t="str">
        <f>Colony!A883</f>
        <v/>
      </c>
      <c r="B860" s="76" t="str">
        <f>IF(ISBLANK(Colony!E883),"",Colony!E883)</f>
        <v/>
      </c>
    </row>
    <row r="861" spans="1:2" x14ac:dyDescent="0.25">
      <c r="A861" s="2" t="str">
        <f>Colony!A884</f>
        <v/>
      </c>
      <c r="B861" s="76" t="str">
        <f>IF(ISBLANK(Colony!E884),"",Colony!E884)</f>
        <v/>
      </c>
    </row>
    <row r="862" spans="1:2" x14ac:dyDescent="0.25">
      <c r="A862" s="2" t="str">
        <f>Colony!A885</f>
        <v/>
      </c>
      <c r="B862" s="76" t="str">
        <f>IF(ISBLANK(Colony!E885),"",Colony!E885)</f>
        <v/>
      </c>
    </row>
    <row r="863" spans="1:2" x14ac:dyDescent="0.25">
      <c r="A863" s="2" t="str">
        <f>Colony!A886</f>
        <v/>
      </c>
      <c r="B863" s="76" t="str">
        <f>IF(ISBLANK(Colony!E886),"",Colony!E886)</f>
        <v/>
      </c>
    </row>
    <row r="864" spans="1:2" x14ac:dyDescent="0.25">
      <c r="A864" s="2" t="str">
        <f>Colony!A887</f>
        <v/>
      </c>
      <c r="B864" s="76" t="str">
        <f>IF(ISBLANK(Colony!E887),"",Colony!E887)</f>
        <v/>
      </c>
    </row>
    <row r="865" spans="1:2" x14ac:dyDescent="0.25">
      <c r="A865" s="2" t="str">
        <f>Colony!A888</f>
        <v/>
      </c>
      <c r="B865" s="76" t="str">
        <f>IF(ISBLANK(Colony!E888),"",Colony!E888)</f>
        <v/>
      </c>
    </row>
    <row r="866" spans="1:2" x14ac:dyDescent="0.25">
      <c r="A866" s="2" t="str">
        <f>Colony!A889</f>
        <v/>
      </c>
      <c r="B866" s="76" t="str">
        <f>IF(ISBLANK(Colony!E889),"",Colony!E889)</f>
        <v/>
      </c>
    </row>
    <row r="867" spans="1:2" x14ac:dyDescent="0.25">
      <c r="A867" s="2" t="str">
        <f>Colony!A890</f>
        <v/>
      </c>
      <c r="B867" s="76" t="str">
        <f>IF(ISBLANK(Colony!E890),"",Colony!E890)</f>
        <v/>
      </c>
    </row>
    <row r="868" spans="1:2" x14ac:dyDescent="0.25">
      <c r="A868" s="2" t="str">
        <f>Colony!A891</f>
        <v/>
      </c>
      <c r="B868" s="76" t="str">
        <f>IF(ISBLANK(Colony!E891),"",Colony!E891)</f>
        <v/>
      </c>
    </row>
    <row r="869" spans="1:2" x14ac:dyDescent="0.25">
      <c r="A869" s="2" t="str">
        <f>Colony!A892</f>
        <v/>
      </c>
      <c r="B869" s="76" t="str">
        <f>IF(ISBLANK(Colony!E892),"",Colony!E892)</f>
        <v/>
      </c>
    </row>
    <row r="870" spans="1:2" x14ac:dyDescent="0.25">
      <c r="A870" s="2" t="str">
        <f>Colony!A893</f>
        <v/>
      </c>
      <c r="B870" s="76" t="str">
        <f>IF(ISBLANK(Colony!E893),"",Colony!E893)</f>
        <v/>
      </c>
    </row>
    <row r="871" spans="1:2" x14ac:dyDescent="0.25">
      <c r="A871" s="2" t="str">
        <f>Colony!A894</f>
        <v/>
      </c>
      <c r="B871" s="76" t="str">
        <f>IF(ISBLANK(Colony!E894),"",Colony!E894)</f>
        <v/>
      </c>
    </row>
    <row r="872" spans="1:2" x14ac:dyDescent="0.25">
      <c r="A872" s="2" t="str">
        <f>Colony!A895</f>
        <v/>
      </c>
      <c r="B872" s="76" t="str">
        <f>IF(ISBLANK(Colony!E895),"",Colony!E895)</f>
        <v/>
      </c>
    </row>
    <row r="873" spans="1:2" x14ac:dyDescent="0.25">
      <c r="A873" s="2" t="str">
        <f>Colony!A896</f>
        <v/>
      </c>
      <c r="B873" s="76" t="str">
        <f>IF(ISBLANK(Colony!E896),"",Colony!E896)</f>
        <v/>
      </c>
    </row>
    <row r="874" spans="1:2" x14ac:dyDescent="0.25">
      <c r="A874" s="2" t="str">
        <f>Colony!A897</f>
        <v/>
      </c>
      <c r="B874" s="76" t="str">
        <f>IF(ISBLANK(Colony!E897),"",Colony!E897)</f>
        <v/>
      </c>
    </row>
    <row r="875" spans="1:2" x14ac:dyDescent="0.25">
      <c r="A875" s="2" t="str">
        <f>Colony!A898</f>
        <v/>
      </c>
      <c r="B875" s="76" t="str">
        <f>IF(ISBLANK(Colony!E898),"",Colony!E898)</f>
        <v/>
      </c>
    </row>
    <row r="876" spans="1:2" x14ac:dyDescent="0.25">
      <c r="A876" s="2" t="str">
        <f>Colony!A899</f>
        <v/>
      </c>
      <c r="B876" s="76" t="str">
        <f>IF(ISBLANK(Colony!E899),"",Colony!E899)</f>
        <v/>
      </c>
    </row>
    <row r="877" spans="1:2" x14ac:dyDescent="0.25">
      <c r="A877" s="2" t="str">
        <f>Colony!A900</f>
        <v/>
      </c>
      <c r="B877" s="76" t="str">
        <f>IF(ISBLANK(Colony!E900),"",Colony!E900)</f>
        <v/>
      </c>
    </row>
    <row r="878" spans="1:2" x14ac:dyDescent="0.25">
      <c r="A878" s="2" t="str">
        <f>Colony!A901</f>
        <v/>
      </c>
      <c r="B878" s="76" t="str">
        <f>IF(ISBLANK(Colony!E901),"",Colony!E901)</f>
        <v/>
      </c>
    </row>
    <row r="879" spans="1:2" x14ac:dyDescent="0.25">
      <c r="A879" s="2" t="str">
        <f>Colony!A902</f>
        <v/>
      </c>
      <c r="B879" s="76" t="str">
        <f>IF(ISBLANK(Colony!E902),"",Colony!E902)</f>
        <v/>
      </c>
    </row>
    <row r="880" spans="1:2" x14ac:dyDescent="0.25">
      <c r="A880" s="2" t="str">
        <f>Colony!A903</f>
        <v/>
      </c>
      <c r="B880" s="76" t="str">
        <f>IF(ISBLANK(Colony!E903),"",Colony!E903)</f>
        <v/>
      </c>
    </row>
    <row r="881" spans="1:2" x14ac:dyDescent="0.25">
      <c r="A881" s="2" t="str">
        <f>Colony!A904</f>
        <v/>
      </c>
      <c r="B881" s="76" t="str">
        <f>IF(ISBLANK(Colony!E904),"",Colony!E904)</f>
        <v/>
      </c>
    </row>
    <row r="882" spans="1:2" x14ac:dyDescent="0.25">
      <c r="A882" s="2" t="str">
        <f>Colony!A905</f>
        <v/>
      </c>
      <c r="B882" s="76" t="str">
        <f>IF(ISBLANK(Colony!E905),"",Colony!E905)</f>
        <v/>
      </c>
    </row>
    <row r="883" spans="1:2" x14ac:dyDescent="0.25">
      <c r="A883" s="2" t="str">
        <f>Colony!A906</f>
        <v/>
      </c>
      <c r="B883" s="76" t="str">
        <f>IF(ISBLANK(Colony!E906),"",Colony!E906)</f>
        <v/>
      </c>
    </row>
    <row r="884" spans="1:2" x14ac:dyDescent="0.25">
      <c r="A884" s="2" t="str">
        <f>Colony!A907</f>
        <v/>
      </c>
      <c r="B884" s="76" t="str">
        <f>IF(ISBLANK(Colony!E907),"",Colony!E907)</f>
        <v/>
      </c>
    </row>
    <row r="885" spans="1:2" x14ac:dyDescent="0.25">
      <c r="A885" s="2" t="str">
        <f>Colony!A908</f>
        <v/>
      </c>
      <c r="B885" s="76" t="str">
        <f>IF(ISBLANK(Colony!E908),"",Colony!E908)</f>
        <v/>
      </c>
    </row>
    <row r="886" spans="1:2" x14ac:dyDescent="0.25">
      <c r="A886" s="2" t="str">
        <f>Colony!A909</f>
        <v/>
      </c>
      <c r="B886" s="76" t="str">
        <f>IF(ISBLANK(Colony!E909),"",Colony!E909)</f>
        <v/>
      </c>
    </row>
    <row r="887" spans="1:2" x14ac:dyDescent="0.25">
      <c r="A887" s="2" t="str">
        <f>Colony!A910</f>
        <v/>
      </c>
      <c r="B887" s="76" t="str">
        <f>IF(ISBLANK(Colony!E910),"",Colony!E910)</f>
        <v/>
      </c>
    </row>
    <row r="888" spans="1:2" x14ac:dyDescent="0.25">
      <c r="A888" s="2" t="str">
        <f>Colony!A911</f>
        <v/>
      </c>
      <c r="B888" s="76" t="str">
        <f>IF(ISBLANK(Colony!E911),"",Colony!E911)</f>
        <v/>
      </c>
    </row>
    <row r="889" spans="1:2" x14ac:dyDescent="0.25">
      <c r="A889" s="2" t="str">
        <f>Colony!A912</f>
        <v/>
      </c>
      <c r="B889" s="76" t="str">
        <f>IF(ISBLANK(Colony!E912),"",Colony!E912)</f>
        <v/>
      </c>
    </row>
    <row r="890" spans="1:2" x14ac:dyDescent="0.25">
      <c r="A890" s="2" t="str">
        <f>Colony!A913</f>
        <v/>
      </c>
      <c r="B890" s="76" t="str">
        <f>IF(ISBLANK(Colony!E913),"",Colony!E913)</f>
        <v/>
      </c>
    </row>
    <row r="891" spans="1:2" x14ac:dyDescent="0.25">
      <c r="A891" s="2" t="str">
        <f>Colony!A914</f>
        <v/>
      </c>
      <c r="B891" s="76" t="str">
        <f>IF(ISBLANK(Colony!E914),"",Colony!E914)</f>
        <v/>
      </c>
    </row>
    <row r="892" spans="1:2" x14ac:dyDescent="0.25">
      <c r="A892" s="2" t="str">
        <f>Colony!A915</f>
        <v/>
      </c>
      <c r="B892" s="76" t="str">
        <f>IF(ISBLANK(Colony!E915),"",Colony!E915)</f>
        <v/>
      </c>
    </row>
    <row r="893" spans="1:2" x14ac:dyDescent="0.25">
      <c r="A893" s="2" t="str">
        <f>Colony!A916</f>
        <v/>
      </c>
      <c r="B893" s="76" t="str">
        <f>IF(ISBLANK(Colony!E916),"",Colony!E916)</f>
        <v/>
      </c>
    </row>
    <row r="894" spans="1:2" x14ac:dyDescent="0.25">
      <c r="A894" s="2" t="str">
        <f>Colony!A917</f>
        <v/>
      </c>
      <c r="B894" s="76" t="str">
        <f>IF(ISBLANK(Colony!E917),"",Colony!E917)</f>
        <v/>
      </c>
    </row>
    <row r="895" spans="1:2" x14ac:dyDescent="0.25">
      <c r="A895" s="2" t="str">
        <f>Colony!A918</f>
        <v/>
      </c>
      <c r="B895" s="76" t="str">
        <f>IF(ISBLANK(Colony!E918),"",Colony!E918)</f>
        <v/>
      </c>
    </row>
    <row r="896" spans="1:2" x14ac:dyDescent="0.25">
      <c r="A896" s="2" t="str">
        <f>Colony!A919</f>
        <v/>
      </c>
      <c r="B896" s="76" t="str">
        <f>IF(ISBLANK(Colony!E919),"",Colony!E919)</f>
        <v/>
      </c>
    </row>
    <row r="897" spans="1:2" x14ac:dyDescent="0.25">
      <c r="A897" s="2" t="str">
        <f>Colony!A920</f>
        <v/>
      </c>
      <c r="B897" s="76" t="str">
        <f>IF(ISBLANK(Colony!E920),"",Colony!E920)</f>
        <v/>
      </c>
    </row>
    <row r="898" spans="1:2" x14ac:dyDescent="0.25">
      <c r="A898" s="2" t="str">
        <f>Colony!A921</f>
        <v/>
      </c>
      <c r="B898" s="76" t="str">
        <f>IF(ISBLANK(Colony!E921),"",Colony!E921)</f>
        <v/>
      </c>
    </row>
    <row r="899" spans="1:2" x14ac:dyDescent="0.25">
      <c r="A899" s="2" t="str">
        <f>Colony!A922</f>
        <v/>
      </c>
      <c r="B899" s="76" t="str">
        <f>IF(ISBLANK(Colony!E922),"",Colony!E922)</f>
        <v/>
      </c>
    </row>
    <row r="900" spans="1:2" x14ac:dyDescent="0.25">
      <c r="A900" s="2" t="str">
        <f>Colony!A923</f>
        <v/>
      </c>
      <c r="B900" s="76" t="str">
        <f>IF(ISBLANK(Colony!E923),"",Colony!E923)</f>
        <v/>
      </c>
    </row>
    <row r="901" spans="1:2" x14ac:dyDescent="0.25">
      <c r="A901" s="2" t="str">
        <f>Colony!A924</f>
        <v/>
      </c>
      <c r="B901" s="76" t="str">
        <f>IF(ISBLANK(Colony!E924),"",Colony!E924)</f>
        <v/>
      </c>
    </row>
    <row r="902" spans="1:2" x14ac:dyDescent="0.25">
      <c r="A902" s="2" t="str">
        <f>Colony!A925</f>
        <v/>
      </c>
      <c r="B902" s="76" t="str">
        <f>IF(ISBLANK(Colony!E925),"",Colony!E925)</f>
        <v/>
      </c>
    </row>
    <row r="903" spans="1:2" x14ac:dyDescent="0.25">
      <c r="A903" s="2" t="str">
        <f>Colony!A926</f>
        <v/>
      </c>
      <c r="B903" s="76" t="str">
        <f>IF(ISBLANK(Colony!E926),"",Colony!E926)</f>
        <v/>
      </c>
    </row>
    <row r="904" spans="1:2" x14ac:dyDescent="0.25">
      <c r="A904" s="2" t="str">
        <f>Colony!A927</f>
        <v/>
      </c>
      <c r="B904" s="76" t="str">
        <f>IF(ISBLANK(Colony!E927),"",Colony!E927)</f>
        <v/>
      </c>
    </row>
    <row r="905" spans="1:2" x14ac:dyDescent="0.25">
      <c r="A905" s="2" t="str">
        <f>Colony!A928</f>
        <v/>
      </c>
      <c r="B905" s="76" t="str">
        <f>IF(ISBLANK(Colony!E928),"",Colony!E928)</f>
        <v/>
      </c>
    </row>
    <row r="906" spans="1:2" x14ac:dyDescent="0.25">
      <c r="A906" s="2" t="str">
        <f>Colony!A929</f>
        <v/>
      </c>
      <c r="B906" s="76" t="str">
        <f>IF(ISBLANK(Colony!E929),"",Colony!E929)</f>
        <v/>
      </c>
    </row>
    <row r="907" spans="1:2" x14ac:dyDescent="0.25">
      <c r="A907" s="2" t="str">
        <f>Colony!A930</f>
        <v/>
      </c>
      <c r="B907" s="76" t="str">
        <f>IF(ISBLANK(Colony!E930),"",Colony!E930)</f>
        <v/>
      </c>
    </row>
    <row r="908" spans="1:2" x14ac:dyDescent="0.25">
      <c r="A908" s="2" t="str">
        <f>Colony!A931</f>
        <v/>
      </c>
      <c r="B908" s="76" t="str">
        <f>IF(ISBLANK(Colony!E931),"",Colony!E931)</f>
        <v/>
      </c>
    </row>
    <row r="909" spans="1:2" x14ac:dyDescent="0.25">
      <c r="A909" s="2" t="str">
        <f>Colony!A932</f>
        <v/>
      </c>
      <c r="B909" s="76" t="str">
        <f>IF(ISBLANK(Colony!E932),"",Colony!E932)</f>
        <v/>
      </c>
    </row>
    <row r="910" spans="1:2" x14ac:dyDescent="0.25">
      <c r="A910" s="2" t="str">
        <f>Colony!A933</f>
        <v/>
      </c>
      <c r="B910" s="76" t="str">
        <f>IF(ISBLANK(Colony!E933),"",Colony!E933)</f>
        <v/>
      </c>
    </row>
    <row r="911" spans="1:2" x14ac:dyDescent="0.25">
      <c r="A911" s="2" t="str">
        <f>Colony!A934</f>
        <v/>
      </c>
      <c r="B911" s="76" t="str">
        <f>IF(ISBLANK(Colony!E934),"",Colony!E934)</f>
        <v/>
      </c>
    </row>
    <row r="912" spans="1:2" x14ac:dyDescent="0.25">
      <c r="A912" s="2" t="str">
        <f>Colony!A935</f>
        <v/>
      </c>
      <c r="B912" s="76" t="str">
        <f>IF(ISBLANK(Colony!E935),"",Colony!E935)</f>
        <v/>
      </c>
    </row>
    <row r="913" spans="1:2" x14ac:dyDescent="0.25">
      <c r="A913" s="2" t="str">
        <f>Colony!A936</f>
        <v/>
      </c>
      <c r="B913" s="76" t="str">
        <f>IF(ISBLANK(Colony!E936),"",Colony!E936)</f>
        <v/>
      </c>
    </row>
    <row r="914" spans="1:2" x14ac:dyDescent="0.25">
      <c r="A914" s="2" t="str">
        <f>Colony!A937</f>
        <v/>
      </c>
      <c r="B914" s="76" t="str">
        <f>IF(ISBLANK(Colony!E937),"",Colony!E937)</f>
        <v/>
      </c>
    </row>
    <row r="915" spans="1:2" x14ac:dyDescent="0.25">
      <c r="A915" s="2" t="str">
        <f>Colony!A938</f>
        <v/>
      </c>
      <c r="B915" s="76" t="str">
        <f>IF(ISBLANK(Colony!E938),"",Colony!E938)</f>
        <v/>
      </c>
    </row>
    <row r="916" spans="1:2" x14ac:dyDescent="0.25">
      <c r="A916" s="2" t="str">
        <f>Colony!A939</f>
        <v/>
      </c>
      <c r="B916" s="76" t="str">
        <f>IF(ISBLANK(Colony!E939),"",Colony!E939)</f>
        <v/>
      </c>
    </row>
    <row r="917" spans="1:2" x14ac:dyDescent="0.25">
      <c r="A917" s="2" t="str">
        <f>Colony!A940</f>
        <v/>
      </c>
      <c r="B917" s="76" t="str">
        <f>IF(ISBLANK(Colony!E940),"",Colony!E940)</f>
        <v/>
      </c>
    </row>
    <row r="918" spans="1:2" x14ac:dyDescent="0.25">
      <c r="A918" s="2" t="str">
        <f>Colony!A941</f>
        <v/>
      </c>
      <c r="B918" s="76" t="str">
        <f>IF(ISBLANK(Colony!E941),"",Colony!E941)</f>
        <v/>
      </c>
    </row>
    <row r="919" spans="1:2" x14ac:dyDescent="0.25">
      <c r="A919" s="2" t="str">
        <f>Colony!A942</f>
        <v/>
      </c>
      <c r="B919" s="76" t="str">
        <f>IF(ISBLANK(Colony!E942),"",Colony!E942)</f>
        <v/>
      </c>
    </row>
    <row r="920" spans="1:2" x14ac:dyDescent="0.25">
      <c r="A920" s="2" t="str">
        <f>Colony!A943</f>
        <v/>
      </c>
      <c r="B920" s="76" t="str">
        <f>IF(ISBLANK(Colony!E943),"",Colony!E943)</f>
        <v/>
      </c>
    </row>
    <row r="921" spans="1:2" x14ac:dyDescent="0.25">
      <c r="A921" s="2" t="str">
        <f>Colony!A944</f>
        <v/>
      </c>
      <c r="B921" s="76" t="str">
        <f>IF(ISBLANK(Colony!E944),"",Colony!E944)</f>
        <v/>
      </c>
    </row>
    <row r="922" spans="1:2" x14ac:dyDescent="0.25">
      <c r="A922" s="2" t="str">
        <f>Colony!A945</f>
        <v/>
      </c>
      <c r="B922" s="76" t="str">
        <f>IF(ISBLANK(Colony!E945),"",Colony!E945)</f>
        <v/>
      </c>
    </row>
    <row r="923" spans="1:2" x14ac:dyDescent="0.25">
      <c r="A923" s="2" t="str">
        <f>Colony!A946</f>
        <v/>
      </c>
      <c r="B923" s="76" t="str">
        <f>IF(ISBLANK(Colony!E946),"",Colony!E946)</f>
        <v/>
      </c>
    </row>
    <row r="924" spans="1:2" x14ac:dyDescent="0.25">
      <c r="A924" s="2" t="str">
        <f>Colony!A947</f>
        <v/>
      </c>
      <c r="B924" s="76" t="str">
        <f>IF(ISBLANK(Colony!E947),"",Colony!E947)</f>
        <v/>
      </c>
    </row>
    <row r="925" spans="1:2" x14ac:dyDescent="0.25">
      <c r="A925" s="2" t="str">
        <f>Colony!A948</f>
        <v/>
      </c>
      <c r="B925" s="76" t="str">
        <f>IF(ISBLANK(Colony!E948),"",Colony!E948)</f>
        <v/>
      </c>
    </row>
    <row r="926" spans="1:2" x14ac:dyDescent="0.25">
      <c r="A926" s="2" t="str">
        <f>Colony!A949</f>
        <v/>
      </c>
      <c r="B926" s="76" t="str">
        <f>IF(ISBLANK(Colony!E949),"",Colony!E949)</f>
        <v/>
      </c>
    </row>
    <row r="927" spans="1:2" x14ac:dyDescent="0.25">
      <c r="A927" s="2" t="str">
        <f>Colony!A950</f>
        <v/>
      </c>
      <c r="B927" s="76" t="str">
        <f>IF(ISBLANK(Colony!E950),"",Colony!E950)</f>
        <v/>
      </c>
    </row>
    <row r="928" spans="1:2" x14ac:dyDescent="0.25">
      <c r="A928" s="2" t="str">
        <f>Colony!A951</f>
        <v/>
      </c>
      <c r="B928" s="76" t="str">
        <f>IF(ISBLANK(Colony!E951),"",Colony!E951)</f>
        <v/>
      </c>
    </row>
    <row r="929" spans="1:2" x14ac:dyDescent="0.25">
      <c r="A929" s="2" t="str">
        <f>Colony!A952</f>
        <v/>
      </c>
      <c r="B929" s="76" t="str">
        <f>IF(ISBLANK(Colony!E952),"",Colony!E952)</f>
        <v/>
      </c>
    </row>
    <row r="930" spans="1:2" x14ac:dyDescent="0.25">
      <c r="A930" s="2" t="str">
        <f>Colony!A953</f>
        <v/>
      </c>
      <c r="B930" s="76" t="str">
        <f>IF(ISBLANK(Colony!E953),"",Colony!E953)</f>
        <v/>
      </c>
    </row>
    <row r="931" spans="1:2" x14ac:dyDescent="0.25">
      <c r="A931" s="2" t="str">
        <f>Colony!A954</f>
        <v/>
      </c>
      <c r="B931" s="76" t="str">
        <f>IF(ISBLANK(Colony!E954),"",Colony!E954)</f>
        <v/>
      </c>
    </row>
    <row r="932" spans="1:2" x14ac:dyDescent="0.25">
      <c r="A932" s="2" t="str">
        <f>Colony!A955</f>
        <v/>
      </c>
      <c r="B932" s="76" t="str">
        <f>IF(ISBLANK(Colony!E955),"",Colony!E955)</f>
        <v/>
      </c>
    </row>
    <row r="933" spans="1:2" x14ac:dyDescent="0.25">
      <c r="A933" s="2" t="str">
        <f>Colony!A956</f>
        <v/>
      </c>
      <c r="B933" s="76" t="str">
        <f>IF(ISBLANK(Colony!E956),"",Colony!E956)</f>
        <v/>
      </c>
    </row>
    <row r="934" spans="1:2" x14ac:dyDescent="0.25">
      <c r="A934" s="2" t="str">
        <f>Colony!A957</f>
        <v/>
      </c>
      <c r="B934" s="76" t="str">
        <f>IF(ISBLANK(Colony!E957),"",Colony!E957)</f>
        <v/>
      </c>
    </row>
    <row r="935" spans="1:2" x14ac:dyDescent="0.25">
      <c r="A935" s="2" t="str">
        <f>Colony!A958</f>
        <v/>
      </c>
      <c r="B935" s="76" t="str">
        <f>IF(ISBLANK(Colony!E958),"",Colony!E958)</f>
        <v/>
      </c>
    </row>
    <row r="936" spans="1:2" x14ac:dyDescent="0.25">
      <c r="A936" s="2" t="str">
        <f>Colony!A959</f>
        <v/>
      </c>
      <c r="B936" s="76" t="str">
        <f>IF(ISBLANK(Colony!E959),"",Colony!E959)</f>
        <v/>
      </c>
    </row>
    <row r="937" spans="1:2" x14ac:dyDescent="0.25">
      <c r="A937" s="2" t="str">
        <f>Colony!A960</f>
        <v/>
      </c>
      <c r="B937" s="76" t="str">
        <f>IF(ISBLANK(Colony!E960),"",Colony!E960)</f>
        <v/>
      </c>
    </row>
    <row r="938" spans="1:2" x14ac:dyDescent="0.25">
      <c r="A938" s="2" t="str">
        <f>Colony!A961</f>
        <v/>
      </c>
      <c r="B938" s="76" t="str">
        <f>IF(ISBLANK(Colony!E961),"",Colony!E961)</f>
        <v/>
      </c>
    </row>
    <row r="939" spans="1:2" x14ac:dyDescent="0.25">
      <c r="A939" s="2" t="str">
        <f>Colony!A962</f>
        <v/>
      </c>
      <c r="B939" s="76" t="str">
        <f>IF(ISBLANK(Colony!E962),"",Colony!E962)</f>
        <v/>
      </c>
    </row>
    <row r="940" spans="1:2" x14ac:dyDescent="0.25">
      <c r="A940" s="2" t="str">
        <f>Colony!A963</f>
        <v/>
      </c>
      <c r="B940" s="76" t="str">
        <f>IF(ISBLANK(Colony!E963),"",Colony!E963)</f>
        <v/>
      </c>
    </row>
    <row r="941" spans="1:2" x14ac:dyDescent="0.25">
      <c r="A941" s="2" t="str">
        <f>Colony!A964</f>
        <v/>
      </c>
      <c r="B941" s="76" t="str">
        <f>IF(ISBLANK(Colony!E964),"",Colony!E964)</f>
        <v/>
      </c>
    </row>
    <row r="942" spans="1:2" x14ac:dyDescent="0.25">
      <c r="A942" s="2" t="str">
        <f>Colony!A965</f>
        <v/>
      </c>
      <c r="B942" s="76" t="str">
        <f>IF(ISBLANK(Colony!E965),"",Colony!E965)</f>
        <v/>
      </c>
    </row>
    <row r="943" spans="1:2" x14ac:dyDescent="0.25">
      <c r="A943" s="2" t="str">
        <f>Colony!A966</f>
        <v/>
      </c>
      <c r="B943" s="76" t="str">
        <f>IF(ISBLANK(Colony!E966),"",Colony!E966)</f>
        <v/>
      </c>
    </row>
    <row r="944" spans="1:2" x14ac:dyDescent="0.25">
      <c r="A944" s="2" t="str">
        <f>Colony!A967</f>
        <v/>
      </c>
      <c r="B944" s="76" t="str">
        <f>IF(ISBLANK(Colony!E967),"",Colony!E967)</f>
        <v/>
      </c>
    </row>
    <row r="945" spans="1:2" x14ac:dyDescent="0.25">
      <c r="A945" s="2" t="str">
        <f>Colony!A968</f>
        <v/>
      </c>
      <c r="B945" s="76" t="str">
        <f>IF(ISBLANK(Colony!E968),"",Colony!E968)</f>
        <v/>
      </c>
    </row>
    <row r="946" spans="1:2" x14ac:dyDescent="0.25">
      <c r="A946" s="2" t="str">
        <f>Colony!A969</f>
        <v/>
      </c>
      <c r="B946" s="76" t="str">
        <f>IF(ISBLANK(Colony!E969),"",Colony!E969)</f>
        <v/>
      </c>
    </row>
    <row r="947" spans="1:2" x14ac:dyDescent="0.25">
      <c r="A947" s="2" t="str">
        <f>Colony!A970</f>
        <v/>
      </c>
      <c r="B947" s="76" t="str">
        <f>IF(ISBLANK(Colony!E970),"",Colony!E970)</f>
        <v/>
      </c>
    </row>
    <row r="948" spans="1:2" x14ac:dyDescent="0.25">
      <c r="A948" s="2" t="str">
        <f>Colony!A971</f>
        <v/>
      </c>
      <c r="B948" s="76" t="str">
        <f>IF(ISBLANK(Colony!E971),"",Colony!E971)</f>
        <v/>
      </c>
    </row>
    <row r="949" spans="1:2" x14ac:dyDescent="0.25">
      <c r="A949" s="2" t="str">
        <f>Colony!A972</f>
        <v/>
      </c>
      <c r="B949" s="76" t="str">
        <f>IF(ISBLANK(Colony!E972),"",Colony!E972)</f>
        <v/>
      </c>
    </row>
    <row r="950" spans="1:2" x14ac:dyDescent="0.25">
      <c r="A950" s="2" t="str">
        <f>Colony!A973</f>
        <v/>
      </c>
      <c r="B950" s="76" t="str">
        <f>IF(ISBLANK(Colony!E973),"",Colony!E973)</f>
        <v/>
      </c>
    </row>
    <row r="951" spans="1:2" x14ac:dyDescent="0.25">
      <c r="A951" s="2" t="str">
        <f>Colony!A974</f>
        <v/>
      </c>
      <c r="B951" s="76" t="str">
        <f>IF(ISBLANK(Colony!E974),"",Colony!E974)</f>
        <v/>
      </c>
    </row>
    <row r="952" spans="1:2" x14ac:dyDescent="0.25">
      <c r="A952" s="2" t="str">
        <f>Colony!A975</f>
        <v/>
      </c>
      <c r="B952" s="76" t="str">
        <f>IF(ISBLANK(Colony!E975),"",Colony!E975)</f>
        <v/>
      </c>
    </row>
    <row r="953" spans="1:2" x14ac:dyDescent="0.25">
      <c r="A953" s="2" t="str">
        <f>Colony!A976</f>
        <v/>
      </c>
      <c r="B953" s="76" t="str">
        <f>IF(ISBLANK(Colony!E976),"",Colony!E976)</f>
        <v/>
      </c>
    </row>
    <row r="954" spans="1:2" x14ac:dyDescent="0.25">
      <c r="A954" s="2" t="str">
        <f>Colony!A977</f>
        <v/>
      </c>
      <c r="B954" s="76" t="str">
        <f>IF(ISBLANK(Colony!E977),"",Colony!E977)</f>
        <v/>
      </c>
    </row>
    <row r="955" spans="1:2" x14ac:dyDescent="0.25">
      <c r="A955" s="2" t="str">
        <f>Colony!A978</f>
        <v/>
      </c>
      <c r="B955" s="76" t="str">
        <f>IF(ISBLANK(Colony!E978),"",Colony!E978)</f>
        <v/>
      </c>
    </row>
    <row r="956" spans="1:2" x14ac:dyDescent="0.25">
      <c r="A956" s="2" t="str">
        <f>Colony!A979</f>
        <v/>
      </c>
      <c r="B956" s="76" t="str">
        <f>IF(ISBLANK(Colony!E979),"",Colony!E979)</f>
        <v/>
      </c>
    </row>
    <row r="957" spans="1:2" x14ac:dyDescent="0.25">
      <c r="A957" s="2" t="str">
        <f>Colony!A980</f>
        <v/>
      </c>
      <c r="B957" s="76" t="str">
        <f>IF(ISBLANK(Colony!E980),"",Colony!E980)</f>
        <v/>
      </c>
    </row>
    <row r="958" spans="1:2" x14ac:dyDescent="0.25">
      <c r="A958" s="2" t="str">
        <f>Colony!A981</f>
        <v/>
      </c>
      <c r="B958" s="76" t="str">
        <f>IF(ISBLANK(Colony!E981),"",Colony!E981)</f>
        <v/>
      </c>
    </row>
    <row r="959" spans="1:2" x14ac:dyDescent="0.25">
      <c r="A959" s="2" t="str">
        <f>Colony!A982</f>
        <v/>
      </c>
      <c r="B959" s="76" t="str">
        <f>IF(ISBLANK(Colony!E982),"",Colony!E982)</f>
        <v/>
      </c>
    </row>
    <row r="960" spans="1:2" x14ac:dyDescent="0.25">
      <c r="A960" s="2" t="str">
        <f>Colony!A983</f>
        <v/>
      </c>
      <c r="B960" s="76" t="str">
        <f>IF(ISBLANK(Colony!E983),"",Colony!E983)</f>
        <v/>
      </c>
    </row>
    <row r="961" spans="1:2" x14ac:dyDescent="0.25">
      <c r="A961" s="2" t="str">
        <f>Colony!A984</f>
        <v/>
      </c>
      <c r="B961" s="76" t="str">
        <f>IF(ISBLANK(Colony!E984),"",Colony!E984)</f>
        <v/>
      </c>
    </row>
    <row r="962" spans="1:2" x14ac:dyDescent="0.25">
      <c r="A962" s="2" t="str">
        <f>Colony!A985</f>
        <v/>
      </c>
      <c r="B962" s="76" t="str">
        <f>IF(ISBLANK(Colony!E985),"",Colony!E985)</f>
        <v/>
      </c>
    </row>
    <row r="963" spans="1:2" x14ac:dyDescent="0.25">
      <c r="A963" s="2" t="str">
        <f>Colony!A986</f>
        <v/>
      </c>
      <c r="B963" s="76" t="str">
        <f>IF(ISBLANK(Colony!E986),"",Colony!E986)</f>
        <v/>
      </c>
    </row>
    <row r="964" spans="1:2" x14ac:dyDescent="0.25">
      <c r="A964" s="2" t="str">
        <f>Colony!A987</f>
        <v/>
      </c>
      <c r="B964" s="76" t="str">
        <f>IF(ISBLANK(Colony!E987),"",Colony!E987)</f>
        <v/>
      </c>
    </row>
    <row r="965" spans="1:2" x14ac:dyDescent="0.25">
      <c r="A965" s="2" t="str">
        <f>Colony!A988</f>
        <v/>
      </c>
      <c r="B965" s="76" t="str">
        <f>IF(ISBLANK(Colony!E988),"",Colony!E988)</f>
        <v/>
      </c>
    </row>
    <row r="966" spans="1:2" x14ac:dyDescent="0.25">
      <c r="A966" s="2" t="str">
        <f>Colony!A989</f>
        <v/>
      </c>
      <c r="B966" s="76" t="str">
        <f>IF(ISBLANK(Colony!E989),"",Colony!E989)</f>
        <v/>
      </c>
    </row>
    <row r="967" spans="1:2" x14ac:dyDescent="0.25">
      <c r="A967" s="2" t="str">
        <f>Colony!A990</f>
        <v/>
      </c>
      <c r="B967" s="76" t="str">
        <f>IF(ISBLANK(Colony!E990),"",Colony!E990)</f>
        <v/>
      </c>
    </row>
    <row r="968" spans="1:2" x14ac:dyDescent="0.25">
      <c r="A968" s="2" t="str">
        <f>Colony!A991</f>
        <v/>
      </c>
      <c r="B968" s="76" t="str">
        <f>IF(ISBLANK(Colony!E991),"",Colony!E991)</f>
        <v/>
      </c>
    </row>
    <row r="969" spans="1:2" x14ac:dyDescent="0.25">
      <c r="A969" s="2" t="str">
        <f>Colony!A992</f>
        <v/>
      </c>
      <c r="B969" s="76" t="str">
        <f>IF(ISBLANK(Colony!E992),"",Colony!E992)</f>
        <v/>
      </c>
    </row>
    <row r="970" spans="1:2" x14ac:dyDescent="0.25">
      <c r="A970" s="2" t="str">
        <f>Colony!A993</f>
        <v/>
      </c>
      <c r="B970" s="76" t="str">
        <f>IF(ISBLANK(Colony!E993),"",Colony!E993)</f>
        <v/>
      </c>
    </row>
    <row r="971" spans="1:2" x14ac:dyDescent="0.25">
      <c r="A971" s="2" t="str">
        <f>Colony!A994</f>
        <v/>
      </c>
      <c r="B971" s="76" t="str">
        <f>IF(ISBLANK(Colony!E994),"",Colony!E994)</f>
        <v/>
      </c>
    </row>
    <row r="972" spans="1:2" x14ac:dyDescent="0.25">
      <c r="A972" s="2" t="str">
        <f>Colony!A995</f>
        <v/>
      </c>
      <c r="B972" s="76" t="str">
        <f>IF(ISBLANK(Colony!E995),"",Colony!E995)</f>
        <v/>
      </c>
    </row>
    <row r="973" spans="1:2" x14ac:dyDescent="0.25">
      <c r="A973" s="2" t="str">
        <f>Colony!A996</f>
        <v/>
      </c>
      <c r="B973" s="76" t="str">
        <f>IF(ISBLANK(Colony!E996),"",Colony!E996)</f>
        <v/>
      </c>
    </row>
    <row r="974" spans="1:2" x14ac:dyDescent="0.25">
      <c r="A974" s="2" t="str">
        <f>Colony!A997</f>
        <v/>
      </c>
      <c r="B974" s="76" t="str">
        <f>IF(ISBLANK(Colony!E997),"",Colony!E997)</f>
        <v/>
      </c>
    </row>
    <row r="975" spans="1:2" x14ac:dyDescent="0.25">
      <c r="A975" s="2" t="str">
        <f>Colony!A998</f>
        <v/>
      </c>
      <c r="B975" s="76" t="str">
        <f>IF(ISBLANK(Colony!E998),"",Colony!E998)</f>
        <v/>
      </c>
    </row>
    <row r="976" spans="1:2" x14ac:dyDescent="0.25">
      <c r="A976" s="2" t="str">
        <f>Colony!A999</f>
        <v/>
      </c>
      <c r="B976" s="76" t="str">
        <f>IF(ISBLANK(Colony!E999),"",Colony!E999)</f>
        <v/>
      </c>
    </row>
    <row r="977" spans="1:2" x14ac:dyDescent="0.25">
      <c r="A977" s="2" t="str">
        <f>Colony!A1000</f>
        <v/>
      </c>
      <c r="B977" s="76" t="str">
        <f>IF(ISBLANK(Colony!E1000),"",Colony!E1000)</f>
        <v/>
      </c>
    </row>
    <row r="978" spans="1:2" x14ac:dyDescent="0.25">
      <c r="A978" s="2"/>
      <c r="B978" s="76" t="str">
        <f>IF(ISBLANK(Colony!E1001),"",Colony!E1001)</f>
        <v/>
      </c>
    </row>
    <row r="979" spans="1:2" x14ac:dyDescent="0.25">
      <c r="A979" s="2"/>
      <c r="B979" s="76" t="str">
        <f>IF(ISBLANK(Colony!E1002),"",Colony!E1002)</f>
        <v/>
      </c>
    </row>
    <row r="980" spans="1:2" x14ac:dyDescent="0.25">
      <c r="A980" s="2"/>
      <c r="B980" s="76" t="str">
        <f>IF(ISBLANK(Colony!E1003),"",Colony!E1003)</f>
        <v/>
      </c>
    </row>
    <row r="981" spans="1:2" x14ac:dyDescent="0.25">
      <c r="A981" s="2"/>
      <c r="B981" s="76" t="str">
        <f>IF(ISBLANK(Colony!E1004),"",Colony!E1004)</f>
        <v/>
      </c>
    </row>
    <row r="982" spans="1:2" x14ac:dyDescent="0.25">
      <c r="A982" s="2"/>
      <c r="B982" s="76" t="str">
        <f>IF(ISBLANK(Colony!E1005),"",Colony!E1005)</f>
        <v/>
      </c>
    </row>
    <row r="983" spans="1:2" x14ac:dyDescent="0.25">
      <c r="A983" s="2"/>
      <c r="B983" s="76" t="str">
        <f>IF(ISBLANK(Colony!E1006),"",Colony!E1006)</f>
        <v/>
      </c>
    </row>
    <row r="984" spans="1:2" x14ac:dyDescent="0.25">
      <c r="A984" s="2"/>
      <c r="B984" s="76" t="str">
        <f>IF(ISBLANK(Colony!E1007),"",Colony!E1007)</f>
        <v/>
      </c>
    </row>
    <row r="985" spans="1:2" x14ac:dyDescent="0.25">
      <c r="A985" s="2"/>
      <c r="B985" s="76" t="str">
        <f>IF(ISBLANK(Colony!E1008),"",Colony!E1008)</f>
        <v/>
      </c>
    </row>
    <row r="986" spans="1:2" x14ac:dyDescent="0.25">
      <c r="A986" s="2"/>
      <c r="B986" s="76" t="str">
        <f>IF(ISBLANK(Colony!E1009),"",Colony!E1009)</f>
        <v/>
      </c>
    </row>
    <row r="987" spans="1:2" x14ac:dyDescent="0.25">
      <c r="A987" s="2"/>
      <c r="B987" s="76" t="str">
        <f>IF(ISBLANK(Colony!E1010),"",Colony!E1010)</f>
        <v/>
      </c>
    </row>
    <row r="988" spans="1:2" x14ac:dyDescent="0.25">
      <c r="A988" s="2"/>
      <c r="B988" s="76" t="str">
        <f>IF(ISBLANK(Colony!E1011),"",Colony!E1011)</f>
        <v/>
      </c>
    </row>
    <row r="989" spans="1:2" x14ac:dyDescent="0.25">
      <c r="A989" s="2"/>
      <c r="B989" s="76" t="str">
        <f>IF(ISBLANK(Colony!E1012),"",Colony!E1012)</f>
        <v/>
      </c>
    </row>
    <row r="990" spans="1:2" x14ac:dyDescent="0.25">
      <c r="A990" s="2"/>
      <c r="B990" s="76" t="str">
        <f>IF(ISBLANK(Colony!E1013),"",Colony!E1013)</f>
        <v/>
      </c>
    </row>
    <row r="991" spans="1:2" x14ac:dyDescent="0.25">
      <c r="A991" s="2"/>
      <c r="B991" s="76" t="str">
        <f>IF(ISBLANK(Colony!E1014),"",Colony!E1014)</f>
        <v/>
      </c>
    </row>
    <row r="992" spans="1:2" x14ac:dyDescent="0.25">
      <c r="A992" s="2"/>
      <c r="B992" s="76" t="str">
        <f>IF(ISBLANK(Colony!E1015),"",Colony!E1015)</f>
        <v/>
      </c>
    </row>
    <row r="993" spans="1:2" x14ac:dyDescent="0.25">
      <c r="A993" s="2"/>
      <c r="B993" s="76" t="str">
        <f>IF(ISBLANK(Colony!E1016),"",Colony!E1016)</f>
        <v/>
      </c>
    </row>
    <row r="994" spans="1:2" x14ac:dyDescent="0.25">
      <c r="A994" s="2"/>
      <c r="B994" s="76" t="str">
        <f>IF(ISBLANK(Colony!E1017),"",Colony!E1017)</f>
        <v/>
      </c>
    </row>
    <row r="995" spans="1:2" x14ac:dyDescent="0.25">
      <c r="A995" s="2"/>
      <c r="B995" s="76" t="str">
        <f>IF(ISBLANK(Colony!E1018),"",Colony!E1018)</f>
        <v/>
      </c>
    </row>
    <row r="996" spans="1:2" x14ac:dyDescent="0.25">
      <c r="A996" s="2"/>
      <c r="B996" s="76" t="str">
        <f>IF(ISBLANK(Colony!E1019),"",Colony!E1019)</f>
        <v/>
      </c>
    </row>
    <row r="997" spans="1:2" x14ac:dyDescent="0.25">
      <c r="A997" s="2"/>
      <c r="B997" s="76" t="str">
        <f>IF(ISBLANK(Colony!E1020),"",Colony!E1020)</f>
        <v/>
      </c>
    </row>
    <row r="998" spans="1:2" x14ac:dyDescent="0.25">
      <c r="A998" s="2"/>
      <c r="B998" s="76" t="str">
        <f>IF(ISBLANK(Colony!E1021),"",Colony!E1021)</f>
        <v/>
      </c>
    </row>
    <row r="999" spans="1:2" x14ac:dyDescent="0.25">
      <c r="A999" s="2"/>
      <c r="B999" s="76" t="str">
        <f>IF(ISBLANK(Colony!E1022),"",Colony!E1022)</f>
        <v/>
      </c>
    </row>
    <row r="1000" spans="1:2" x14ac:dyDescent="0.25">
      <c r="A1000" s="2"/>
      <c r="B1000" s="76" t="str">
        <f>IF(ISBLANK(Colony!E1023),"",Colony!E1023)</f>
        <v/>
      </c>
    </row>
    <row r="1001" spans="1:2" x14ac:dyDescent="0.25">
      <c r="A1001" s="2"/>
      <c r="B1001" s="76" t="str">
        <f>IF(ISBLANK(Colony!E1024),"",Colony!E1024)</f>
        <v/>
      </c>
    </row>
    <row r="1002" spans="1:2" x14ac:dyDescent="0.25">
      <c r="A1002" s="2"/>
      <c r="B1002" s="76" t="str">
        <f>IF(ISBLANK(Colony!E1025),"",Colony!E1025)</f>
        <v/>
      </c>
    </row>
    <row r="1003" spans="1:2" x14ac:dyDescent="0.25">
      <c r="A1003" s="2"/>
      <c r="B1003" s="76" t="str">
        <f>IF(ISBLANK(Colony!E1026),"",Colony!E1026)</f>
        <v/>
      </c>
    </row>
    <row r="1004" spans="1:2" x14ac:dyDescent="0.25">
      <c r="A1004" s="2"/>
      <c r="B1004" s="76" t="str">
        <f>IF(ISBLANK(Colony!E1027),"",Colony!E1027)</f>
        <v/>
      </c>
    </row>
    <row r="1005" spans="1:2" x14ac:dyDescent="0.25">
      <c r="A1005" s="2"/>
      <c r="B1005" s="76" t="str">
        <f>IF(ISBLANK(Colony!E1028),"",Colony!E1028)</f>
        <v/>
      </c>
    </row>
    <row r="1006" spans="1:2" x14ac:dyDescent="0.25">
      <c r="A1006" s="2"/>
      <c r="B1006" s="76" t="str">
        <f>IF(ISBLANK(Colony!E1029),"",Colony!E1029)</f>
        <v/>
      </c>
    </row>
    <row r="1007" spans="1:2" x14ac:dyDescent="0.25">
      <c r="A1007" s="2"/>
      <c r="B1007" s="76" t="str">
        <f>IF(ISBLANK(Colony!E1030),"",Colony!E1030)</f>
        <v/>
      </c>
    </row>
    <row r="1008" spans="1:2" x14ac:dyDescent="0.25">
      <c r="A1008" s="2"/>
      <c r="B1008" s="76" t="str">
        <f>IF(ISBLANK(Colony!E1031),"",Colony!E1031)</f>
        <v/>
      </c>
    </row>
    <row r="1009" spans="1:2" x14ac:dyDescent="0.25">
      <c r="A1009" s="2"/>
      <c r="B1009" s="76" t="str">
        <f>IF(ISBLANK(Colony!E1032),"",Colony!E1032)</f>
        <v/>
      </c>
    </row>
    <row r="1010" spans="1:2" x14ac:dyDescent="0.25">
      <c r="A1010" s="2"/>
      <c r="B1010" s="76" t="str">
        <f>IF(ISBLANK(Colony!E1033),"",Colony!E1033)</f>
        <v/>
      </c>
    </row>
    <row r="1011" spans="1:2" x14ac:dyDescent="0.25">
      <c r="A1011" s="2"/>
      <c r="B1011" s="76" t="str">
        <f>IF(ISBLANK(Colony!E1034),"",Colony!E1034)</f>
        <v/>
      </c>
    </row>
    <row r="1012" spans="1:2" x14ac:dyDescent="0.25">
      <c r="A1012" s="2"/>
      <c r="B1012" s="76" t="str">
        <f>IF(ISBLANK(Colony!E1035),"",Colony!E1035)</f>
        <v/>
      </c>
    </row>
    <row r="1013" spans="1:2" x14ac:dyDescent="0.25">
      <c r="A1013" s="2"/>
      <c r="B1013" s="76" t="str">
        <f>IF(ISBLANK(Colony!E1036),"",Colony!E1036)</f>
        <v/>
      </c>
    </row>
    <row r="1014" spans="1:2" x14ac:dyDescent="0.25">
      <c r="A1014" s="2"/>
      <c r="B1014" s="76" t="str">
        <f>IF(ISBLANK(Colony!E1037),"",Colony!E1037)</f>
        <v/>
      </c>
    </row>
    <row r="1015" spans="1:2" x14ac:dyDescent="0.25">
      <c r="A1015" s="2"/>
      <c r="B1015" s="76" t="str">
        <f>IF(ISBLANK(Colony!E1038),"",Colony!E1038)</f>
        <v/>
      </c>
    </row>
    <row r="1016" spans="1:2" x14ac:dyDescent="0.25">
      <c r="A1016" s="2"/>
      <c r="B1016" s="76" t="str">
        <f>IF(ISBLANK(Colony!E1039),"",Colony!E1039)</f>
        <v/>
      </c>
    </row>
    <row r="1017" spans="1:2" x14ac:dyDescent="0.25">
      <c r="A1017" s="2"/>
      <c r="B1017" s="76" t="str">
        <f>IF(ISBLANK(Colony!E1040),"",Colony!E1040)</f>
        <v/>
      </c>
    </row>
    <row r="1018" spans="1:2" x14ac:dyDescent="0.25">
      <c r="A1018" s="2"/>
      <c r="B1018" s="76" t="str">
        <f>IF(ISBLANK(Colony!E1041),"",Colony!E1041)</f>
        <v/>
      </c>
    </row>
    <row r="1019" spans="1:2" x14ac:dyDescent="0.25">
      <c r="A1019" s="2"/>
      <c r="B1019" s="76" t="str">
        <f>IF(ISBLANK(Colony!E1042),"",Colony!E1042)</f>
        <v/>
      </c>
    </row>
    <row r="1020" spans="1:2" x14ac:dyDescent="0.25">
      <c r="A1020" s="2"/>
      <c r="B1020" s="76" t="str">
        <f>IF(ISBLANK(Colony!E1043),"",Colony!E1043)</f>
        <v/>
      </c>
    </row>
    <row r="1021" spans="1:2" x14ac:dyDescent="0.25">
      <c r="A1021" s="2"/>
      <c r="B1021" s="76" t="str">
        <f>IF(ISBLANK(Colony!E1044),"",Colony!E1044)</f>
        <v/>
      </c>
    </row>
    <row r="1022" spans="1:2" x14ac:dyDescent="0.25">
      <c r="A1022" s="2"/>
      <c r="B1022" s="76" t="str">
        <f>IF(ISBLANK(Colony!E1045),"",Colony!E1045)</f>
        <v/>
      </c>
    </row>
    <row r="1023" spans="1:2" x14ac:dyDescent="0.25">
      <c r="A1023" s="2"/>
      <c r="B1023" s="76" t="str">
        <f>IF(ISBLANK(Colony!E1046),"",Colony!E1046)</f>
        <v/>
      </c>
    </row>
    <row r="1024" spans="1:2" x14ac:dyDescent="0.25">
      <c r="A1024" s="2"/>
      <c r="B1024" s="76" t="str">
        <f>IF(ISBLANK(Colony!E1047),"",Colony!E1047)</f>
        <v/>
      </c>
    </row>
    <row r="1025" spans="1:2" x14ac:dyDescent="0.25">
      <c r="A1025" s="2"/>
      <c r="B1025" s="76" t="str">
        <f>IF(ISBLANK(Colony!E1048),"",Colony!E1048)</f>
        <v/>
      </c>
    </row>
    <row r="1026" spans="1:2" x14ac:dyDescent="0.25">
      <c r="A1026" s="2"/>
      <c r="B1026" s="76" t="str">
        <f>IF(ISBLANK(Colony!E1049),"",Colony!E1049)</f>
        <v/>
      </c>
    </row>
    <row r="1027" spans="1:2" x14ac:dyDescent="0.25">
      <c r="A1027" s="2"/>
      <c r="B1027" s="76" t="str">
        <f>IF(ISBLANK(Colony!E1050),"",Colony!E1050)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Colony</vt:lpstr>
      <vt:lpstr>Breeding</vt:lpstr>
      <vt:lpstr>Weaning</vt:lpstr>
      <vt:lpstr>Cages</vt:lpstr>
      <vt:lpstr>plots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Hires</dc:creator>
  <cp:lastModifiedBy>Samuel Hires</cp:lastModifiedBy>
  <cp:lastPrinted>2017-03-31T01:35:17Z</cp:lastPrinted>
  <dcterms:created xsi:type="dcterms:W3CDTF">2016-11-16T21:59:44Z</dcterms:created>
  <dcterms:modified xsi:type="dcterms:W3CDTF">2017-04-07T23:29:43Z</dcterms:modified>
</cp:coreProperties>
</file>