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C\Module\"/>
    </mc:Choice>
  </mc:AlternateContent>
  <xr:revisionPtr revIDLastSave="0" documentId="13_ncr:1_{A78039B3-EA3D-4CB1-8F83-11E826A074B1}" xr6:coauthVersionLast="46" xr6:coauthVersionMax="46" xr10:uidLastSave="{00000000-0000-0000-0000-000000000000}"/>
  <bookViews>
    <workbookView xWindow="-20610" yWindow="-120" windowWidth="20730" windowHeight="11160" activeTab="3" xr2:uid="{00000000-000D-0000-FFFF-FFFF00000000}"/>
  </bookViews>
  <sheets>
    <sheet name="Documentation" sheetId="1" r:id="rId1"/>
    <sheet name="Timeline Summary" sheetId="4" r:id="rId2"/>
    <sheet name="Timeline Details" sheetId="3" r:id="rId3"/>
    <sheet name="Gantt Chart" sheetId="5" r:id="rId4"/>
  </sheets>
  <definedNames>
    <definedName name="holidays">'Timeline Details'!$M$5:$M$18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3" l="1"/>
  <c r="F5" i="3" s="1"/>
  <c r="C6" i="3" l="1"/>
  <c r="D6" i="3" l="1"/>
  <c r="F6" i="3" l="1"/>
  <c r="C7" i="3"/>
  <c r="D7" i="3" l="1"/>
  <c r="I5" i="3"/>
  <c r="I10" i="3" s="1"/>
  <c r="F7" i="3" l="1"/>
  <c r="C11" i="3"/>
  <c r="D11" i="3" s="1"/>
  <c r="F11" i="3" s="1"/>
  <c r="C8" i="3"/>
  <c r="J5" i="3"/>
  <c r="K5" i="3" s="1"/>
  <c r="D8" i="3" l="1"/>
  <c r="F8" i="3" l="1"/>
  <c r="C9" i="3"/>
  <c r="C13" i="3"/>
  <c r="D13" i="3" s="1"/>
  <c r="F13" i="3" s="1"/>
  <c r="D9" i="3" l="1"/>
  <c r="F9" i="3" l="1"/>
  <c r="C14" i="3"/>
  <c r="D14" i="3" s="1"/>
  <c r="F14" i="3" s="1"/>
  <c r="C10" i="3"/>
  <c r="D10" i="3" l="1"/>
  <c r="I6" i="3"/>
  <c r="C15" i="3" l="1"/>
  <c r="D15" i="3" s="1"/>
  <c r="F10" i="3"/>
  <c r="C19" i="3"/>
  <c r="D19" i="3" s="1"/>
  <c r="F19" i="3" s="1"/>
  <c r="C12" i="3"/>
  <c r="J6" i="3"/>
  <c r="K6" i="3" s="1"/>
  <c r="D12" i="3" l="1"/>
  <c r="C16" i="3"/>
  <c r="D16" i="3" s="1"/>
  <c r="C17" i="3"/>
  <c r="D17" i="3" s="1"/>
  <c r="F17" i="3" s="1"/>
  <c r="F15" i="3"/>
  <c r="C18" i="3" l="1"/>
  <c r="D18" i="3" s="1"/>
  <c r="F16" i="3"/>
  <c r="F12" i="3"/>
  <c r="F18" i="3" l="1"/>
  <c r="C22" i="3"/>
  <c r="D22" i="3" s="1"/>
  <c r="C20" i="3"/>
  <c r="C21" i="3"/>
  <c r="D21" i="3" s="1"/>
  <c r="F21" i="3" s="1"/>
  <c r="F22" i="3" l="1"/>
  <c r="C24" i="3"/>
  <c r="D24" i="3" s="1"/>
  <c r="C26" i="3"/>
  <c r="D26" i="3" s="1"/>
  <c r="F26" i="3" s="1"/>
  <c r="D20" i="3"/>
  <c r="I7" i="3"/>
  <c r="F20" i="3" l="1"/>
  <c r="C23" i="3"/>
  <c r="J7" i="3"/>
  <c r="K7" i="3" s="1"/>
  <c r="F24" i="3"/>
  <c r="C25" i="3"/>
  <c r="D25" i="3" s="1"/>
  <c r="C30" i="3" l="1"/>
  <c r="D30" i="3" s="1"/>
  <c r="C27" i="3"/>
  <c r="D27" i="3" s="1"/>
  <c r="F27" i="3" s="1"/>
  <c r="C29" i="3"/>
  <c r="D29" i="3" s="1"/>
  <c r="F29" i="3" s="1"/>
  <c r="F25" i="3"/>
  <c r="C28" i="3"/>
  <c r="D28" i="3" s="1"/>
  <c r="F28" i="3" s="1"/>
  <c r="C32" i="3"/>
  <c r="D32" i="3" s="1"/>
  <c r="F32" i="3" s="1"/>
  <c r="C33" i="3"/>
  <c r="D33" i="3" s="1"/>
  <c r="F33" i="3" s="1"/>
  <c r="D23" i="3"/>
  <c r="F23" i="3" l="1"/>
  <c r="F30" i="3"/>
  <c r="C31" i="3"/>
  <c r="C35" i="3"/>
  <c r="D35" i="3" s="1"/>
  <c r="F35" i="3" s="1"/>
  <c r="C36" i="3"/>
  <c r="D36" i="3" s="1"/>
  <c r="F36" i="3" s="1"/>
  <c r="C34" i="3"/>
  <c r="D34" i="3" s="1"/>
  <c r="F34" i="3" s="1"/>
  <c r="C37" i="3"/>
  <c r="D37" i="3" s="1"/>
  <c r="F37" i="3" l="1"/>
  <c r="C38" i="3"/>
  <c r="D38" i="3" s="1"/>
  <c r="F38" i="3" s="1"/>
  <c r="D31" i="3"/>
  <c r="I8" i="3"/>
  <c r="F31" i="3" l="1"/>
  <c r="C39" i="3"/>
  <c r="J8" i="3"/>
  <c r="K8" i="3" s="1"/>
  <c r="D39" i="3" l="1"/>
  <c r="C40" i="3" l="1"/>
  <c r="F39" i="3"/>
  <c r="D40" i="3" l="1"/>
  <c r="C41" i="3" l="1"/>
  <c r="F40" i="3"/>
  <c r="D41" i="3" l="1"/>
  <c r="F41" i="3" l="1"/>
  <c r="C42" i="3"/>
  <c r="D42" i="3" l="1"/>
  <c r="I9" i="3"/>
  <c r="F42" i="3" l="1"/>
  <c r="J9" i="3"/>
  <c r="J10" i="3" l="1"/>
  <c r="K10" i="3" s="1"/>
  <c r="K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 Carey</author>
  </authors>
  <commentList>
    <comment ref="E39" authorId="0" shapeId="0" xr:uid="{E6A617B4-407F-4E37-89DD-28A0AB220022}">
      <text>
        <r>
          <rPr>
            <b/>
            <sz val="9"/>
            <color indexed="81"/>
            <rFont val="Tahoma"/>
            <family val="2"/>
          </rPr>
          <t>David Banks:</t>
        </r>
        <r>
          <rPr>
            <sz val="9"/>
            <color indexed="81"/>
            <rFont val="Tahoma"/>
            <family val="2"/>
          </rPr>
          <t xml:space="preserve">
Contact Linda Olzchak 555-8711 to verify appointment with building
inspector.</t>
        </r>
      </text>
    </comment>
  </commentList>
</comments>
</file>

<file path=xl/sharedStrings.xml><?xml version="1.0" encoding="utf-8"?>
<sst xmlns="http://schemas.openxmlformats.org/spreadsheetml/2006/main" count="114" uniqueCount="69">
  <si>
    <t>Author</t>
  </si>
  <si>
    <t>Date</t>
  </si>
  <si>
    <t>Purpose</t>
  </si>
  <si>
    <t>Postal Code</t>
  </si>
  <si>
    <t>Pinero Construction</t>
  </si>
  <si>
    <t>To create a construction schedule for a new home created by Pinero Construction</t>
  </si>
  <si>
    <t>Task</t>
  </si>
  <si>
    <t>Workdays</t>
  </si>
  <si>
    <t>Start date</t>
  </si>
  <si>
    <t>Demolition</t>
  </si>
  <si>
    <t>Excavation</t>
  </si>
  <si>
    <t>Concrete</t>
  </si>
  <si>
    <t>Pre backfill</t>
  </si>
  <si>
    <t>Framing</t>
  </si>
  <si>
    <t>Roof</t>
  </si>
  <si>
    <t>Plumbing</t>
  </si>
  <si>
    <t>Windows</t>
  </si>
  <si>
    <t>HVAC</t>
  </si>
  <si>
    <t>Electrical</t>
  </si>
  <si>
    <t>A/V</t>
  </si>
  <si>
    <t>House wrap</t>
  </si>
  <si>
    <t>Insulation</t>
  </si>
  <si>
    <t>Drywall</t>
  </si>
  <si>
    <t>Exterior stone</t>
  </si>
  <si>
    <t>Exterior case work</t>
  </si>
  <si>
    <t>Hardwoods</t>
  </si>
  <si>
    <t>Tile</t>
  </si>
  <si>
    <t>Interior doors</t>
  </si>
  <si>
    <t>Millwork</t>
  </si>
  <si>
    <t>Interior painting</t>
  </si>
  <si>
    <t>Decks</t>
  </si>
  <si>
    <t>Appliances</t>
  </si>
  <si>
    <t>Home Construction Schedule</t>
  </si>
  <si>
    <t>Phase</t>
  </si>
  <si>
    <t>Pre-Construction</t>
  </si>
  <si>
    <t>Site Setup</t>
  </si>
  <si>
    <t>Finishing</t>
  </si>
  <si>
    <t>Home Construction Timeline</t>
  </si>
  <si>
    <t>Duration</t>
  </si>
  <si>
    <t>Address</t>
  </si>
  <si>
    <t>City</t>
  </si>
  <si>
    <t>State</t>
  </si>
  <si>
    <t>Owner</t>
  </si>
  <si>
    <t>Coeur d'Alene</t>
  </si>
  <si>
    <t>Idaho</t>
  </si>
  <si>
    <t>414 Mountain View Drive</t>
  </si>
  <si>
    <t>Anna Lopez</t>
  </si>
  <si>
    <t>Exterior Work</t>
  </si>
  <si>
    <t>Interior Work</t>
  </si>
  <si>
    <t>TOTAL</t>
  </si>
  <si>
    <t>Calendar Days</t>
  </si>
  <si>
    <t>Utility flooring</t>
  </si>
  <si>
    <t>Demo prep</t>
  </si>
  <si>
    <t>Cabinets and fixtures</t>
  </si>
  <si>
    <t>Interior plumbing</t>
  </si>
  <si>
    <t>Stone counters</t>
  </si>
  <si>
    <t>General plumbing</t>
  </si>
  <si>
    <t>Bathroom glass</t>
  </si>
  <si>
    <t>Garage door</t>
  </si>
  <si>
    <t>FINAL inspections</t>
  </si>
  <si>
    <t>Final trim</t>
  </si>
  <si>
    <t>Cleaning</t>
  </si>
  <si>
    <t>Completion</t>
  </si>
  <si>
    <t>Start Date</t>
  </si>
  <si>
    <t>End Date</t>
  </si>
  <si>
    <t>Holiday 
Dates</t>
  </si>
  <si>
    <t>Gantt Chart of Construction Schedule</t>
  </si>
  <si>
    <t>David Banks</t>
  </si>
  <si>
    <t>Construction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</si>
</sst>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&quot;days&quot;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4"/>
      <color theme="5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5" tint="-0.249977111117893"/>
      <name val="Gill Sans Ultra Bold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CEDD6"/>
        <bgColor indexed="64"/>
      </patternFill>
    </fill>
    <fill>
      <patternFill patternType="solid">
        <fgColor rgb="FFFAE2BE"/>
        <bgColor indexed="64"/>
      </patternFill>
    </fill>
    <fill>
      <patternFill patternType="solid">
        <fgColor rgb="FFF9D9AB"/>
        <bgColor indexed="64"/>
      </patternFill>
    </fill>
    <fill>
      <patternFill patternType="solid">
        <fgColor rgb="FFF7D199"/>
        <bgColor indexed="64"/>
      </patternFill>
    </fill>
    <fill>
      <patternFill patternType="solid">
        <fgColor rgb="FFF6C98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B86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7" borderId="0" applyNumberFormat="0" applyBorder="0" applyAlignment="0" applyProtection="0"/>
  </cellStyleXfs>
  <cellXfs count="42">
    <xf numFmtId="0" fontId="0" fillId="0" borderId="0" xfId="0"/>
    <xf numFmtId="0" fontId="1" fillId="3" borderId="1" xfId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3" fillId="0" borderId="0" xfId="0" applyFont="1" applyFill="1" applyProtection="1"/>
    <xf numFmtId="0" fontId="5" fillId="0" borderId="0" xfId="0" applyFont="1" applyFill="1" applyProtection="1"/>
    <xf numFmtId="0" fontId="5" fillId="8" borderId="0" xfId="0" applyFont="1" applyFill="1" applyProtection="1"/>
    <xf numFmtId="0" fontId="0" fillId="8" borderId="0" xfId="0" applyFill="1"/>
    <xf numFmtId="0" fontId="3" fillId="8" borderId="0" xfId="0" applyFont="1" applyFill="1" applyProtection="1"/>
    <xf numFmtId="14" fontId="4" fillId="4" borderId="0" xfId="2" applyNumberFormat="1"/>
    <xf numFmtId="164" fontId="4" fillId="4" borderId="0" xfId="2" applyNumberFormat="1"/>
    <xf numFmtId="0" fontId="4" fillId="9" borderId="0" xfId="2" applyFill="1"/>
    <xf numFmtId="14" fontId="4" fillId="9" borderId="0" xfId="2" applyNumberFormat="1" applyFill="1"/>
    <xf numFmtId="0" fontId="4" fillId="10" borderId="0" xfId="3" applyFill="1"/>
    <xf numFmtId="14" fontId="4" fillId="10" borderId="0" xfId="3" applyNumberFormat="1" applyFill="1"/>
    <xf numFmtId="164" fontId="4" fillId="10" borderId="0" xfId="3" applyNumberFormat="1" applyFill="1"/>
    <xf numFmtId="0" fontId="4" fillId="11" borderId="0" xfId="4" applyFill="1"/>
    <xf numFmtId="14" fontId="4" fillId="11" borderId="0" xfId="4" applyNumberFormat="1" applyFill="1"/>
    <xf numFmtId="164" fontId="4" fillId="11" borderId="0" xfId="4" applyNumberFormat="1" applyFill="1"/>
    <xf numFmtId="0" fontId="0" fillId="12" borderId="0" xfId="0" applyFill="1"/>
    <xf numFmtId="14" fontId="0" fillId="12" borderId="0" xfId="0" applyNumberFormat="1" applyFill="1"/>
    <xf numFmtId="164" fontId="0" fillId="12" borderId="0" xfId="0" applyNumberFormat="1" applyFill="1"/>
    <xf numFmtId="0" fontId="0" fillId="13" borderId="0" xfId="0" applyFill="1"/>
    <xf numFmtId="14" fontId="0" fillId="13" borderId="0" xfId="0" applyNumberFormat="1" applyFill="1"/>
    <xf numFmtId="164" fontId="0" fillId="13" borderId="0" xfId="0" applyNumberFormat="1" applyFill="1"/>
    <xf numFmtId="14" fontId="0" fillId="14" borderId="0" xfId="0" applyNumberFormat="1" applyFill="1"/>
    <xf numFmtId="0" fontId="4" fillId="4" borderId="2" xfId="2" applyBorder="1"/>
    <xf numFmtId="0" fontId="4" fillId="10" borderId="2" xfId="3" applyFill="1" applyBorder="1"/>
    <xf numFmtId="0" fontId="4" fillId="11" borderId="2" xfId="4" applyFill="1" applyBorder="1"/>
    <xf numFmtId="0" fontId="0" fillId="12" borderId="2" xfId="0" applyFill="1" applyBorder="1"/>
    <xf numFmtId="0" fontId="0" fillId="13" borderId="2" xfId="0" applyFill="1" applyBorder="1"/>
    <xf numFmtId="0" fontId="1" fillId="2" borderId="1" xfId="1" applyBorder="1"/>
    <xf numFmtId="0" fontId="0" fillId="15" borderId="1" xfId="0" applyFill="1" applyBorder="1"/>
    <xf numFmtId="49" fontId="0" fillId="15" borderId="1" xfId="0" applyNumberFormat="1" applyFill="1" applyBorder="1"/>
    <xf numFmtId="14" fontId="0" fillId="16" borderId="3" xfId="0" applyNumberFormat="1" applyFill="1" applyBorder="1"/>
    <xf numFmtId="164" fontId="0" fillId="16" borderId="3" xfId="0" applyNumberFormat="1" applyFill="1" applyBorder="1"/>
    <xf numFmtId="0" fontId="0" fillId="16" borderId="4" xfId="0" applyFill="1" applyBorder="1"/>
    <xf numFmtId="0" fontId="1" fillId="7" borderId="0" xfId="5" applyAlignment="1">
      <alignment horizontal="center" wrapText="1"/>
    </xf>
    <xf numFmtId="0" fontId="0" fillId="0" borderId="0" xfId="0" applyAlignment="1">
      <alignment horizontal="center" wrapText="1"/>
    </xf>
    <xf numFmtId="0" fontId="1" fillId="7" borderId="0" xfId="5" applyAlignment="1">
      <alignment horizontal="left" wrapText="1"/>
    </xf>
    <xf numFmtId="0" fontId="0" fillId="9" borderId="0" xfId="2" applyFont="1" applyFill="1"/>
    <xf numFmtId="0" fontId="0" fillId="0" borderId="0" xfId="0" applyNumberFormat="1"/>
  </cellXfs>
  <cellStyles count="6">
    <cellStyle name="20% - Accent1" xfId="2" builtinId="30"/>
    <cellStyle name="40% - Accent1" xfId="3" builtinId="31"/>
    <cellStyle name="60% - Accent1" xfId="4" builtinId="32"/>
    <cellStyle name="Accent1" xfId="1" builtinId="29"/>
    <cellStyle name="Accent2" xfId="5" builtinId="33"/>
    <cellStyle name="Normal" xfId="0" builtinId="0"/>
  </cellStyles>
  <dxfs count="0"/>
  <tableStyles count="0" defaultTableStyle="TableStyleMedium2" defaultPivotStyle="PivotStyleLight16"/>
  <colors>
    <mruColors>
      <color rgb="FFF3B861"/>
      <color rgb="FFF5C073"/>
      <color rgb="FFF6C986"/>
      <color rgb="FFF7D199"/>
      <color rgb="FFF7CD8F"/>
      <color rgb="FFF9D9AB"/>
      <color rgb="FFFAE2BE"/>
      <color rgb="FFFCE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accent1">
                    <a:lumMod val="20000"/>
                    <a:lumOff val="80000"/>
                  </a:schemeClr>
                </a:solidFill>
              </a:rPr>
              <a:t>Construction Schedule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accent1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462622130177172"/>
          <c:y val="0.25515073115860515"/>
          <c:w val="0.73749211007786664"/>
          <c:h val="0.67913490813648292"/>
        </c:manualLayout>
      </c:layout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'Timeline Details'!$H$5:$H$9</c:f>
              <c:strCache>
                <c:ptCount val="5"/>
                <c:pt idx="0">
                  <c:v>Pre-Construction</c:v>
                </c:pt>
                <c:pt idx="1">
                  <c:v>Site Setup</c:v>
                </c:pt>
                <c:pt idx="2">
                  <c:v>Exterior Work</c:v>
                </c:pt>
                <c:pt idx="3">
                  <c:v>Interior Work</c:v>
                </c:pt>
                <c:pt idx="4">
                  <c:v>Finishing</c:v>
                </c:pt>
              </c:strCache>
            </c:strRef>
          </c:cat>
          <c:val>
            <c:numRef>
              <c:f>'Timeline Details'!$I$5:$I$9</c:f>
              <c:numCache>
                <c:formatCode>m/d/yyyy</c:formatCode>
                <c:ptCount val="5"/>
                <c:pt idx="0">
                  <c:v>45538</c:v>
                </c:pt>
                <c:pt idx="1">
                  <c:v>45569</c:v>
                </c:pt>
                <c:pt idx="2">
                  <c:v>45575</c:v>
                </c:pt>
                <c:pt idx="3">
                  <c:v>45653</c:v>
                </c:pt>
                <c:pt idx="4">
                  <c:v>45776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1-4A26-9DF6-5D11DA457F61}"/>
            </c:ext>
          </c:extLst>
        </c:ser>
        <c:ser>
          <c:idx val="1"/>
          <c:order val="1"/>
          <c:tx>
            <c:v>Duration</c:v>
          </c:tx>
          <c:spPr>
            <a:gradFill>
              <a:gsLst>
                <a:gs pos="20000">
                  <a:schemeClr val="accent1">
                    <a:lumMod val="40000"/>
                    <a:lumOff val="60000"/>
                  </a:schemeClr>
                </a:gs>
                <a:gs pos="46000">
                  <a:schemeClr val="accent1">
                    <a:lumMod val="95000"/>
                    <a:lumOff val="5000"/>
                  </a:schemeClr>
                </a:gs>
                <a:gs pos="100000">
                  <a:schemeClr val="accent1">
                    <a:lumMod val="60000"/>
                  </a:schemeClr>
                </a:gs>
              </a:gsLst>
              <a:lin ang="10800000" scaled="1"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cat>
            <c:strRef>
              <c:f>'Timeline Details'!$H$5:$H$9</c:f>
              <c:strCache>
                <c:ptCount val="5"/>
                <c:pt idx="0">
                  <c:v>Pre-Construction</c:v>
                </c:pt>
                <c:pt idx="1">
                  <c:v>Site Setup</c:v>
                </c:pt>
                <c:pt idx="2">
                  <c:v>Exterior Work</c:v>
                </c:pt>
                <c:pt idx="3">
                  <c:v>Interior Work</c:v>
                </c:pt>
                <c:pt idx="4">
                  <c:v>Finishing</c:v>
                </c:pt>
              </c:strCache>
            </c:strRef>
          </c:cat>
          <c:val>
            <c:numRef>
              <c:f>'Timeline Details'!$K$5:$K$9</c:f>
              <c:numCache>
                <c:formatCode>#\ "days"</c:formatCode>
                <c:ptCount val="5"/>
                <c:pt idx="0">
                  <c:v>30</c:v>
                </c:pt>
                <c:pt idx="1">
                  <c:v>41</c:v>
                </c:pt>
                <c:pt idx="2">
                  <c:v>91</c:v>
                </c:pt>
                <c:pt idx="3">
                  <c:v>122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1-4A26-9DF6-5D11DA457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overlap val="100"/>
        <c:axId val="647388831"/>
        <c:axId val="461235135"/>
      </c:barChart>
      <c:catAx>
        <c:axId val="64738883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235135"/>
        <c:crosses val="autoZero"/>
        <c:auto val="1"/>
        <c:lblAlgn val="ctr"/>
        <c:lblOffset val="100"/>
        <c:noMultiLvlLbl val="0"/>
      </c:catAx>
      <c:valAx>
        <c:axId val="461235135"/>
        <c:scaling>
          <c:orientation val="minMax"/>
          <c:max val="45839"/>
          <c:min val="45536"/>
        </c:scaling>
        <c:delete val="0"/>
        <c:axPos val="t"/>
        <c:majorGridlines>
          <c:spPr>
            <a:ln w="9525" cap="flat" cmpd="sng" algn="ctr">
              <a:solidFill>
                <a:schemeClr val="accent1">
                  <a:lumMod val="75000"/>
                </a:schemeClr>
              </a:solidFill>
              <a:prstDash val="lgDash"/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388831"/>
        <c:crosses val="autoZero"/>
        <c:crossBetween val="between"/>
        <c:majorUnit val="60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_rels/data1.xml.rels><?xml version="1.0" encoding="UTF-8" standalone="yes"?>
<Relationships xmlns="http://schemas.openxmlformats.org/package/2006/relationships"><Relationship Id="rId8" Type="http://schemas.microsoft.com/office/2007/relationships/hdphoto" Target="../media/hdphoto4.wdp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10" Type="http://schemas.microsoft.com/office/2007/relationships/hdphoto" Target="../media/hdphoto5.wdp"/><Relationship Id="rId4" Type="http://schemas.microsoft.com/office/2007/relationships/hdphoto" Target="../media/hdphoto2.wdp"/><Relationship Id="rId9" Type="http://schemas.openxmlformats.org/officeDocument/2006/relationships/image" Target="../media/image5.png"/></Relationships>
</file>

<file path=xl/diagram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4.wdp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10" Type="http://schemas.microsoft.com/office/2007/relationships/hdphoto" Target="../media/hdphoto5.wdp"/><Relationship Id="rId4" Type="http://schemas.microsoft.com/office/2007/relationships/hdphoto" Target="../media/hdphoto2.wdp"/><Relationship Id="rId9" Type="http://schemas.openxmlformats.org/officeDocument/2006/relationships/image" Target="../media/image5.pn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9446422-2552-4199-8A8A-585381C2572E}" type="doc">
      <dgm:prSet loTypeId="urn:microsoft.com/office/officeart/2005/8/layout/hProcess9" loCatId="process" qsTypeId="urn:microsoft.com/office/officeart/2005/8/quickstyle/3d4" qsCatId="3D" csTypeId="urn:microsoft.com/office/officeart/2005/8/colors/accent1_2" csCatId="accent1" phldr="1"/>
      <dgm:spPr/>
    </dgm:pt>
    <dgm:pt modelId="{44CDF470-4FD7-4E9F-B0A2-DDE5751FE701}">
      <dgm:prSet phldrT="[Text]"/>
      <dgm:spPr>
        <a:blipFill dpi="0" rotWithShape="0">
          <a:blip xmlns:r="http://schemas.openxmlformats.org/officeDocument/2006/relationships" r:embed="rId1" cstate="print">
            <a:duotone>
              <a:prstClr val="black"/>
              <a:schemeClr val="accent6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20000"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  <dgm:t>
        <a:bodyPr/>
        <a:lstStyle/>
        <a:p>
          <a:r>
            <a:rPr lang="en-US"/>
            <a:t>Pre-Construction</a:t>
          </a:r>
        </a:p>
      </dgm:t>
    </dgm:pt>
    <dgm:pt modelId="{367A93D1-7D3C-4961-BF19-7CDFCBE49226}" type="parTrans" cxnId="{CA964948-0876-4ABC-BBFE-C95C7B81F28F}">
      <dgm:prSet/>
      <dgm:spPr/>
      <dgm:t>
        <a:bodyPr/>
        <a:lstStyle/>
        <a:p>
          <a:endParaRPr lang="en-US"/>
        </a:p>
      </dgm:t>
    </dgm:pt>
    <dgm:pt modelId="{63483E18-E9EA-496C-ABEE-64D99F0A3A4B}" type="sibTrans" cxnId="{CA964948-0876-4ABC-BBFE-C95C7B81F28F}">
      <dgm:prSet/>
      <dgm:spPr/>
      <dgm:t>
        <a:bodyPr/>
        <a:lstStyle/>
        <a:p>
          <a:endParaRPr lang="en-US"/>
        </a:p>
      </dgm:t>
    </dgm:pt>
    <dgm:pt modelId="{02C24D76-A520-4F51-B98B-B11707653C58}">
      <dgm:prSet phldrT="[Text]"/>
      <dgm:spPr>
        <a:blipFill dpi="0" rotWithShape="0">
          <a:blip xmlns:r="http://schemas.openxmlformats.org/officeDocument/2006/relationships" r:embed="rId3" cstate="print">
            <a:duotone>
              <a:prstClr val="black"/>
              <a:schemeClr val="accent6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brightnessContrast bright="-20000"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  <dgm:t>
        <a:bodyPr/>
        <a:lstStyle/>
        <a:p>
          <a:r>
            <a:rPr lang="en-US"/>
            <a:t>Site Setup</a:t>
          </a:r>
        </a:p>
      </dgm:t>
    </dgm:pt>
    <dgm:pt modelId="{DA5F2E69-0BCF-4F99-BD97-AEED3131BD29}" type="parTrans" cxnId="{CD303EBF-DCBD-489D-9D26-72863F1A67A0}">
      <dgm:prSet/>
      <dgm:spPr/>
      <dgm:t>
        <a:bodyPr/>
        <a:lstStyle/>
        <a:p>
          <a:endParaRPr lang="en-US"/>
        </a:p>
      </dgm:t>
    </dgm:pt>
    <dgm:pt modelId="{EF93C250-B218-4E26-AABD-E01523574761}" type="sibTrans" cxnId="{CD303EBF-DCBD-489D-9D26-72863F1A67A0}">
      <dgm:prSet/>
      <dgm:spPr/>
      <dgm:t>
        <a:bodyPr/>
        <a:lstStyle/>
        <a:p>
          <a:endParaRPr lang="en-US"/>
        </a:p>
      </dgm:t>
    </dgm:pt>
    <dgm:pt modelId="{5877D6C1-1434-4904-96D5-0FDE4600CB37}">
      <dgm:prSet phldrT="[Text]"/>
      <dgm:spPr>
        <a:blipFill dpi="0" rotWithShape="0">
          <a:blip xmlns:r="http://schemas.openxmlformats.org/officeDocument/2006/relationships" r:embed="rId5" cstate="print">
            <a:duotone>
              <a:prstClr val="black"/>
              <a:schemeClr val="accent6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brightnessContrast bright="-20000"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  <dgm:t>
        <a:bodyPr/>
        <a:lstStyle/>
        <a:p>
          <a:r>
            <a:rPr lang="en-US"/>
            <a:t>Exterior Work</a:t>
          </a:r>
        </a:p>
      </dgm:t>
    </dgm:pt>
    <dgm:pt modelId="{EF7FF607-6C4E-47D8-81CF-598B38E30346}" type="parTrans" cxnId="{28AB383A-7C3A-43CE-859C-BC8546B030E7}">
      <dgm:prSet/>
      <dgm:spPr/>
      <dgm:t>
        <a:bodyPr/>
        <a:lstStyle/>
        <a:p>
          <a:endParaRPr lang="en-US"/>
        </a:p>
      </dgm:t>
    </dgm:pt>
    <dgm:pt modelId="{36327B7C-EEAD-4686-AA61-8B5D1978049D}" type="sibTrans" cxnId="{28AB383A-7C3A-43CE-859C-BC8546B030E7}">
      <dgm:prSet/>
      <dgm:spPr/>
      <dgm:t>
        <a:bodyPr/>
        <a:lstStyle/>
        <a:p>
          <a:endParaRPr lang="en-US"/>
        </a:p>
      </dgm:t>
    </dgm:pt>
    <dgm:pt modelId="{4BE342C7-94C6-42E4-BF33-7B316BC1933B}">
      <dgm:prSet/>
      <dgm:spPr>
        <a:blipFill dpi="0" rotWithShape="0">
          <a:blip xmlns:r="http://schemas.openxmlformats.org/officeDocument/2006/relationships" r:embed="rId7" cstate="print">
            <a:duotone>
              <a:prstClr val="black"/>
              <a:schemeClr val="accent6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rightnessContrast bright="-20000"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  <dgm:t>
        <a:bodyPr/>
        <a:lstStyle/>
        <a:p>
          <a:r>
            <a:rPr lang="en-US"/>
            <a:t>Interior Work</a:t>
          </a:r>
        </a:p>
      </dgm:t>
    </dgm:pt>
    <dgm:pt modelId="{DCBDDA7E-5C30-4411-B882-2E680C963F01}" type="parTrans" cxnId="{BA2E7145-9F40-4E0C-8B30-A2ACB11EAEA1}">
      <dgm:prSet/>
      <dgm:spPr/>
      <dgm:t>
        <a:bodyPr/>
        <a:lstStyle/>
        <a:p>
          <a:endParaRPr lang="en-US"/>
        </a:p>
      </dgm:t>
    </dgm:pt>
    <dgm:pt modelId="{FABB07F5-4B1F-45AA-9338-061EE833FEA4}" type="sibTrans" cxnId="{BA2E7145-9F40-4E0C-8B30-A2ACB11EAEA1}">
      <dgm:prSet/>
      <dgm:spPr/>
      <dgm:t>
        <a:bodyPr/>
        <a:lstStyle/>
        <a:p>
          <a:endParaRPr lang="en-US"/>
        </a:p>
      </dgm:t>
    </dgm:pt>
    <dgm:pt modelId="{2D14590B-4F51-43DB-8FAD-EFECFBC41C55}">
      <dgm:prSet/>
      <dgm:spPr>
        <a:blipFill dpi="0" rotWithShape="0">
          <a:blip xmlns:r="http://schemas.openxmlformats.org/officeDocument/2006/relationships" r:embed="rId9" cstate="print">
            <a:duotone>
              <a:prstClr val="black"/>
              <a:schemeClr val="accent6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10">
                    <a14:imgEffect>
                      <a14:brightnessContrast bright="-20000"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  <dgm:t>
        <a:bodyPr/>
        <a:lstStyle/>
        <a:p>
          <a:r>
            <a:rPr lang="en-US"/>
            <a:t>Finishing</a:t>
          </a:r>
        </a:p>
      </dgm:t>
    </dgm:pt>
    <dgm:pt modelId="{9E1E63CB-8773-406D-8A8E-A005AE7924C2}" type="parTrans" cxnId="{9A5DFCE9-9178-413B-8573-8B8417BB9119}">
      <dgm:prSet/>
      <dgm:spPr/>
      <dgm:t>
        <a:bodyPr/>
        <a:lstStyle/>
        <a:p>
          <a:endParaRPr lang="en-US"/>
        </a:p>
      </dgm:t>
    </dgm:pt>
    <dgm:pt modelId="{AC5790F7-5767-42D0-891C-93A161B85F9E}" type="sibTrans" cxnId="{9A5DFCE9-9178-413B-8573-8B8417BB9119}">
      <dgm:prSet/>
      <dgm:spPr/>
      <dgm:t>
        <a:bodyPr/>
        <a:lstStyle/>
        <a:p>
          <a:endParaRPr lang="en-US"/>
        </a:p>
      </dgm:t>
    </dgm:pt>
    <dgm:pt modelId="{AB1DF4C9-67B8-4387-8C24-D0E9F6029867}">
      <dgm:prSet/>
      <dgm:spPr/>
      <dgm:t>
        <a:bodyPr/>
        <a:lstStyle/>
        <a:p>
          <a:r>
            <a:rPr lang="en-US"/>
            <a:t>9/3/2024</a:t>
          </a:r>
        </a:p>
      </dgm:t>
    </dgm:pt>
    <dgm:pt modelId="{AD4948BF-2415-4A58-A83B-4CF3627E62D1}" type="parTrans" cxnId="{E7A00400-EBF8-4FF5-92AA-FF85FF5E3EBA}">
      <dgm:prSet/>
      <dgm:spPr/>
      <dgm:t>
        <a:bodyPr/>
        <a:lstStyle/>
        <a:p>
          <a:endParaRPr lang="en-US"/>
        </a:p>
      </dgm:t>
    </dgm:pt>
    <dgm:pt modelId="{328255F3-9FB8-4851-91C8-B69236CD72CF}" type="sibTrans" cxnId="{E7A00400-EBF8-4FF5-92AA-FF85FF5E3EBA}">
      <dgm:prSet/>
      <dgm:spPr/>
      <dgm:t>
        <a:bodyPr/>
        <a:lstStyle/>
        <a:p>
          <a:endParaRPr lang="en-US"/>
        </a:p>
      </dgm:t>
    </dgm:pt>
    <dgm:pt modelId="{92C44007-5808-4E99-A9E3-5CD42ABFB20C}">
      <dgm:prSet/>
      <dgm:spPr/>
      <dgm:t>
        <a:bodyPr/>
        <a:lstStyle/>
        <a:p>
          <a:r>
            <a:rPr lang="en-US"/>
            <a:t>10/3/2024</a:t>
          </a:r>
        </a:p>
      </dgm:t>
    </dgm:pt>
    <dgm:pt modelId="{934B86A2-7374-42CB-8FC6-A0834DC35284}" type="parTrans" cxnId="{EE87A2DD-A814-4243-B878-75F8CDD5DDB9}">
      <dgm:prSet/>
      <dgm:spPr/>
      <dgm:t>
        <a:bodyPr/>
        <a:lstStyle/>
        <a:p>
          <a:endParaRPr lang="en-US"/>
        </a:p>
      </dgm:t>
    </dgm:pt>
    <dgm:pt modelId="{EDB68355-CDC3-4234-A2F7-DD7E6FFA92BD}" type="sibTrans" cxnId="{EE87A2DD-A814-4243-B878-75F8CDD5DDB9}">
      <dgm:prSet/>
      <dgm:spPr/>
      <dgm:t>
        <a:bodyPr/>
        <a:lstStyle/>
        <a:p>
          <a:endParaRPr lang="en-US"/>
        </a:p>
      </dgm:t>
    </dgm:pt>
    <dgm:pt modelId="{63E93F0A-6B49-4A82-90FB-3DFCF1B1AD8B}">
      <dgm:prSet/>
      <dgm:spPr/>
      <dgm:t>
        <a:bodyPr/>
        <a:lstStyle/>
        <a:p>
          <a:r>
            <a:rPr lang="en-US"/>
            <a:t>10/4/2024</a:t>
          </a:r>
        </a:p>
      </dgm:t>
    </dgm:pt>
    <dgm:pt modelId="{B3A87889-3D7C-43EE-B85A-3DBB012F694A}" type="parTrans" cxnId="{BB596A2B-D820-4233-85ED-F925FA1B96E6}">
      <dgm:prSet/>
      <dgm:spPr/>
      <dgm:t>
        <a:bodyPr/>
        <a:lstStyle/>
        <a:p>
          <a:endParaRPr lang="en-US"/>
        </a:p>
      </dgm:t>
    </dgm:pt>
    <dgm:pt modelId="{F7CE3A3B-EFDE-4224-90FB-FA57659B9929}" type="sibTrans" cxnId="{BB596A2B-D820-4233-85ED-F925FA1B96E6}">
      <dgm:prSet/>
      <dgm:spPr/>
      <dgm:t>
        <a:bodyPr/>
        <a:lstStyle/>
        <a:p>
          <a:endParaRPr lang="en-US"/>
        </a:p>
      </dgm:t>
    </dgm:pt>
    <dgm:pt modelId="{0BA38261-65F1-4BC8-B7F9-9349827AA60A}">
      <dgm:prSet/>
      <dgm:spPr/>
      <dgm:t>
        <a:bodyPr/>
        <a:lstStyle/>
        <a:p>
          <a:r>
            <a:rPr lang="en-US"/>
            <a:t>11/14/2024</a:t>
          </a:r>
        </a:p>
      </dgm:t>
    </dgm:pt>
    <dgm:pt modelId="{C728CFF1-1CBF-4390-933B-9AA108D3F060}" type="parTrans" cxnId="{459EF4F8-3E24-44CD-B711-C030589580CA}">
      <dgm:prSet/>
      <dgm:spPr/>
      <dgm:t>
        <a:bodyPr/>
        <a:lstStyle/>
        <a:p>
          <a:endParaRPr lang="en-US"/>
        </a:p>
      </dgm:t>
    </dgm:pt>
    <dgm:pt modelId="{5ACB50C7-0DD1-4D15-BFCA-B8FA3462FFFE}" type="sibTrans" cxnId="{459EF4F8-3E24-44CD-B711-C030589580CA}">
      <dgm:prSet/>
      <dgm:spPr/>
      <dgm:t>
        <a:bodyPr/>
        <a:lstStyle/>
        <a:p>
          <a:endParaRPr lang="en-US"/>
        </a:p>
      </dgm:t>
    </dgm:pt>
    <dgm:pt modelId="{863F8363-F5AF-467A-AA63-A913C7C89110}">
      <dgm:prSet/>
      <dgm:spPr/>
      <dgm:t>
        <a:bodyPr/>
        <a:lstStyle/>
        <a:p>
          <a:r>
            <a:rPr lang="en-US"/>
            <a:t>10/10/2024</a:t>
          </a:r>
        </a:p>
      </dgm:t>
    </dgm:pt>
    <dgm:pt modelId="{851ADF5F-EF1E-46CE-BDD5-B834ECD48BED}" type="parTrans" cxnId="{71751D71-D81F-412D-AE4F-A6E7C2F59A07}">
      <dgm:prSet/>
      <dgm:spPr/>
      <dgm:t>
        <a:bodyPr/>
        <a:lstStyle/>
        <a:p>
          <a:endParaRPr lang="en-US"/>
        </a:p>
      </dgm:t>
    </dgm:pt>
    <dgm:pt modelId="{C2DB0F31-B882-460E-A805-7D855B122494}" type="sibTrans" cxnId="{71751D71-D81F-412D-AE4F-A6E7C2F59A07}">
      <dgm:prSet/>
      <dgm:spPr/>
      <dgm:t>
        <a:bodyPr/>
        <a:lstStyle/>
        <a:p>
          <a:endParaRPr lang="en-US"/>
        </a:p>
      </dgm:t>
    </dgm:pt>
    <dgm:pt modelId="{CAACD1CA-81F6-4E7A-BE86-C17BD910623A}">
      <dgm:prSet/>
      <dgm:spPr/>
      <dgm:t>
        <a:bodyPr/>
        <a:lstStyle/>
        <a:p>
          <a:r>
            <a:rPr lang="en-US"/>
            <a:t>1/9/2025</a:t>
          </a:r>
        </a:p>
      </dgm:t>
    </dgm:pt>
    <dgm:pt modelId="{41F8F163-8EE9-41C8-BA0E-42146E3E7E23}" type="parTrans" cxnId="{6AD363C9-4724-4D76-BD14-7460407EFE72}">
      <dgm:prSet/>
      <dgm:spPr/>
      <dgm:t>
        <a:bodyPr/>
        <a:lstStyle/>
        <a:p>
          <a:endParaRPr lang="en-US"/>
        </a:p>
      </dgm:t>
    </dgm:pt>
    <dgm:pt modelId="{698F56EE-1443-473E-9954-F1470F1A793D}" type="sibTrans" cxnId="{6AD363C9-4724-4D76-BD14-7460407EFE72}">
      <dgm:prSet/>
      <dgm:spPr/>
      <dgm:t>
        <a:bodyPr/>
        <a:lstStyle/>
        <a:p>
          <a:endParaRPr lang="en-US"/>
        </a:p>
      </dgm:t>
    </dgm:pt>
    <dgm:pt modelId="{9ECE5847-CAE5-407C-9083-98283AE9E10D}">
      <dgm:prSet/>
      <dgm:spPr/>
      <dgm:t>
        <a:bodyPr/>
        <a:lstStyle/>
        <a:p>
          <a:r>
            <a:rPr lang="en-US"/>
            <a:t>12/27/2024</a:t>
          </a:r>
        </a:p>
      </dgm:t>
    </dgm:pt>
    <dgm:pt modelId="{4089679F-142F-487F-8C14-FA9CF2A291D3}" type="parTrans" cxnId="{6207B081-F03A-446C-8237-E45441D5A278}">
      <dgm:prSet/>
      <dgm:spPr/>
      <dgm:t>
        <a:bodyPr/>
        <a:lstStyle/>
        <a:p>
          <a:endParaRPr lang="en-US"/>
        </a:p>
      </dgm:t>
    </dgm:pt>
    <dgm:pt modelId="{F6ABDFA4-F5CE-47C2-A983-D7D7EC3D1811}" type="sibTrans" cxnId="{6207B081-F03A-446C-8237-E45441D5A278}">
      <dgm:prSet/>
      <dgm:spPr/>
      <dgm:t>
        <a:bodyPr/>
        <a:lstStyle/>
        <a:p>
          <a:endParaRPr lang="en-US"/>
        </a:p>
      </dgm:t>
    </dgm:pt>
    <dgm:pt modelId="{6D87BB72-D91B-4C5A-B65A-14477780025A}">
      <dgm:prSet/>
      <dgm:spPr/>
      <dgm:t>
        <a:bodyPr/>
        <a:lstStyle/>
        <a:p>
          <a:r>
            <a:rPr lang="en-US"/>
            <a:t>4/28/2025</a:t>
          </a:r>
        </a:p>
      </dgm:t>
    </dgm:pt>
    <dgm:pt modelId="{7C4D453C-E45A-44C4-A067-0438501C6CF9}" type="parTrans" cxnId="{9D8041D6-C990-4AB5-B094-4F7777C86CAD}">
      <dgm:prSet/>
      <dgm:spPr/>
      <dgm:t>
        <a:bodyPr/>
        <a:lstStyle/>
        <a:p>
          <a:endParaRPr lang="en-US"/>
        </a:p>
      </dgm:t>
    </dgm:pt>
    <dgm:pt modelId="{C967D175-1679-499D-8BAB-CECF876CBBC7}" type="sibTrans" cxnId="{9D8041D6-C990-4AB5-B094-4F7777C86CAD}">
      <dgm:prSet/>
      <dgm:spPr/>
      <dgm:t>
        <a:bodyPr/>
        <a:lstStyle/>
        <a:p>
          <a:endParaRPr lang="en-US"/>
        </a:p>
      </dgm:t>
    </dgm:pt>
    <dgm:pt modelId="{E58C26B3-7198-455F-98C3-E6E2DB42AA7D}">
      <dgm:prSet/>
      <dgm:spPr/>
      <dgm:t>
        <a:bodyPr/>
        <a:lstStyle/>
        <a:p>
          <a:r>
            <a:rPr lang="en-US"/>
            <a:t>4/29/2025</a:t>
          </a:r>
        </a:p>
      </dgm:t>
    </dgm:pt>
    <dgm:pt modelId="{79B2AA7C-0195-446C-9B12-9C4F71E19531}" type="parTrans" cxnId="{B859746C-D467-4E52-9ACC-8575270DF978}">
      <dgm:prSet/>
      <dgm:spPr/>
      <dgm:t>
        <a:bodyPr/>
        <a:lstStyle/>
        <a:p>
          <a:endParaRPr lang="en-US"/>
        </a:p>
      </dgm:t>
    </dgm:pt>
    <dgm:pt modelId="{355D3222-D511-4BF2-A4DC-B2132BCFAE7B}" type="sibTrans" cxnId="{B859746C-D467-4E52-9ACC-8575270DF978}">
      <dgm:prSet/>
      <dgm:spPr/>
      <dgm:t>
        <a:bodyPr/>
        <a:lstStyle/>
        <a:p>
          <a:endParaRPr lang="en-US"/>
        </a:p>
      </dgm:t>
    </dgm:pt>
    <dgm:pt modelId="{76FB5BA6-7B79-4EF6-BFE2-F613DA497684}">
      <dgm:prSet/>
      <dgm:spPr/>
      <dgm:t>
        <a:bodyPr/>
        <a:lstStyle/>
        <a:p>
          <a:r>
            <a:rPr lang="en-US"/>
            <a:t>6/16/2025</a:t>
          </a:r>
        </a:p>
      </dgm:t>
    </dgm:pt>
    <dgm:pt modelId="{15CE9FB6-ABFC-4984-9D64-D33ED02937C5}" type="parTrans" cxnId="{C2016754-0175-48A6-8692-6190228BC358}">
      <dgm:prSet/>
      <dgm:spPr/>
      <dgm:t>
        <a:bodyPr/>
        <a:lstStyle/>
        <a:p>
          <a:endParaRPr lang="en-US"/>
        </a:p>
      </dgm:t>
    </dgm:pt>
    <dgm:pt modelId="{800A948F-2ACC-4FB6-A1B0-F1B83E4C2D74}" type="sibTrans" cxnId="{C2016754-0175-48A6-8692-6190228BC358}">
      <dgm:prSet/>
      <dgm:spPr/>
      <dgm:t>
        <a:bodyPr/>
        <a:lstStyle/>
        <a:p>
          <a:endParaRPr lang="en-US"/>
        </a:p>
      </dgm:t>
    </dgm:pt>
    <dgm:pt modelId="{E603583A-49D3-425D-8276-A7DB884AFEBB}" type="pres">
      <dgm:prSet presAssocID="{A9446422-2552-4199-8A8A-585381C2572E}" presName="CompostProcess" presStyleCnt="0">
        <dgm:presLayoutVars>
          <dgm:dir/>
          <dgm:resizeHandles val="exact"/>
        </dgm:presLayoutVars>
      </dgm:prSet>
      <dgm:spPr/>
    </dgm:pt>
    <dgm:pt modelId="{8390EBAD-F9C4-4128-91AE-DD909C0A77B6}" type="pres">
      <dgm:prSet presAssocID="{A9446422-2552-4199-8A8A-585381C2572E}" presName="arrow" presStyleLbl="bgShp" presStyleIdx="0" presStyleCnt="1"/>
      <dgm:spPr/>
    </dgm:pt>
    <dgm:pt modelId="{3381ABFB-360B-4059-BB99-8F6F3E96E350}" type="pres">
      <dgm:prSet presAssocID="{A9446422-2552-4199-8A8A-585381C2572E}" presName="linearProcess" presStyleCnt="0"/>
      <dgm:spPr/>
    </dgm:pt>
    <dgm:pt modelId="{C31A5058-3D09-4564-B335-3DEB22A7435C}" type="pres">
      <dgm:prSet presAssocID="{44CDF470-4FD7-4E9F-B0A2-DDE5751FE701}" presName="textNode" presStyleLbl="node1" presStyleIdx="0" presStyleCnt="5">
        <dgm:presLayoutVars>
          <dgm:bulletEnabled val="1"/>
        </dgm:presLayoutVars>
      </dgm:prSet>
      <dgm:spPr/>
    </dgm:pt>
    <dgm:pt modelId="{E80522F2-3101-45C6-99E1-DBAEF26D53F4}" type="pres">
      <dgm:prSet presAssocID="{63483E18-E9EA-496C-ABEE-64D99F0A3A4B}" presName="sibTrans" presStyleCnt="0"/>
      <dgm:spPr/>
    </dgm:pt>
    <dgm:pt modelId="{F312DD5E-50F7-402E-A27C-A148AB563528}" type="pres">
      <dgm:prSet presAssocID="{02C24D76-A520-4F51-B98B-B11707653C58}" presName="textNode" presStyleLbl="node1" presStyleIdx="1" presStyleCnt="5">
        <dgm:presLayoutVars>
          <dgm:bulletEnabled val="1"/>
        </dgm:presLayoutVars>
      </dgm:prSet>
      <dgm:spPr/>
    </dgm:pt>
    <dgm:pt modelId="{29265D88-E79C-4487-B782-8369006A7C16}" type="pres">
      <dgm:prSet presAssocID="{EF93C250-B218-4E26-AABD-E01523574761}" presName="sibTrans" presStyleCnt="0"/>
      <dgm:spPr/>
    </dgm:pt>
    <dgm:pt modelId="{3FE0520B-61E6-4C4C-A408-3AC208969F8A}" type="pres">
      <dgm:prSet presAssocID="{5877D6C1-1434-4904-96D5-0FDE4600CB37}" presName="textNode" presStyleLbl="node1" presStyleIdx="2" presStyleCnt="5">
        <dgm:presLayoutVars>
          <dgm:bulletEnabled val="1"/>
        </dgm:presLayoutVars>
      </dgm:prSet>
      <dgm:spPr/>
    </dgm:pt>
    <dgm:pt modelId="{EEF11656-E7B0-43A6-8B8D-3612BE6A6FC8}" type="pres">
      <dgm:prSet presAssocID="{36327B7C-EEAD-4686-AA61-8B5D1978049D}" presName="sibTrans" presStyleCnt="0"/>
      <dgm:spPr/>
    </dgm:pt>
    <dgm:pt modelId="{121E25CB-050A-428F-8D1A-0AD6DCADBF9B}" type="pres">
      <dgm:prSet presAssocID="{4BE342C7-94C6-42E4-BF33-7B316BC1933B}" presName="textNode" presStyleLbl="node1" presStyleIdx="3" presStyleCnt="5">
        <dgm:presLayoutVars>
          <dgm:bulletEnabled val="1"/>
        </dgm:presLayoutVars>
      </dgm:prSet>
      <dgm:spPr/>
    </dgm:pt>
    <dgm:pt modelId="{3D8284D0-34B5-4C8C-BB20-B81E0DDB0895}" type="pres">
      <dgm:prSet presAssocID="{FABB07F5-4B1F-45AA-9338-061EE833FEA4}" presName="sibTrans" presStyleCnt="0"/>
      <dgm:spPr/>
    </dgm:pt>
    <dgm:pt modelId="{D4D6EE24-2E13-4D8E-A187-A81827A2B715}" type="pres">
      <dgm:prSet presAssocID="{2D14590B-4F51-43DB-8FAD-EFECFBC41C55}" presName="textNode" presStyleLbl="node1" presStyleIdx="4" presStyleCnt="5">
        <dgm:presLayoutVars>
          <dgm:bulletEnabled val="1"/>
        </dgm:presLayoutVars>
      </dgm:prSet>
      <dgm:spPr/>
    </dgm:pt>
  </dgm:ptLst>
  <dgm:cxnLst>
    <dgm:cxn modelId="{E7A00400-EBF8-4FF5-92AA-FF85FF5E3EBA}" srcId="{44CDF470-4FD7-4E9F-B0A2-DDE5751FE701}" destId="{AB1DF4C9-67B8-4387-8C24-D0E9F6029867}" srcOrd="0" destOrd="0" parTransId="{AD4948BF-2415-4A58-A83B-4CF3627E62D1}" sibTransId="{328255F3-9FB8-4851-91C8-B69236CD72CF}"/>
    <dgm:cxn modelId="{79D9E407-67DC-4F8A-93C6-00D0C9D69F3B}" type="presOf" srcId="{A9446422-2552-4199-8A8A-585381C2572E}" destId="{E603583A-49D3-425D-8276-A7DB884AFEBB}" srcOrd="0" destOrd="0" presId="urn:microsoft.com/office/officeart/2005/8/layout/hProcess9"/>
    <dgm:cxn modelId="{1D8BBA0E-5122-4E94-AD7B-B451E2C03526}" type="presOf" srcId="{44CDF470-4FD7-4E9F-B0A2-DDE5751FE701}" destId="{C31A5058-3D09-4564-B335-3DEB22A7435C}" srcOrd="0" destOrd="0" presId="urn:microsoft.com/office/officeart/2005/8/layout/hProcess9"/>
    <dgm:cxn modelId="{399C3B10-FDEA-413E-A226-ED41AC2D54A0}" type="presOf" srcId="{CAACD1CA-81F6-4E7A-BE86-C17BD910623A}" destId="{3FE0520B-61E6-4C4C-A408-3AC208969F8A}" srcOrd="0" destOrd="2" presId="urn:microsoft.com/office/officeart/2005/8/layout/hProcess9"/>
    <dgm:cxn modelId="{73C4D21F-822E-4F1F-BBF6-60EE18F5278C}" type="presOf" srcId="{863F8363-F5AF-467A-AA63-A913C7C89110}" destId="{3FE0520B-61E6-4C4C-A408-3AC208969F8A}" srcOrd="0" destOrd="1" presId="urn:microsoft.com/office/officeart/2005/8/layout/hProcess9"/>
    <dgm:cxn modelId="{2F560F24-F916-4A94-9C19-ECEA8A6A5EDF}" type="presOf" srcId="{63E93F0A-6B49-4A82-90FB-3DFCF1B1AD8B}" destId="{F312DD5E-50F7-402E-A27C-A148AB563528}" srcOrd="0" destOrd="1" presId="urn:microsoft.com/office/officeart/2005/8/layout/hProcess9"/>
    <dgm:cxn modelId="{BB596A2B-D820-4233-85ED-F925FA1B96E6}" srcId="{02C24D76-A520-4F51-B98B-B11707653C58}" destId="{63E93F0A-6B49-4A82-90FB-3DFCF1B1AD8B}" srcOrd="0" destOrd="0" parTransId="{B3A87889-3D7C-43EE-B85A-3DBB012F694A}" sibTransId="{F7CE3A3B-EFDE-4224-90FB-FA57659B9929}"/>
    <dgm:cxn modelId="{28AB383A-7C3A-43CE-859C-BC8546B030E7}" srcId="{A9446422-2552-4199-8A8A-585381C2572E}" destId="{5877D6C1-1434-4904-96D5-0FDE4600CB37}" srcOrd="2" destOrd="0" parTransId="{EF7FF607-6C4E-47D8-81CF-598B38E30346}" sibTransId="{36327B7C-EEAD-4686-AA61-8B5D1978049D}"/>
    <dgm:cxn modelId="{DF55B35C-DB17-4C50-A1C6-B7CDDBA656DB}" type="presOf" srcId="{6D87BB72-D91B-4C5A-B65A-14477780025A}" destId="{121E25CB-050A-428F-8D1A-0AD6DCADBF9B}" srcOrd="0" destOrd="2" presId="urn:microsoft.com/office/officeart/2005/8/layout/hProcess9"/>
    <dgm:cxn modelId="{BA2E7145-9F40-4E0C-8B30-A2ACB11EAEA1}" srcId="{A9446422-2552-4199-8A8A-585381C2572E}" destId="{4BE342C7-94C6-42E4-BF33-7B316BC1933B}" srcOrd="3" destOrd="0" parTransId="{DCBDDA7E-5C30-4411-B882-2E680C963F01}" sibTransId="{FABB07F5-4B1F-45AA-9338-061EE833FEA4}"/>
    <dgm:cxn modelId="{CA964948-0876-4ABC-BBFE-C95C7B81F28F}" srcId="{A9446422-2552-4199-8A8A-585381C2572E}" destId="{44CDF470-4FD7-4E9F-B0A2-DDE5751FE701}" srcOrd="0" destOrd="0" parTransId="{367A93D1-7D3C-4961-BF19-7CDFCBE49226}" sibTransId="{63483E18-E9EA-496C-ABEE-64D99F0A3A4B}"/>
    <dgm:cxn modelId="{00E0A14A-E21E-4ECC-BEC4-675E0D397202}" type="presOf" srcId="{0BA38261-65F1-4BC8-B7F9-9349827AA60A}" destId="{F312DD5E-50F7-402E-A27C-A148AB563528}" srcOrd="0" destOrd="2" presId="urn:microsoft.com/office/officeart/2005/8/layout/hProcess9"/>
    <dgm:cxn modelId="{B859746C-D467-4E52-9ACC-8575270DF978}" srcId="{2D14590B-4F51-43DB-8FAD-EFECFBC41C55}" destId="{E58C26B3-7198-455F-98C3-E6E2DB42AA7D}" srcOrd="0" destOrd="0" parTransId="{79B2AA7C-0195-446C-9B12-9C4F71E19531}" sibTransId="{355D3222-D511-4BF2-A4DC-B2132BCFAE7B}"/>
    <dgm:cxn modelId="{71751D71-D81F-412D-AE4F-A6E7C2F59A07}" srcId="{5877D6C1-1434-4904-96D5-0FDE4600CB37}" destId="{863F8363-F5AF-467A-AA63-A913C7C89110}" srcOrd="0" destOrd="0" parTransId="{851ADF5F-EF1E-46CE-BDD5-B834ECD48BED}" sibTransId="{C2DB0F31-B882-460E-A805-7D855B122494}"/>
    <dgm:cxn modelId="{C2016754-0175-48A6-8692-6190228BC358}" srcId="{2D14590B-4F51-43DB-8FAD-EFECFBC41C55}" destId="{76FB5BA6-7B79-4EF6-BFE2-F613DA497684}" srcOrd="1" destOrd="0" parTransId="{15CE9FB6-ABFC-4984-9D64-D33ED02937C5}" sibTransId="{800A948F-2ACC-4FB6-A1B0-F1B83E4C2D74}"/>
    <dgm:cxn modelId="{88858E7D-A647-462E-BD74-B78116FC9A34}" type="presOf" srcId="{4BE342C7-94C6-42E4-BF33-7B316BC1933B}" destId="{121E25CB-050A-428F-8D1A-0AD6DCADBF9B}" srcOrd="0" destOrd="0" presId="urn:microsoft.com/office/officeart/2005/8/layout/hProcess9"/>
    <dgm:cxn modelId="{6207B081-F03A-446C-8237-E45441D5A278}" srcId="{4BE342C7-94C6-42E4-BF33-7B316BC1933B}" destId="{9ECE5847-CAE5-407C-9083-98283AE9E10D}" srcOrd="0" destOrd="0" parTransId="{4089679F-142F-487F-8C14-FA9CF2A291D3}" sibTransId="{F6ABDFA4-F5CE-47C2-A983-D7D7EC3D1811}"/>
    <dgm:cxn modelId="{FFBA498B-265C-4E4E-957C-C249A9D22240}" type="presOf" srcId="{02C24D76-A520-4F51-B98B-B11707653C58}" destId="{F312DD5E-50F7-402E-A27C-A148AB563528}" srcOrd="0" destOrd="0" presId="urn:microsoft.com/office/officeart/2005/8/layout/hProcess9"/>
    <dgm:cxn modelId="{705649A5-1044-4914-A9B7-210EAB235B26}" type="presOf" srcId="{76FB5BA6-7B79-4EF6-BFE2-F613DA497684}" destId="{D4D6EE24-2E13-4D8E-A187-A81827A2B715}" srcOrd="0" destOrd="2" presId="urn:microsoft.com/office/officeart/2005/8/layout/hProcess9"/>
    <dgm:cxn modelId="{CD303EBF-DCBD-489D-9D26-72863F1A67A0}" srcId="{A9446422-2552-4199-8A8A-585381C2572E}" destId="{02C24D76-A520-4F51-B98B-B11707653C58}" srcOrd="1" destOrd="0" parTransId="{DA5F2E69-0BCF-4F99-BD97-AEED3131BD29}" sibTransId="{EF93C250-B218-4E26-AABD-E01523574761}"/>
    <dgm:cxn modelId="{B72AD7BF-7111-4772-8E21-04F3078651CF}" type="presOf" srcId="{9ECE5847-CAE5-407C-9083-98283AE9E10D}" destId="{121E25CB-050A-428F-8D1A-0AD6DCADBF9B}" srcOrd="0" destOrd="1" presId="urn:microsoft.com/office/officeart/2005/8/layout/hProcess9"/>
    <dgm:cxn modelId="{6AD363C9-4724-4D76-BD14-7460407EFE72}" srcId="{5877D6C1-1434-4904-96D5-0FDE4600CB37}" destId="{CAACD1CA-81F6-4E7A-BE86-C17BD910623A}" srcOrd="1" destOrd="0" parTransId="{41F8F163-8EE9-41C8-BA0E-42146E3E7E23}" sibTransId="{698F56EE-1443-473E-9954-F1470F1A793D}"/>
    <dgm:cxn modelId="{217739CF-EC5A-4437-BF67-ABC6271ED976}" type="presOf" srcId="{E58C26B3-7198-455F-98C3-E6E2DB42AA7D}" destId="{D4D6EE24-2E13-4D8E-A187-A81827A2B715}" srcOrd="0" destOrd="1" presId="urn:microsoft.com/office/officeart/2005/8/layout/hProcess9"/>
    <dgm:cxn modelId="{A7BE8ED2-F09F-4882-815C-B24C34912A99}" type="presOf" srcId="{5877D6C1-1434-4904-96D5-0FDE4600CB37}" destId="{3FE0520B-61E6-4C4C-A408-3AC208969F8A}" srcOrd="0" destOrd="0" presId="urn:microsoft.com/office/officeart/2005/8/layout/hProcess9"/>
    <dgm:cxn modelId="{9D8041D6-C990-4AB5-B094-4F7777C86CAD}" srcId="{4BE342C7-94C6-42E4-BF33-7B316BC1933B}" destId="{6D87BB72-D91B-4C5A-B65A-14477780025A}" srcOrd="1" destOrd="0" parTransId="{7C4D453C-E45A-44C4-A067-0438501C6CF9}" sibTransId="{C967D175-1679-499D-8BAB-CECF876CBBC7}"/>
    <dgm:cxn modelId="{EE87A2DD-A814-4243-B878-75F8CDD5DDB9}" srcId="{44CDF470-4FD7-4E9F-B0A2-DDE5751FE701}" destId="{92C44007-5808-4E99-A9E3-5CD42ABFB20C}" srcOrd="1" destOrd="0" parTransId="{934B86A2-7374-42CB-8FC6-A0834DC35284}" sibTransId="{EDB68355-CDC3-4234-A2F7-DD7E6FFA92BD}"/>
    <dgm:cxn modelId="{9A5DFCE9-9178-413B-8573-8B8417BB9119}" srcId="{A9446422-2552-4199-8A8A-585381C2572E}" destId="{2D14590B-4F51-43DB-8FAD-EFECFBC41C55}" srcOrd="4" destOrd="0" parTransId="{9E1E63CB-8773-406D-8A8E-A005AE7924C2}" sibTransId="{AC5790F7-5767-42D0-891C-93A161B85F9E}"/>
    <dgm:cxn modelId="{4E95A0ED-E073-47DF-B381-47001A76E3B6}" type="presOf" srcId="{92C44007-5808-4E99-A9E3-5CD42ABFB20C}" destId="{C31A5058-3D09-4564-B335-3DEB22A7435C}" srcOrd="0" destOrd="2" presId="urn:microsoft.com/office/officeart/2005/8/layout/hProcess9"/>
    <dgm:cxn modelId="{8F0BD5F3-33E1-4A3D-9DE3-C81ECB5A4CA4}" type="presOf" srcId="{AB1DF4C9-67B8-4387-8C24-D0E9F6029867}" destId="{C31A5058-3D09-4564-B335-3DEB22A7435C}" srcOrd="0" destOrd="1" presId="urn:microsoft.com/office/officeart/2005/8/layout/hProcess9"/>
    <dgm:cxn modelId="{B44D43F6-2D08-40C6-8029-94585D2C6C3C}" type="presOf" srcId="{2D14590B-4F51-43DB-8FAD-EFECFBC41C55}" destId="{D4D6EE24-2E13-4D8E-A187-A81827A2B715}" srcOrd="0" destOrd="0" presId="urn:microsoft.com/office/officeart/2005/8/layout/hProcess9"/>
    <dgm:cxn modelId="{459EF4F8-3E24-44CD-B711-C030589580CA}" srcId="{02C24D76-A520-4F51-B98B-B11707653C58}" destId="{0BA38261-65F1-4BC8-B7F9-9349827AA60A}" srcOrd="1" destOrd="0" parTransId="{C728CFF1-1CBF-4390-933B-9AA108D3F060}" sibTransId="{5ACB50C7-0DD1-4D15-BFCA-B8FA3462FFFE}"/>
    <dgm:cxn modelId="{1C48D906-0D66-4B0E-9644-86258433900F}" type="presParOf" srcId="{E603583A-49D3-425D-8276-A7DB884AFEBB}" destId="{8390EBAD-F9C4-4128-91AE-DD909C0A77B6}" srcOrd="0" destOrd="0" presId="urn:microsoft.com/office/officeart/2005/8/layout/hProcess9"/>
    <dgm:cxn modelId="{60C539AA-4FE6-4612-9943-B7281B391BB8}" type="presParOf" srcId="{E603583A-49D3-425D-8276-A7DB884AFEBB}" destId="{3381ABFB-360B-4059-BB99-8F6F3E96E350}" srcOrd="1" destOrd="0" presId="urn:microsoft.com/office/officeart/2005/8/layout/hProcess9"/>
    <dgm:cxn modelId="{B16C3B16-F0F9-4AA0-8C5C-F1FA2D849F90}" type="presParOf" srcId="{3381ABFB-360B-4059-BB99-8F6F3E96E350}" destId="{C31A5058-3D09-4564-B335-3DEB22A7435C}" srcOrd="0" destOrd="0" presId="urn:microsoft.com/office/officeart/2005/8/layout/hProcess9"/>
    <dgm:cxn modelId="{20CA3C06-A3F2-48EE-9D94-B1DBD889264F}" type="presParOf" srcId="{3381ABFB-360B-4059-BB99-8F6F3E96E350}" destId="{E80522F2-3101-45C6-99E1-DBAEF26D53F4}" srcOrd="1" destOrd="0" presId="urn:microsoft.com/office/officeart/2005/8/layout/hProcess9"/>
    <dgm:cxn modelId="{86BD8A0B-1EE1-456F-9511-A9F5F6FCC094}" type="presParOf" srcId="{3381ABFB-360B-4059-BB99-8F6F3E96E350}" destId="{F312DD5E-50F7-402E-A27C-A148AB563528}" srcOrd="2" destOrd="0" presId="urn:microsoft.com/office/officeart/2005/8/layout/hProcess9"/>
    <dgm:cxn modelId="{B203AF38-1621-49A5-AAE7-5E3937AE8CF3}" type="presParOf" srcId="{3381ABFB-360B-4059-BB99-8F6F3E96E350}" destId="{29265D88-E79C-4487-B782-8369006A7C16}" srcOrd="3" destOrd="0" presId="urn:microsoft.com/office/officeart/2005/8/layout/hProcess9"/>
    <dgm:cxn modelId="{37B304B9-256C-484B-90D3-5B7102FFC65D}" type="presParOf" srcId="{3381ABFB-360B-4059-BB99-8F6F3E96E350}" destId="{3FE0520B-61E6-4C4C-A408-3AC208969F8A}" srcOrd="4" destOrd="0" presId="urn:microsoft.com/office/officeart/2005/8/layout/hProcess9"/>
    <dgm:cxn modelId="{6E238158-BB8B-4A53-9592-514AF83D404A}" type="presParOf" srcId="{3381ABFB-360B-4059-BB99-8F6F3E96E350}" destId="{EEF11656-E7B0-43A6-8B8D-3612BE6A6FC8}" srcOrd="5" destOrd="0" presId="urn:microsoft.com/office/officeart/2005/8/layout/hProcess9"/>
    <dgm:cxn modelId="{39D23146-9C7D-4127-9A08-8B469AED4F67}" type="presParOf" srcId="{3381ABFB-360B-4059-BB99-8F6F3E96E350}" destId="{121E25CB-050A-428F-8D1A-0AD6DCADBF9B}" srcOrd="6" destOrd="0" presId="urn:microsoft.com/office/officeart/2005/8/layout/hProcess9"/>
    <dgm:cxn modelId="{D26D46C1-4FCB-4DC2-9898-4017FCA1F96A}" type="presParOf" srcId="{3381ABFB-360B-4059-BB99-8F6F3E96E350}" destId="{3D8284D0-34B5-4C8C-BB20-B81E0DDB0895}" srcOrd="7" destOrd="0" presId="urn:microsoft.com/office/officeart/2005/8/layout/hProcess9"/>
    <dgm:cxn modelId="{9EBA1B95-F657-4329-A605-249FBEA35341}" type="presParOf" srcId="{3381ABFB-360B-4059-BB99-8F6F3E96E350}" destId="{D4D6EE24-2E13-4D8E-A187-A81827A2B715}" srcOrd="8" destOrd="0" presId="urn:microsoft.com/office/officeart/2005/8/layout/hProcess9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390EBAD-F9C4-4128-91AE-DD909C0A77B6}">
      <dsp:nvSpPr>
        <dsp:cNvPr id="0" name=""/>
        <dsp:cNvSpPr/>
      </dsp:nvSpPr>
      <dsp:spPr>
        <a:xfrm>
          <a:off x="531971" y="0"/>
          <a:ext cx="6029006" cy="2743200"/>
        </a:xfrm>
        <a:prstGeom prst="rightArrow">
          <a:avLst/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/>
          <a:lightRig rig="chilly" dir="t"/>
        </a:scene3d>
        <a:sp3d z="-12700" extrusionH="1700" prstMaterial="translucentPowder">
          <a:bevelT w="25400" h="6350" prst="softRound"/>
          <a:bevelB w="0" h="0" prst="convex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31A5058-3D09-4564-B335-3DEB22A7435C}">
      <dsp:nvSpPr>
        <dsp:cNvPr id="0" name=""/>
        <dsp:cNvSpPr/>
      </dsp:nvSpPr>
      <dsp:spPr>
        <a:xfrm>
          <a:off x="1082" y="822960"/>
          <a:ext cx="1357201" cy="1097280"/>
        </a:xfrm>
        <a:prstGeom prst="roundRect">
          <a:avLst/>
        </a:prstGeom>
        <a:blipFill dpi="0" rotWithShape="0">
          <a:blip xmlns:r="http://schemas.openxmlformats.org/officeDocument/2006/relationships" r:embed="rId1" cstate="print">
            <a:duotone>
              <a:prstClr val="black"/>
              <a:schemeClr val="accent6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-20000"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/>
        <a:scene3d>
          <a:camera prst="orthographicFront"/>
          <a:lightRig rig="chilly" dir="t"/>
        </a:scene3d>
        <a:sp3d prstMaterial="translucentPowder">
          <a:bevelT w="127000" h="25400" prst="softRound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t" anchorCtr="0">
          <a:noAutofit/>
        </a:bodyPr>
        <a:lstStyle/>
        <a:p>
          <a:pPr marL="0" lvl="0" indent="0" algn="l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Pre-Construction</a:t>
          </a: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/>
            <a:t>9/3/2024</a:t>
          </a: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/>
            <a:t>10/3/2024</a:t>
          </a:r>
        </a:p>
      </dsp:txBody>
      <dsp:txXfrm>
        <a:off x="54647" y="876525"/>
        <a:ext cx="1250071" cy="990150"/>
      </dsp:txXfrm>
    </dsp:sp>
    <dsp:sp modelId="{F312DD5E-50F7-402E-A27C-A148AB563528}">
      <dsp:nvSpPr>
        <dsp:cNvPr id="0" name=""/>
        <dsp:cNvSpPr/>
      </dsp:nvSpPr>
      <dsp:spPr>
        <a:xfrm>
          <a:off x="1434477" y="822960"/>
          <a:ext cx="1357201" cy="1097280"/>
        </a:xfrm>
        <a:prstGeom prst="roundRect">
          <a:avLst/>
        </a:prstGeom>
        <a:blipFill dpi="0" rotWithShape="0">
          <a:blip xmlns:r="http://schemas.openxmlformats.org/officeDocument/2006/relationships" r:embed="rId3" cstate="print">
            <a:duotone>
              <a:prstClr val="black"/>
              <a:schemeClr val="accent6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brightnessContrast bright="-20000"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/>
        <a:scene3d>
          <a:camera prst="orthographicFront"/>
          <a:lightRig rig="chilly" dir="t"/>
        </a:scene3d>
        <a:sp3d prstMaterial="translucentPowder">
          <a:bevelT w="127000" h="25400" prst="softRound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t" anchorCtr="0">
          <a:noAutofit/>
        </a:bodyPr>
        <a:lstStyle/>
        <a:p>
          <a:pPr marL="0" lvl="0" indent="0" algn="l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Site Setup</a:t>
          </a: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/>
            <a:t>10/4/2024</a:t>
          </a: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/>
            <a:t>11/14/2024</a:t>
          </a:r>
        </a:p>
      </dsp:txBody>
      <dsp:txXfrm>
        <a:off x="1488042" y="876525"/>
        <a:ext cx="1250071" cy="990150"/>
      </dsp:txXfrm>
    </dsp:sp>
    <dsp:sp modelId="{3FE0520B-61E6-4C4C-A408-3AC208969F8A}">
      <dsp:nvSpPr>
        <dsp:cNvPr id="0" name=""/>
        <dsp:cNvSpPr/>
      </dsp:nvSpPr>
      <dsp:spPr>
        <a:xfrm>
          <a:off x="2867873" y="822960"/>
          <a:ext cx="1357201" cy="1097280"/>
        </a:xfrm>
        <a:prstGeom prst="roundRect">
          <a:avLst/>
        </a:prstGeom>
        <a:blipFill dpi="0" rotWithShape="0">
          <a:blip xmlns:r="http://schemas.openxmlformats.org/officeDocument/2006/relationships" r:embed="rId5" cstate="print">
            <a:duotone>
              <a:prstClr val="black"/>
              <a:schemeClr val="accent6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brightnessContrast bright="-20000"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/>
        <a:scene3d>
          <a:camera prst="orthographicFront"/>
          <a:lightRig rig="chilly" dir="t"/>
        </a:scene3d>
        <a:sp3d prstMaterial="translucentPowder">
          <a:bevelT w="127000" h="25400" prst="softRound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t" anchorCtr="0">
          <a:noAutofit/>
        </a:bodyPr>
        <a:lstStyle/>
        <a:p>
          <a:pPr marL="0" lvl="0" indent="0" algn="l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Exterior Work</a:t>
          </a: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/>
            <a:t>10/10/2024</a:t>
          </a: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/>
            <a:t>1/9/2025</a:t>
          </a:r>
        </a:p>
      </dsp:txBody>
      <dsp:txXfrm>
        <a:off x="2921438" y="876525"/>
        <a:ext cx="1250071" cy="990150"/>
      </dsp:txXfrm>
    </dsp:sp>
    <dsp:sp modelId="{121E25CB-050A-428F-8D1A-0AD6DCADBF9B}">
      <dsp:nvSpPr>
        <dsp:cNvPr id="0" name=""/>
        <dsp:cNvSpPr/>
      </dsp:nvSpPr>
      <dsp:spPr>
        <a:xfrm>
          <a:off x="4301269" y="822960"/>
          <a:ext cx="1357201" cy="1097280"/>
        </a:xfrm>
        <a:prstGeom prst="roundRect">
          <a:avLst/>
        </a:prstGeom>
        <a:blipFill dpi="0" rotWithShape="0">
          <a:blip xmlns:r="http://schemas.openxmlformats.org/officeDocument/2006/relationships" r:embed="rId7" cstate="print">
            <a:duotone>
              <a:prstClr val="black"/>
              <a:schemeClr val="accent6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rightnessContrast bright="-20000"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/>
        <a:scene3d>
          <a:camera prst="orthographicFront"/>
          <a:lightRig rig="chilly" dir="t"/>
        </a:scene3d>
        <a:sp3d prstMaterial="translucentPowder">
          <a:bevelT w="127000" h="25400" prst="softRound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t" anchorCtr="0">
          <a:noAutofit/>
        </a:bodyPr>
        <a:lstStyle/>
        <a:p>
          <a:pPr marL="0" lvl="0" indent="0" algn="l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Interior Work</a:t>
          </a: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/>
            <a:t>12/27/2024</a:t>
          </a: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/>
            <a:t>4/28/2025</a:t>
          </a:r>
        </a:p>
      </dsp:txBody>
      <dsp:txXfrm>
        <a:off x="4354834" y="876525"/>
        <a:ext cx="1250071" cy="990150"/>
      </dsp:txXfrm>
    </dsp:sp>
    <dsp:sp modelId="{D4D6EE24-2E13-4D8E-A187-A81827A2B715}">
      <dsp:nvSpPr>
        <dsp:cNvPr id="0" name=""/>
        <dsp:cNvSpPr/>
      </dsp:nvSpPr>
      <dsp:spPr>
        <a:xfrm>
          <a:off x="5734664" y="822960"/>
          <a:ext cx="1357201" cy="1097280"/>
        </a:xfrm>
        <a:prstGeom prst="roundRect">
          <a:avLst/>
        </a:prstGeom>
        <a:blipFill dpi="0" rotWithShape="0">
          <a:blip xmlns:r="http://schemas.openxmlformats.org/officeDocument/2006/relationships" r:embed="rId9" cstate="print">
            <a:duotone>
              <a:prstClr val="black"/>
              <a:schemeClr val="accent6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10">
                    <a14:imgEffect>
                      <a14:brightnessContrast bright="-20000"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/>
        <a:scene3d>
          <a:camera prst="orthographicFront"/>
          <a:lightRig rig="chilly" dir="t"/>
        </a:scene3d>
        <a:sp3d prstMaterial="translucentPowder">
          <a:bevelT w="127000" h="25400" prst="softRound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t" anchorCtr="0">
          <a:noAutofit/>
        </a:bodyPr>
        <a:lstStyle/>
        <a:p>
          <a:pPr marL="0" lvl="0" indent="0" algn="l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Finishing</a:t>
          </a: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/>
            <a:t>4/29/2025</a:t>
          </a: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/>
            <a:t>6/16/2025</a:t>
          </a:r>
        </a:p>
      </dsp:txBody>
      <dsp:txXfrm>
        <a:off x="5788229" y="876525"/>
        <a:ext cx="1250071" cy="99015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4">
  <dgm:title val=""/>
  <dgm:desc val=""/>
  <dgm:catLst>
    <dgm:cat type="3D" pri="11400"/>
  </dgm:catLst>
  <dgm:scene3d>
    <a:camera prst="orthographicFront"/>
    <a:lightRig rig="threePt" dir="t"/>
  </dgm:scene3d>
  <dgm:styleLbl name="node0">
    <dgm:scene3d>
      <a:camera prst="orthographicFront"/>
      <a:lightRig rig="chilly" dir="t"/>
    </dgm:scene3d>
    <dgm:sp3d prstMaterial="translucentPowder">
      <a:bevelT w="127000" h="25400" prst="softRound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chilly" dir="t"/>
    </dgm:scene3d>
    <dgm:sp3d prstMaterial="translucentPowder">
      <a:bevelT w="127000" h="25400" prst="softRound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chilly" dir="t"/>
    </dgm:scene3d>
    <dgm:sp3d prstMaterial="translucentPowder">
      <a:bevelT w="127000" h="25400" prst="softRound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chilly" dir="t"/>
    </dgm:scene3d>
    <dgm:sp3d prstMaterial="translucentPowder">
      <a:bevelT w="127000" h="25400" prst="softRound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chilly" dir="t"/>
    </dgm:scene3d>
    <dgm:sp3d prstMaterial="translucentPowder">
      <a:bevelT w="127000" h="25400" prst="softRound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chilly" dir="t"/>
    </dgm:scene3d>
    <dgm:sp3d prstMaterial="translucentPowder">
      <a:bevelT w="127000" h="25400" prst="softRound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chilly" dir="t"/>
    </dgm:scene3d>
    <dgm:sp3d prstMaterial="translucentPowder">
      <a:bevelT w="127000" h="25400" prst="softRound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chilly" dir="t"/>
    </dgm:scene3d>
    <dgm:sp3d prstMaterial="translucentPowder">
      <a:bevelT w="127000" h="25400" prst="softRound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chilly" dir="t"/>
    </dgm:scene3d>
    <dgm:sp3d z="12700" extrusionH="12700" prstMaterial="translucentPowder">
      <a:bevelT w="25400" h="6350" prst="softRound"/>
      <a:bevelB w="0" h="0" prst="convex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chilly" dir="t"/>
    </dgm:scene3d>
    <dgm:sp3d prstMaterial="translucentPowder">
      <a:bevelT w="127000" h="25400" prst="softRound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ImgPlace1">
    <dgm:scene3d>
      <a:camera prst="orthographicFront"/>
      <a:lightRig rig="chilly" dir="t"/>
    </dgm:scene3d>
    <dgm:sp3d z="-257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chilly" dir="t"/>
    </dgm:scene3d>
    <dgm:sp3d z="-70000" extrusionH="1700" prstMaterial="translucentPowder">
      <a:bevelT w="25400" h="6350" prst="softRound"/>
      <a:bevelB w="0" h="0" prst="convex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chilly" dir="t"/>
    </dgm:scene3d>
    <dgm:sp3d z="12700" extrusionH="1700" prstMaterial="translucentPowder">
      <a:bevelT w="25400" h="6350" prst="softRound"/>
      <a:bevelB w="0" h="0" prst="convex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/>
      <a:lightRig rig="chilly" dir="t"/>
    </dgm:scene3d>
    <dgm:sp3d z="-25700" extrusionH="1700" prstMaterial="translucentPowder">
      <a:bevelT w="25400" h="6350" prst="softRound"/>
      <a:bevelB w="0" h="0" prst="convex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/>
      <a:lightRig rig="chilly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chilly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chilly" dir="t"/>
    </dgm:scene3d>
    <dgm:sp3d prstMaterial="translucentPowder">
      <a:bevelT w="127000" h="25400" prst="softRound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chilly" dir="t"/>
    </dgm:scene3d>
    <dgm:sp3d prstMaterial="translucentPowder">
      <a:bevelT w="127000" h="25400" prst="softRound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chilly" dir="t"/>
    </dgm:scene3d>
    <dgm:sp3d prstMaterial="translucentPowder">
      <a:bevelT w="127000" h="25400" prst="softRound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chilly" dir="t"/>
    </dgm:scene3d>
    <dgm:sp3d prstMaterial="translucentPowder">
      <a:bevelT w="127000" h="25400" prst="softRound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chilly" dir="t"/>
    </dgm:scene3d>
    <dgm:sp3d z="1700" extrusionH="1700" prstMaterial="translucentPowder">
      <a:bevelT w="25400" h="6350" prst="softRound"/>
      <a:bevelB w="0" h="0" prst="convex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2">
    <dgm:scene3d>
      <a:camera prst="orthographicFront"/>
      <a:lightRig rig="chilly" dir="t"/>
    </dgm:scene3d>
    <dgm:sp3d z="1700" extrusionH="1700" prstMaterial="translucentPowder">
      <a:bevelT w="25400" h="6350" prst="softRound"/>
      <a:bevelB w="0" h="0" prst="convex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3">
    <dgm:scene3d>
      <a:camera prst="orthographicFront"/>
      <a:lightRig rig="chilly" dir="t"/>
    </dgm:scene3d>
    <dgm:sp3d extrusionH="1700" prstMaterial="translucentPowder">
      <a:bevelT w="25400" h="6350" prst="softRound"/>
      <a:bevelB w="0" h="0" prst="convex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4">
    <dgm:scene3d>
      <a:camera prst="orthographicFront"/>
      <a:lightRig rig="chilly" dir="t"/>
    </dgm:scene3d>
    <dgm:sp3d extrusionH="1700" prstMaterial="translucentPowder">
      <a:bevelT w="25400" h="6350" prst="softRound"/>
      <a:bevelB w="0" h="0" prst="convex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1D1">
    <dgm:scene3d>
      <a:camera prst="orthographicFront"/>
      <a:lightRig rig="chilly" dir="t"/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chilly" dir="t"/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chilly" dir="t"/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chilly" dir="t"/>
    </dgm:scene3d>
    <dgm:sp3d z="12700" extrusionH="1700" prstMaterial="dkEdge">
      <a:bevelT w="25400" h="6350" prst="softRound"/>
      <a:bevelB w="0" h="0" prst="convex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chilly" dir="t"/>
    </dgm:scene3d>
    <dgm:sp3d z="12700" extrusionH="1700" prstMaterial="dkEdge">
      <a:bevelT w="25400" h="6350" prst="softRound"/>
      <a:bevelB w="0" h="0" prst="convex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chilly" dir="t"/>
    </dgm:scene3d>
    <dgm:sp3d prstMaterial="dkEdge">
      <a:bevelT w="25400" h="6350" prst="softRound"/>
      <a:bevelB w="0" h="0" prst="convex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chilly" dir="t"/>
    </dgm:scene3d>
    <dgm:sp3d prstMaterial="dkEdge">
      <a:bevelT w="127000" h="25400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chilly" dir="t"/>
    </dgm:scene3d>
    <dgm:sp3d z="-12700" extrusionH="1700" prstMaterial="dkEdge">
      <a:bevelT w="25400" h="6350" prst="softRound"/>
      <a:bevelB w="0" h="0" prst="convex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chilly" dir="t"/>
    </dgm:scene3d>
    <dgm:sp3d z="12700" extrusionH="1700" prstMaterial="dkEdge">
      <a:bevelT w="25400" h="6350" prst="softRound"/>
      <a:bevelB w="0" h="0" prst="convex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chilly" dir="t"/>
    </dgm:scene3d>
    <dgm:sp3d extrusionH="1700" prstMaterial="dkEdge">
      <a:bevelT w="25400" h="6350" prst="softRound"/>
      <a:bevelB w="0" h="0" prst="convex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chilly" dir="t"/>
    </dgm:scene3d>
    <dgm:sp3d z="-12700" extrusionH="1700" prstMaterial="dkEdge">
      <a:bevelT w="25400" h="6350" prst="softRound"/>
      <a:bevelB w="0" h="0" prst="convex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chilly" dir="t"/>
    </dgm:scene3d>
    <dgm:sp3d z="12700" extrusionH="1700" prstMaterial="dkEdge">
      <a:bevelT w="25400" h="6350" prst="softRound"/>
      <a:bevelB w="0" h="0" prst="convex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chilly" dir="t"/>
    </dgm:scene3d>
    <dgm:sp3d extrusionH="1700" prstMaterial="dkEdge">
      <a:bevelT w="25400" h="6350" prst="softRound"/>
      <a:bevelB w="0" h="0" prst="convex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chilly" dir="t"/>
    </dgm:scene3d>
    <dgm:sp3d z="-12700" extrusionH="1700" prstMaterial="dkEdge">
      <a:bevelT w="25400" h="6350" prst="softRound"/>
      <a:bevelB w="0" h="0" prst="convex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chilly" dir="t"/>
    </dgm:scene3d>
    <dgm:sp3d z="12700" extrusionH="1700" prstMaterial="dkEdge">
      <a:bevelT w="25400" h="6350" prst="softRound"/>
      <a:bevelB w="0" h="0" prst="convex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chilly" dir="t"/>
    </dgm:scene3d>
    <dgm:sp3d z="12700" extrusionH="1700" prstMaterial="dkEdge">
      <a:bevelT w="25400" h="6350" prst="softRound"/>
      <a:bevelB w="0" h="0" prst="convex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chilly" dir="t"/>
    </dgm:scene3d>
    <dgm:sp3d z="12700" extrusionH="1700" prstMaterial="dkEdge">
      <a:bevelT w="25400" h="6350" prst="softRound"/>
      <a:bevelB w="0" h="0" prst="convex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chilly" dir="t"/>
    </dgm:scene3d>
    <dgm:sp3d z="12700" extrusionH="1700" prstMaterial="dkEdge">
      <a:bevelT w="25400" h="6350" prst="softRound"/>
      <a:bevelB w="0" h="0" prst="convex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chilly" dir="t"/>
    </dgm:scene3d>
    <dgm:sp3d z="-12700" extrusionH="1700" prstMaterial="translucentPowder">
      <a:bevelT w="25400" h="6350" prst="softRound"/>
      <a:bevelB w="0" h="0" prst="convex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chilly" dir="t"/>
    </dgm:scene3d>
    <dgm:sp3d extrusionH="1700" prstMaterial="translucentPowder">
      <a:bevelT w="25400" h="6350" prst="softRound"/>
      <a:bevelB w="0" h="0" prst="convex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chilly" dir="t"/>
    </dgm:scene3d>
    <dgm:sp3d z="-1524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chilly" dir="t"/>
    </dgm:scene3d>
    <dgm:sp3d z="12700" extrusionH="1700" prstMaterial="translucentPowder">
      <a:bevelT w="25400" h="6350" prst="softRound"/>
      <a:bevelB w="0" h="0" prst="convex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103188</xdr:colOff>
      <xdr:row>5</xdr:row>
      <xdr:rowOff>13494</xdr:rowOff>
    </xdr:from>
    <xdr:to>
      <xdr:col>10</xdr:col>
      <xdr:colOff>166687</xdr:colOff>
      <xdr:row>19</xdr:row>
      <xdr:rowOff>89694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913C382A-6BA0-4D1B-9E3A-DAF1EC35D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9</xdr:col>
      <xdr:colOff>0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AE4767-DDAE-4731-AA58-4BF803893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3.75" x14ac:dyDescent="0.65">
      <c r="A1" s="5" t="s">
        <v>4</v>
      </c>
    </row>
    <row r="3" spans="1:2" x14ac:dyDescent="0.25">
      <c r="A3" s="1" t="s">
        <v>0</v>
      </c>
      <c r="B3" s="2" t="s">
        <v>67</v>
      </c>
    </row>
    <row r="4" spans="1:2" x14ac:dyDescent="0.25">
      <c r="A4" s="1" t="s">
        <v>1</v>
      </c>
      <c r="B4" s="3">
        <v>45352</v>
      </c>
    </row>
    <row r="5" spans="1:2" ht="30" x14ac:dyDescent="0.25">
      <c r="A5" s="1" t="s">
        <v>2</v>
      </c>
      <c r="B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4BD6-F94A-4E71-BAF6-A521E402BAA1}">
  <dimension ref="A1:B8"/>
  <sheetViews>
    <sheetView showGridLines="0" zoomScale="120" zoomScaleNormal="120" workbookViewId="0">
      <selection activeCell="B4" sqref="B4"/>
    </sheetView>
  </sheetViews>
  <sheetFormatPr defaultRowHeight="15" x14ac:dyDescent="0.25"/>
  <cols>
    <col min="1" max="1" width="13.140625" style="7" customWidth="1"/>
    <col min="2" max="2" width="24.140625" style="7" customWidth="1"/>
    <col min="3" max="3" width="4.140625" style="7" customWidth="1"/>
    <col min="4" max="16384" width="9.140625" style="7"/>
  </cols>
  <sheetData>
    <row r="1" spans="1:2" ht="33.75" x14ac:dyDescent="0.65">
      <c r="A1" s="6" t="s">
        <v>4</v>
      </c>
    </row>
    <row r="2" spans="1:2" ht="18.75" x14ac:dyDescent="0.3">
      <c r="A2" s="8" t="s">
        <v>37</v>
      </c>
    </row>
    <row r="4" spans="1:2" x14ac:dyDescent="0.25">
      <c r="A4" s="31" t="s">
        <v>42</v>
      </c>
      <c r="B4" s="32" t="s">
        <v>46</v>
      </c>
    </row>
    <row r="5" spans="1:2" x14ac:dyDescent="0.25">
      <c r="A5" s="31" t="s">
        <v>39</v>
      </c>
      <c r="B5" s="32" t="s">
        <v>45</v>
      </c>
    </row>
    <row r="6" spans="1:2" x14ac:dyDescent="0.25">
      <c r="A6" s="31" t="s">
        <v>40</v>
      </c>
      <c r="B6" s="32" t="s">
        <v>43</v>
      </c>
    </row>
    <row r="7" spans="1:2" x14ac:dyDescent="0.25">
      <c r="A7" s="31" t="s">
        <v>41</v>
      </c>
      <c r="B7" s="32" t="s">
        <v>44</v>
      </c>
    </row>
    <row r="8" spans="1:2" x14ac:dyDescent="0.25">
      <c r="A8" s="31" t="s">
        <v>3</v>
      </c>
      <c r="B8" s="33">
        <v>83814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8D2BB-4296-4066-A88D-3BA58BF17198}">
  <dimension ref="A1:M42"/>
  <sheetViews>
    <sheetView zoomScale="120" zoomScaleNormal="120" workbookViewId="0">
      <selection activeCell="H5" sqref="H5"/>
    </sheetView>
  </sheetViews>
  <sheetFormatPr defaultRowHeight="15" x14ac:dyDescent="0.25"/>
  <cols>
    <col min="1" max="1" width="18.28515625" customWidth="1"/>
    <col min="2" max="2" width="20.7109375" customWidth="1"/>
    <col min="3" max="4" width="11.28515625" bestFit="1" customWidth="1"/>
    <col min="5" max="5" width="11.7109375" customWidth="1"/>
    <col min="6" max="6" width="9.7109375" customWidth="1"/>
    <col min="7" max="7" width="3.28515625" customWidth="1"/>
    <col min="8" max="8" width="17.5703125" customWidth="1"/>
    <col min="9" max="10" width="11.28515625" bestFit="1" customWidth="1"/>
    <col min="12" max="12" width="3.5703125" customWidth="1"/>
    <col min="13" max="13" width="12.85546875" customWidth="1"/>
  </cols>
  <sheetData>
    <row r="1" spans="1:13" ht="33.75" x14ac:dyDescent="0.65">
      <c r="A1" s="5" t="s">
        <v>4</v>
      </c>
    </row>
    <row r="2" spans="1:13" ht="18.75" x14ac:dyDescent="0.3">
      <c r="A2" s="4" t="s">
        <v>32</v>
      </c>
    </row>
    <row r="4" spans="1:13" s="38" customFormat="1" ht="30" x14ac:dyDescent="0.25">
      <c r="A4" s="39" t="s">
        <v>33</v>
      </c>
      <c r="B4" s="37" t="s">
        <v>6</v>
      </c>
      <c r="C4" s="37" t="s">
        <v>63</v>
      </c>
      <c r="D4" s="37" t="s">
        <v>64</v>
      </c>
      <c r="E4" s="37" t="s">
        <v>7</v>
      </c>
      <c r="F4" s="37" t="s">
        <v>50</v>
      </c>
      <c r="H4" s="39" t="s">
        <v>68</v>
      </c>
      <c r="I4" s="37" t="s">
        <v>63</v>
      </c>
      <c r="J4" s="37" t="s">
        <v>64</v>
      </c>
      <c r="K4" s="37" t="s">
        <v>38</v>
      </c>
      <c r="M4" s="37" t="s">
        <v>65</v>
      </c>
    </row>
    <row r="5" spans="1:13" x14ac:dyDescent="0.25">
      <c r="A5" s="11" t="s">
        <v>34</v>
      </c>
      <c r="B5" s="11" t="s">
        <v>8</v>
      </c>
      <c r="C5" s="12">
        <v>45538</v>
      </c>
      <c r="D5" s="12">
        <f t="shared" ref="D5:D42" si="0">WORKDAY(C5,E5,holidays)</f>
        <v>45546</v>
      </c>
      <c r="E5" s="11">
        <v>6</v>
      </c>
      <c r="F5" s="11">
        <f>D5-C5</f>
        <v>8</v>
      </c>
      <c r="H5" s="26" t="s">
        <v>34</v>
      </c>
      <c r="I5" s="9">
        <f>_xlfn.MINIFS($C$5:$C$42,$A$5:$A$42,H5)</f>
        <v>45538</v>
      </c>
      <c r="J5" s="9">
        <f>_xlfn.MAXIFS($D$5:$D$42,$A$5:$A$42,H5)</f>
        <v>45568</v>
      </c>
      <c r="K5" s="10">
        <f>J5-I5</f>
        <v>30</v>
      </c>
      <c r="M5" s="25">
        <v>45624</v>
      </c>
    </row>
    <row r="6" spans="1:13" x14ac:dyDescent="0.25">
      <c r="A6" s="11" t="s">
        <v>34</v>
      </c>
      <c r="B6" s="40" t="s">
        <v>52</v>
      </c>
      <c r="C6" s="12">
        <f>WORKDAY(D5,1,holidays)</f>
        <v>45547</v>
      </c>
      <c r="D6" s="12">
        <f t="shared" si="0"/>
        <v>45553</v>
      </c>
      <c r="E6" s="11">
        <v>4</v>
      </c>
      <c r="F6" s="11">
        <f t="shared" ref="F6:F42" si="1">D6-C6</f>
        <v>6</v>
      </c>
      <c r="H6" s="27" t="s">
        <v>35</v>
      </c>
      <c r="I6" s="14">
        <f t="shared" ref="I6:I9" si="2">_xlfn.MINIFS($C$5:$C$42,$A$5:$A$42,H6)</f>
        <v>45569</v>
      </c>
      <c r="J6" s="14">
        <f t="shared" ref="J6:J9" si="3">_xlfn.MAXIFS($D$5:$D$42,$A$5:$A$42,H6)</f>
        <v>45610</v>
      </c>
      <c r="K6" s="15">
        <f t="shared" ref="K6:K10" si="4">J6-I6</f>
        <v>41</v>
      </c>
      <c r="M6" s="25">
        <v>45625</v>
      </c>
    </row>
    <row r="7" spans="1:13" x14ac:dyDescent="0.25">
      <c r="A7" s="11" t="s">
        <v>34</v>
      </c>
      <c r="B7" s="11" t="s">
        <v>9</v>
      </c>
      <c r="C7" s="12">
        <f>WORKDAY(D6,1,holidays)</f>
        <v>45554</v>
      </c>
      <c r="D7" s="12">
        <f t="shared" si="0"/>
        <v>45568</v>
      </c>
      <c r="E7" s="11">
        <v>10</v>
      </c>
      <c r="F7" s="11">
        <f t="shared" si="1"/>
        <v>14</v>
      </c>
      <c r="H7" s="28" t="s">
        <v>47</v>
      </c>
      <c r="I7" s="17">
        <f t="shared" si="2"/>
        <v>45575</v>
      </c>
      <c r="J7" s="17">
        <f t="shared" si="3"/>
        <v>45666</v>
      </c>
      <c r="K7" s="18">
        <f t="shared" si="4"/>
        <v>91</v>
      </c>
      <c r="M7" s="25">
        <v>45650</v>
      </c>
    </row>
    <row r="8" spans="1:13" x14ac:dyDescent="0.25">
      <c r="A8" s="13" t="s">
        <v>35</v>
      </c>
      <c r="B8" s="13" t="s">
        <v>10</v>
      </c>
      <c r="C8" s="14">
        <f>WORKDAY(D7,1,holidays)</f>
        <v>45569</v>
      </c>
      <c r="D8" s="14">
        <f t="shared" si="0"/>
        <v>45574</v>
      </c>
      <c r="E8" s="13">
        <v>3</v>
      </c>
      <c r="F8" s="13">
        <f t="shared" si="1"/>
        <v>5</v>
      </c>
      <c r="H8" s="29" t="s">
        <v>48</v>
      </c>
      <c r="I8" s="20">
        <f t="shared" si="2"/>
        <v>45653</v>
      </c>
      <c r="J8" s="20">
        <f t="shared" si="3"/>
        <v>45775</v>
      </c>
      <c r="K8" s="21">
        <f t="shared" si="4"/>
        <v>122</v>
      </c>
      <c r="M8" s="25">
        <v>45651</v>
      </c>
    </row>
    <row r="9" spans="1:13" x14ac:dyDescent="0.25">
      <c r="A9" s="13" t="s">
        <v>35</v>
      </c>
      <c r="B9" s="13" t="s">
        <v>11</v>
      </c>
      <c r="C9" s="14">
        <f>WORKDAY(D8,1,holidays)</f>
        <v>45575</v>
      </c>
      <c r="D9" s="14">
        <f t="shared" si="0"/>
        <v>45588</v>
      </c>
      <c r="E9" s="13">
        <v>9</v>
      </c>
      <c r="F9" s="13">
        <f t="shared" si="1"/>
        <v>13</v>
      </c>
      <c r="H9" s="30" t="s">
        <v>36</v>
      </c>
      <c r="I9" s="23">
        <f t="shared" si="2"/>
        <v>45776</v>
      </c>
      <c r="J9" s="23">
        <f t="shared" si="3"/>
        <v>45824</v>
      </c>
      <c r="K9" s="24">
        <f t="shared" si="4"/>
        <v>48</v>
      </c>
      <c r="M9" s="25">
        <v>45657</v>
      </c>
    </row>
    <row r="10" spans="1:13" ht="15.75" thickBot="1" x14ac:dyDescent="0.3">
      <c r="A10" s="13" t="s">
        <v>35</v>
      </c>
      <c r="B10" s="13" t="s">
        <v>12</v>
      </c>
      <c r="C10" s="14">
        <f>WORKDAY(D9,1,holidays)</f>
        <v>45589</v>
      </c>
      <c r="D10" s="14">
        <f t="shared" si="0"/>
        <v>45590</v>
      </c>
      <c r="E10" s="13">
        <v>1</v>
      </c>
      <c r="F10" s="13">
        <f t="shared" si="1"/>
        <v>1</v>
      </c>
      <c r="H10" s="36" t="s">
        <v>49</v>
      </c>
      <c r="I10" s="34">
        <f>I5</f>
        <v>45538</v>
      </c>
      <c r="J10" s="34">
        <f>J9</f>
        <v>45824</v>
      </c>
      <c r="K10" s="35">
        <f t="shared" si="4"/>
        <v>286</v>
      </c>
      <c r="M10" s="25">
        <v>45658</v>
      </c>
    </row>
    <row r="11" spans="1:13" ht="15.75" thickTop="1" x14ac:dyDescent="0.25">
      <c r="A11" s="13" t="s">
        <v>35</v>
      </c>
      <c r="B11" s="13" t="s">
        <v>13</v>
      </c>
      <c r="C11" s="14">
        <f>WORKDAY(D7,1,holidays)</f>
        <v>45569</v>
      </c>
      <c r="D11" s="14">
        <f t="shared" si="0"/>
        <v>45610</v>
      </c>
      <c r="E11" s="13">
        <v>29</v>
      </c>
      <c r="F11" s="13">
        <f t="shared" si="1"/>
        <v>41</v>
      </c>
      <c r="M11" s="25">
        <v>45803</v>
      </c>
    </row>
    <row r="12" spans="1:13" x14ac:dyDescent="0.25">
      <c r="A12" s="16" t="s">
        <v>47</v>
      </c>
      <c r="B12" s="16" t="s">
        <v>14</v>
      </c>
      <c r="C12" s="17">
        <f>WORKDAY(D10,1,holidays)</f>
        <v>45593</v>
      </c>
      <c r="D12" s="17">
        <f t="shared" si="0"/>
        <v>45614</v>
      </c>
      <c r="E12" s="16">
        <v>15</v>
      </c>
      <c r="F12" s="16">
        <f t="shared" si="1"/>
        <v>21</v>
      </c>
      <c r="H12" s="41"/>
      <c r="M12" s="25">
        <v>45842</v>
      </c>
    </row>
    <row r="13" spans="1:13" x14ac:dyDescent="0.25">
      <c r="A13" s="16" t="s">
        <v>47</v>
      </c>
      <c r="B13" s="16" t="s">
        <v>15</v>
      </c>
      <c r="C13" s="17">
        <f>WORKDAY(D8,1,holidays)</f>
        <v>45575</v>
      </c>
      <c r="D13" s="17">
        <f t="shared" si="0"/>
        <v>45616</v>
      </c>
      <c r="E13" s="16">
        <v>29</v>
      </c>
      <c r="F13" s="16">
        <f t="shared" si="1"/>
        <v>41</v>
      </c>
      <c r="H13" s="41"/>
      <c r="I13" s="41"/>
      <c r="M13" s="25">
        <v>45901</v>
      </c>
    </row>
    <row r="14" spans="1:13" x14ac:dyDescent="0.25">
      <c r="A14" s="16" t="s">
        <v>47</v>
      </c>
      <c r="B14" s="16" t="s">
        <v>16</v>
      </c>
      <c r="C14" s="17">
        <f>WORKDAY(D9,1,holidays)</f>
        <v>45589</v>
      </c>
      <c r="D14" s="17">
        <f t="shared" si="0"/>
        <v>45611</v>
      </c>
      <c r="E14" s="16">
        <v>16</v>
      </c>
      <c r="F14" s="16">
        <f t="shared" si="1"/>
        <v>22</v>
      </c>
      <c r="M14" s="25">
        <v>45988</v>
      </c>
    </row>
    <row r="15" spans="1:13" x14ac:dyDescent="0.25">
      <c r="A15" s="16" t="s">
        <v>47</v>
      </c>
      <c r="B15" s="16" t="s">
        <v>17</v>
      </c>
      <c r="C15" s="17">
        <f>WORKDAY(D10,1,holidays)</f>
        <v>45593</v>
      </c>
      <c r="D15" s="17">
        <f t="shared" si="0"/>
        <v>45614</v>
      </c>
      <c r="E15" s="16">
        <v>15</v>
      </c>
      <c r="F15" s="16">
        <f t="shared" si="1"/>
        <v>21</v>
      </c>
      <c r="M15" s="25">
        <v>45989</v>
      </c>
    </row>
    <row r="16" spans="1:13" x14ac:dyDescent="0.25">
      <c r="A16" s="16" t="s">
        <v>47</v>
      </c>
      <c r="B16" s="16" t="s">
        <v>18</v>
      </c>
      <c r="C16" s="17">
        <f>WORKDAY(D15,3,holidays)</f>
        <v>45617</v>
      </c>
      <c r="D16" s="17">
        <f t="shared" si="0"/>
        <v>45632</v>
      </c>
      <c r="E16" s="16">
        <v>9</v>
      </c>
      <c r="F16" s="16">
        <f t="shared" si="1"/>
        <v>15</v>
      </c>
      <c r="M16" s="25">
        <v>46015</v>
      </c>
    </row>
    <row r="17" spans="1:13" x14ac:dyDescent="0.25">
      <c r="A17" s="16" t="s">
        <v>47</v>
      </c>
      <c r="B17" s="16" t="s">
        <v>19</v>
      </c>
      <c r="C17" s="17">
        <f>WORKDAY(D15,3,holidays)</f>
        <v>45617</v>
      </c>
      <c r="D17" s="17">
        <f t="shared" si="0"/>
        <v>45623</v>
      </c>
      <c r="E17" s="16">
        <v>4</v>
      </c>
      <c r="F17" s="16">
        <f t="shared" si="1"/>
        <v>6</v>
      </c>
      <c r="M17" s="25">
        <v>46016</v>
      </c>
    </row>
    <row r="18" spans="1:13" x14ac:dyDescent="0.25">
      <c r="A18" s="16" t="s">
        <v>47</v>
      </c>
      <c r="B18" s="16" t="s">
        <v>20</v>
      </c>
      <c r="C18" s="17">
        <f>WORKDAY(D16,2,holidays)</f>
        <v>45636</v>
      </c>
      <c r="D18" s="17">
        <f t="shared" si="0"/>
        <v>45638</v>
      </c>
      <c r="E18" s="16">
        <v>2</v>
      </c>
      <c r="F18" s="16">
        <f t="shared" si="1"/>
        <v>2</v>
      </c>
      <c r="M18" s="25">
        <v>46022</v>
      </c>
    </row>
    <row r="19" spans="1:13" x14ac:dyDescent="0.25">
      <c r="A19" s="16" t="s">
        <v>47</v>
      </c>
      <c r="B19" s="16" t="s">
        <v>21</v>
      </c>
      <c r="C19" s="17">
        <f>WORKDAY(D10,1,holidays)</f>
        <v>45593</v>
      </c>
      <c r="D19" s="17">
        <f t="shared" si="0"/>
        <v>45610</v>
      </c>
      <c r="E19" s="16">
        <v>13</v>
      </c>
      <c r="F19" s="16">
        <f t="shared" si="1"/>
        <v>17</v>
      </c>
    </row>
    <row r="20" spans="1:13" x14ac:dyDescent="0.25">
      <c r="A20" s="16" t="s">
        <v>47</v>
      </c>
      <c r="B20" s="16" t="s">
        <v>22</v>
      </c>
      <c r="C20" s="17">
        <f>WORKDAY(D18,2,holidays)</f>
        <v>45642</v>
      </c>
      <c r="D20" s="17">
        <f t="shared" si="0"/>
        <v>45666</v>
      </c>
      <c r="E20" s="16">
        <v>14</v>
      </c>
      <c r="F20" s="16">
        <f t="shared" si="1"/>
        <v>24</v>
      </c>
    </row>
    <row r="21" spans="1:13" x14ac:dyDescent="0.25">
      <c r="A21" s="16" t="s">
        <v>47</v>
      </c>
      <c r="B21" s="16" t="s">
        <v>23</v>
      </c>
      <c r="C21" s="17">
        <f>WORKDAY(D18,2,holidays)</f>
        <v>45642</v>
      </c>
      <c r="D21" s="17">
        <f t="shared" si="0"/>
        <v>45660</v>
      </c>
      <c r="E21" s="16">
        <v>10</v>
      </c>
      <c r="F21" s="16">
        <f t="shared" si="1"/>
        <v>18</v>
      </c>
    </row>
    <row r="22" spans="1:13" x14ac:dyDescent="0.25">
      <c r="A22" s="16" t="s">
        <v>47</v>
      </c>
      <c r="B22" s="16" t="s">
        <v>24</v>
      </c>
      <c r="C22" s="17">
        <f>WORKDAY(D18,2,holidays)</f>
        <v>45642</v>
      </c>
      <c r="D22" s="17">
        <f t="shared" si="0"/>
        <v>45652</v>
      </c>
      <c r="E22" s="16">
        <v>6</v>
      </c>
      <c r="F22" s="16">
        <f t="shared" si="1"/>
        <v>10</v>
      </c>
    </row>
    <row r="23" spans="1:13" x14ac:dyDescent="0.25">
      <c r="A23" s="19" t="s">
        <v>48</v>
      </c>
      <c r="B23" s="19" t="s">
        <v>51</v>
      </c>
      <c r="C23" s="20">
        <f>WORKDAY(D20,1,holidays)</f>
        <v>45667</v>
      </c>
      <c r="D23" s="20">
        <f t="shared" si="0"/>
        <v>45691</v>
      </c>
      <c r="E23" s="19">
        <v>16</v>
      </c>
      <c r="F23" s="19">
        <f t="shared" si="1"/>
        <v>24</v>
      </c>
    </row>
    <row r="24" spans="1:13" x14ac:dyDescent="0.25">
      <c r="A24" s="19" t="s">
        <v>48</v>
      </c>
      <c r="B24" s="19" t="s">
        <v>25</v>
      </c>
      <c r="C24" s="20">
        <f>WORKDAY(D22,1,holidays)</f>
        <v>45653</v>
      </c>
      <c r="D24" s="20">
        <f t="shared" si="0"/>
        <v>45707</v>
      </c>
      <c r="E24" s="19">
        <v>36</v>
      </c>
      <c r="F24" s="19">
        <f t="shared" si="1"/>
        <v>54</v>
      </c>
    </row>
    <row r="25" spans="1:13" x14ac:dyDescent="0.25">
      <c r="A25" s="19" t="s">
        <v>48</v>
      </c>
      <c r="B25" s="19" t="s">
        <v>26</v>
      </c>
      <c r="C25" s="20">
        <f>WORKDAY(D24,5,holidays)</f>
        <v>45714</v>
      </c>
      <c r="D25" s="20">
        <f t="shared" si="0"/>
        <v>45726</v>
      </c>
      <c r="E25" s="19">
        <v>8</v>
      </c>
      <c r="F25" s="19">
        <f t="shared" si="1"/>
        <v>12</v>
      </c>
    </row>
    <row r="26" spans="1:13" x14ac:dyDescent="0.25">
      <c r="A26" s="19" t="s">
        <v>48</v>
      </c>
      <c r="B26" s="19" t="s">
        <v>53</v>
      </c>
      <c r="C26" s="20">
        <f>WORKDAY(D22,1,holidays)</f>
        <v>45653</v>
      </c>
      <c r="D26" s="20">
        <f t="shared" si="0"/>
        <v>45692</v>
      </c>
      <c r="E26" s="19">
        <v>25</v>
      </c>
      <c r="F26" s="19">
        <f t="shared" si="1"/>
        <v>39</v>
      </c>
    </row>
    <row r="27" spans="1:13" x14ac:dyDescent="0.25">
      <c r="A27" s="19" t="s">
        <v>48</v>
      </c>
      <c r="B27" s="19" t="s">
        <v>54</v>
      </c>
      <c r="C27" s="20">
        <f>WORKDAY(D25,1,holidays)</f>
        <v>45727</v>
      </c>
      <c r="D27" s="20">
        <f t="shared" si="0"/>
        <v>45734</v>
      </c>
      <c r="E27" s="19">
        <v>5</v>
      </c>
      <c r="F27" s="19">
        <f t="shared" si="1"/>
        <v>7</v>
      </c>
    </row>
    <row r="28" spans="1:13" x14ac:dyDescent="0.25">
      <c r="A28" s="19" t="s">
        <v>48</v>
      </c>
      <c r="B28" s="19" t="s">
        <v>27</v>
      </c>
      <c r="C28" s="20">
        <f>WORKDAY(D25,1,holidays)</f>
        <v>45727</v>
      </c>
      <c r="D28" s="20">
        <f t="shared" si="0"/>
        <v>45740</v>
      </c>
      <c r="E28" s="19">
        <v>9</v>
      </c>
      <c r="F28" s="19">
        <f t="shared" si="1"/>
        <v>13</v>
      </c>
    </row>
    <row r="29" spans="1:13" x14ac:dyDescent="0.25">
      <c r="A29" s="19" t="s">
        <v>48</v>
      </c>
      <c r="B29" s="19" t="s">
        <v>28</v>
      </c>
      <c r="C29" s="20">
        <f>WORKDAY(D25,1,holidays)</f>
        <v>45727</v>
      </c>
      <c r="D29" s="20">
        <f t="shared" si="0"/>
        <v>45728</v>
      </c>
      <c r="E29" s="19">
        <v>1</v>
      </c>
      <c r="F29" s="19">
        <f t="shared" si="1"/>
        <v>1</v>
      </c>
    </row>
    <row r="30" spans="1:13" x14ac:dyDescent="0.25">
      <c r="A30" s="19" t="s">
        <v>48</v>
      </c>
      <c r="B30" s="19" t="s">
        <v>29</v>
      </c>
      <c r="C30" s="20">
        <f>WORKDAY(D25,1,holidays)</f>
        <v>45727</v>
      </c>
      <c r="D30" s="20">
        <f t="shared" si="0"/>
        <v>45762</v>
      </c>
      <c r="E30" s="19">
        <v>25</v>
      </c>
      <c r="F30" s="19">
        <f t="shared" si="1"/>
        <v>35</v>
      </c>
    </row>
    <row r="31" spans="1:13" x14ac:dyDescent="0.25">
      <c r="A31" s="19" t="s">
        <v>48</v>
      </c>
      <c r="B31" s="19" t="s">
        <v>55</v>
      </c>
      <c r="C31" s="20">
        <f>WORKDAY(D30,5,holidays)</f>
        <v>45769</v>
      </c>
      <c r="D31" s="20">
        <f t="shared" si="0"/>
        <v>45775</v>
      </c>
      <c r="E31" s="19">
        <v>4</v>
      </c>
      <c r="F31" s="19">
        <f t="shared" si="1"/>
        <v>6</v>
      </c>
    </row>
    <row r="32" spans="1:13" x14ac:dyDescent="0.25">
      <c r="A32" s="19" t="s">
        <v>48</v>
      </c>
      <c r="B32" s="19" t="s">
        <v>30</v>
      </c>
      <c r="C32" s="20">
        <f>WORKDAY(D25,1,holidays)</f>
        <v>45727</v>
      </c>
      <c r="D32" s="20">
        <f t="shared" si="0"/>
        <v>45744</v>
      </c>
      <c r="E32" s="19">
        <v>13</v>
      </c>
      <c r="F32" s="19">
        <f t="shared" si="1"/>
        <v>17</v>
      </c>
    </row>
    <row r="33" spans="1:6" x14ac:dyDescent="0.25">
      <c r="A33" s="19" t="s">
        <v>48</v>
      </c>
      <c r="B33" s="19" t="s">
        <v>27</v>
      </c>
      <c r="C33" s="20">
        <f>WORKDAY(D25,1,holidays)</f>
        <v>45727</v>
      </c>
      <c r="D33" s="20">
        <f t="shared" si="0"/>
        <v>45736</v>
      </c>
      <c r="E33" s="19">
        <v>7</v>
      </c>
      <c r="F33" s="19">
        <f t="shared" si="1"/>
        <v>9</v>
      </c>
    </row>
    <row r="34" spans="1:6" x14ac:dyDescent="0.25">
      <c r="A34" s="19" t="s">
        <v>48</v>
      </c>
      <c r="B34" s="19" t="s">
        <v>31</v>
      </c>
      <c r="C34" s="20">
        <f>WORKDAY(D30,1,holidays)</f>
        <v>45763</v>
      </c>
      <c r="D34" s="20">
        <f t="shared" si="0"/>
        <v>45764</v>
      </c>
      <c r="E34" s="19">
        <v>1</v>
      </c>
      <c r="F34" s="19">
        <f t="shared" si="1"/>
        <v>1</v>
      </c>
    </row>
    <row r="35" spans="1:6" x14ac:dyDescent="0.25">
      <c r="A35" s="19" t="s">
        <v>48</v>
      </c>
      <c r="B35" s="19" t="s">
        <v>56</v>
      </c>
      <c r="C35" s="20">
        <f>WORKDAY(D30,1,holidays)</f>
        <v>45763</v>
      </c>
      <c r="D35" s="20">
        <f t="shared" si="0"/>
        <v>45769</v>
      </c>
      <c r="E35" s="19">
        <v>4</v>
      </c>
      <c r="F35" s="19">
        <f t="shared" si="1"/>
        <v>6</v>
      </c>
    </row>
    <row r="36" spans="1:6" x14ac:dyDescent="0.25">
      <c r="A36" s="19" t="s">
        <v>48</v>
      </c>
      <c r="B36" s="19" t="s">
        <v>18</v>
      </c>
      <c r="C36" s="20">
        <f>WORKDAY(D30,1,holidays)</f>
        <v>45763</v>
      </c>
      <c r="D36" s="20">
        <f t="shared" si="0"/>
        <v>45771</v>
      </c>
      <c r="E36" s="19">
        <v>6</v>
      </c>
      <c r="F36" s="19">
        <f t="shared" si="1"/>
        <v>8</v>
      </c>
    </row>
    <row r="37" spans="1:6" x14ac:dyDescent="0.25">
      <c r="A37" s="19" t="s">
        <v>48</v>
      </c>
      <c r="B37" s="19" t="s">
        <v>57</v>
      </c>
      <c r="C37" s="20">
        <f>WORKDAY(D30,1,holidays)</f>
        <v>45763</v>
      </c>
      <c r="D37" s="20">
        <f t="shared" si="0"/>
        <v>45768</v>
      </c>
      <c r="E37" s="19">
        <v>3</v>
      </c>
      <c r="F37" s="19">
        <f t="shared" si="1"/>
        <v>5</v>
      </c>
    </row>
    <row r="38" spans="1:6" x14ac:dyDescent="0.25">
      <c r="A38" s="19" t="s">
        <v>48</v>
      </c>
      <c r="B38" s="19" t="s">
        <v>58</v>
      </c>
      <c r="C38" s="20">
        <f>WORKDAY(D37,3,holidays)</f>
        <v>45771</v>
      </c>
      <c r="D38" s="20">
        <f t="shared" si="0"/>
        <v>45775</v>
      </c>
      <c r="E38" s="19">
        <v>2</v>
      </c>
      <c r="F38" s="19">
        <f t="shared" si="1"/>
        <v>4</v>
      </c>
    </row>
    <row r="39" spans="1:6" x14ac:dyDescent="0.25">
      <c r="A39" s="22" t="s">
        <v>36</v>
      </c>
      <c r="B39" s="22" t="s">
        <v>59</v>
      </c>
      <c r="C39" s="23">
        <f>WORKDAY(D31,1,holidays)</f>
        <v>45776</v>
      </c>
      <c r="D39" s="23">
        <f t="shared" si="0"/>
        <v>45777</v>
      </c>
      <c r="E39" s="22">
        <v>1</v>
      </c>
      <c r="F39" s="22">
        <f t="shared" si="1"/>
        <v>1</v>
      </c>
    </row>
    <row r="40" spans="1:6" x14ac:dyDescent="0.25">
      <c r="A40" s="22" t="s">
        <v>36</v>
      </c>
      <c r="B40" s="22" t="s">
        <v>60</v>
      </c>
      <c r="C40" s="23">
        <f>WORKDAY(D39,1,holidays)</f>
        <v>45778</v>
      </c>
      <c r="D40" s="23">
        <f t="shared" si="0"/>
        <v>45806</v>
      </c>
      <c r="E40" s="22">
        <v>19</v>
      </c>
      <c r="F40" s="22">
        <f t="shared" si="1"/>
        <v>28</v>
      </c>
    </row>
    <row r="41" spans="1:6" x14ac:dyDescent="0.25">
      <c r="A41" s="22" t="s">
        <v>36</v>
      </c>
      <c r="B41" s="22" t="s">
        <v>61</v>
      </c>
      <c r="C41" s="23">
        <f>WORKDAY(D40,1,holidays)</f>
        <v>45807</v>
      </c>
      <c r="D41" s="23">
        <f t="shared" si="0"/>
        <v>45820</v>
      </c>
      <c r="E41" s="22">
        <v>9</v>
      </c>
      <c r="F41" s="22">
        <f t="shared" si="1"/>
        <v>13</v>
      </c>
    </row>
    <row r="42" spans="1:6" x14ac:dyDescent="0.25">
      <c r="A42" s="22" t="s">
        <v>36</v>
      </c>
      <c r="B42" s="22" t="s">
        <v>62</v>
      </c>
      <c r="C42" s="23">
        <f>WORKDAY(D41,1,)</f>
        <v>45821</v>
      </c>
      <c r="D42" s="23">
        <f t="shared" si="0"/>
        <v>45824</v>
      </c>
      <c r="E42" s="22">
        <v>1</v>
      </c>
      <c r="F42" s="22">
        <f t="shared" si="1"/>
        <v>3</v>
      </c>
    </row>
  </sheetData>
  <pageMargins left="0.7" right="0.7" top="0.75" bottom="0.75" header="0.3" footer="0.3"/>
  <pageSetup orientation="portrait" horizontalDpi="4294967295" verticalDpi="4294967295" r:id="rId1"/>
  <ignoredErrors>
    <ignoredError sqref="C19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CC6E-3307-4F8B-8D44-FE66AD475031}">
  <dimension ref="A1:A2"/>
  <sheetViews>
    <sheetView tabSelected="1" zoomScale="120" zoomScaleNormal="120" workbookViewId="0">
      <selection activeCell="A3" sqref="A3"/>
    </sheetView>
  </sheetViews>
  <sheetFormatPr defaultRowHeight="15" x14ac:dyDescent="0.25"/>
  <sheetData>
    <row r="1" spans="1:1" ht="33.75" x14ac:dyDescent="0.65">
      <c r="A1" s="5" t="s">
        <v>4</v>
      </c>
    </row>
    <row r="2" spans="1:1" ht="18.75" x14ac:dyDescent="0.3">
      <c r="A2" s="4" t="s">
        <v>66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Documentation</vt:lpstr>
      <vt:lpstr>Timeline Summary</vt:lpstr>
      <vt:lpstr>Timeline Details</vt:lpstr>
      <vt:lpstr>Gantt Chart</vt:lpstr>
      <vt:lpstr>holidays</vt:lpstr>
    </vt:vector>
  </TitlesOfParts>
  <Company>Pinero Construction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Appendix C: Module Case</dc:title>
  <dc:subject>Home construction schedule</dc:subject>
  <dc:creator>Your Name</dc:creator>
  <cp:keywords>construction schedule; house</cp:keywords>
  <dc:description>Construction schedule for Anna Lopez home</dc:description>
  <cp:lastModifiedBy>Patrick Carey</cp:lastModifiedBy>
  <cp:lastPrinted>2019-05-13T23:12:03Z</cp:lastPrinted>
  <dcterms:created xsi:type="dcterms:W3CDTF">2019-05-01T21:03:22Z</dcterms:created>
  <dcterms:modified xsi:type="dcterms:W3CDTF">2021-10-08T06:31:43Z</dcterms:modified>
  <cp:category>schedule</cp:category>
  <cp:contentStatus>Final draft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ient">
    <vt:lpwstr>Anna Lopez</vt:lpwstr>
  </property>
</Properties>
</file>