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ml.chartshapes+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ml.chartshapes+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8.xml" ContentType="application/vnd.openxmlformats-officedocument.drawingml.chartshapes+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ml.chartshapes+xml"/>
  <Override PartName="/xl/charts/chart14.xml" ContentType="application/vnd.openxmlformats-officedocument.drawingml.chart+xml"/>
  <Override PartName="/xl/drawings/drawing10.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conta\Desktop\Excel HR Dashboard\"/>
    </mc:Choice>
  </mc:AlternateContent>
  <xr:revisionPtr revIDLastSave="0" documentId="13_ncr:1_{140D5C2D-5143-4CD3-8BB2-511F088A49A4}" xr6:coauthVersionLast="47" xr6:coauthVersionMax="47" xr10:uidLastSave="{00000000-0000-0000-0000-000000000000}"/>
  <bookViews>
    <workbookView xWindow="-98" yWindow="-98" windowWidth="23236" windowHeight="13875" tabRatio="778" xr2:uid="{9D0A9962-2BB9-4185-A160-E2FD447626CF}"/>
  </bookViews>
  <sheets>
    <sheet name="Active Dashboard" sheetId="1" r:id="rId1"/>
    <sheet name="Separations Dashboard" sheetId="10" r:id="rId2"/>
    <sheet name="TotalActiveEmp" sheetId="2" state="hidden" r:id="rId3"/>
    <sheet name="ActiveEthnicGrp" sheetId="3" state="hidden" r:id="rId4"/>
    <sheet name="ActivesByRegion" sheetId="5" state="hidden" r:id="rId5"/>
    <sheet name="Separations" sheetId="6" state="hidden" r:id="rId6"/>
    <sheet name="AvgTenureMonths" sheetId="4" state="hidden" r:id="rId7"/>
    <sheet name="Headline" sheetId="8" state="hidden" r:id="rId8"/>
    <sheet name="TermReason" sheetId="7" state="hidden" r:id="rId9"/>
  </sheets>
  <definedNames>
    <definedName name="Slicer_BU_Region">#N/A</definedName>
    <definedName name="Slicer_Date__Year">#N/A</definedName>
    <definedName name="Slicer_EthnicGroup">#N/A</definedName>
    <definedName name="Slicer_FP">#N/A</definedName>
    <definedName name="Slicer_Gender">#N/A</definedName>
  </definedNames>
  <calcPr calcId="191029"/>
  <pivotCaches>
    <pivotCache cacheId="0" r:id="rId10"/>
    <pivotCache cacheId="1" r:id="rId11"/>
    <pivotCache cacheId="2" r:id="rId12"/>
    <pivotCache cacheId="3" r:id="rId13"/>
    <pivotCache cacheId="4" r:id="rId14"/>
    <pivotCache cacheId="5" r:id="rId15"/>
    <pivotCache cacheId="6" r:id="rId16"/>
    <pivotCache cacheId="7" r:id="rId17"/>
    <pivotCache cacheId="8" r:id="rId18"/>
    <pivotCache cacheId="10" r:id="rId19"/>
    <pivotCache cacheId="14" r:id="rId20"/>
  </pivotCaches>
  <extLst>
    <ext xmlns:x14="http://schemas.microsoft.com/office/spreadsheetml/2009/9/main" uri="{876F7934-8845-4945-9796-88D515C7AA90}">
      <x14:pivotCaches>
        <pivotCache cacheId="11" r:id="rId21"/>
      </x14:pivotCaches>
    </ext>
    <ext xmlns:x14="http://schemas.microsoft.com/office/spreadsheetml/2009/9/main" uri="{BBE1A952-AA13-448e-AADC-164F8A28A991}">
      <x14:slicerCaches>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R Data_746cd64c-98e2-4441-a3b2-3beb37b43093" name="HR Data" connection="Query - HR Data"/>
        </x15:modelTables>
        <x15:extLst>
          <ext xmlns:x16="http://schemas.microsoft.com/office/spreadsheetml/2014/11/main" uri="{9835A34E-60A6-4A7C-AAB8-D5F71C897F49}">
            <x16:modelTimeGroupings>
              <x16:modelTimeGrouping tableName="HR Data"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5" i="10" l="1"/>
  <c r="Q5" i="10"/>
  <c r="P5" i="10"/>
  <c r="L5" i="10"/>
  <c r="K5" i="10"/>
  <c r="I5" i="10"/>
  <c r="F5" i="10"/>
  <c r="E5" i="10"/>
  <c r="D5" i="10"/>
  <c r="L4" i="10"/>
  <c r="H4" i="10"/>
  <c r="K4" i="10"/>
  <c r="H5" i="10"/>
  <c r="I4" i="10"/>
  <c r="R5" i="1"/>
  <c r="Q5" i="1"/>
  <c r="P5" i="1"/>
  <c r="L5" i="1"/>
  <c r="L4" i="1"/>
  <c r="K5" i="1"/>
  <c r="K4" i="1"/>
  <c r="I5" i="1"/>
  <c r="I4" i="1"/>
  <c r="F5" i="1"/>
  <c r="E5" i="1"/>
  <c r="D5" i="1"/>
  <c r="H5" i="1"/>
  <c r="H4" i="1"/>
  <c r="E1" i="10" l="1"/>
  <c r="F1" i="10"/>
  <c r="F1" i="1"/>
  <c r="E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0606AA-21A5-42C9-B83B-760827975216}" name="Query - HR Data" description="Connection to the 'HR Data' query in the workbook." type="100" refreshedVersion="8" minRefreshableVersion="5">
    <extLst>
      <ext xmlns:x15="http://schemas.microsoft.com/office/spreadsheetml/2010/11/main" uri="{DE250136-89BD-433C-8126-D09CA5730AF9}">
        <x15:connection id="82fd6425-4e49-4177-8608-e589c0bb7d9b"/>
      </ext>
    </extLst>
  </connection>
  <connection id="2" xr16:uid="{027A515A-3972-4E88-94F5-5CCAB310E540}"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C267667E-6481-415A-ABB9-B6A696141604}"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5BB284C7-7207-40A9-9C44-1B939AD70790}"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061D2226-95E0-4F44-9E45-2A69DFA3EC0E}"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6" xr16:uid="{CF1CBF89-D416-45D6-A9B8-D70172F1933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<sst xmlns="http://schemas.openxmlformats.org/spreadsheetml/2006/main" count="241" uniqueCount="67">
  <si>
    <t>Row Labels</t>
  </si>
  <si>
    <t>Grand Total</t>
  </si>
  <si>
    <t>2015</t>
  </si>
  <si>
    <t>Qtr1</t>
  </si>
  <si>
    <t>Jan</t>
  </si>
  <si>
    <t>Feb</t>
  </si>
  <si>
    <t>Mar</t>
  </si>
  <si>
    <t>Qtr2</t>
  </si>
  <si>
    <t>Apr</t>
  </si>
  <si>
    <t>May</t>
  </si>
  <si>
    <t>Jun</t>
  </si>
  <si>
    <t>Qtr3</t>
  </si>
  <si>
    <t>Jul</t>
  </si>
  <si>
    <t>Aug</t>
  </si>
  <si>
    <t>Sep</t>
  </si>
  <si>
    <t>Qtr4</t>
  </si>
  <si>
    <t>Oct</t>
  </si>
  <si>
    <t>Nov</t>
  </si>
  <si>
    <t>Dec</t>
  </si>
  <si>
    <t>2016</t>
  </si>
  <si>
    <t>2017</t>
  </si>
  <si>
    <t>2018</t>
  </si>
  <si>
    <t>Qtr1 Total</t>
  </si>
  <si>
    <t>Qtr2 Total</t>
  </si>
  <si>
    <t>Qtr3 Total</t>
  </si>
  <si>
    <t>Qtr4 Total</t>
  </si>
  <si>
    <t>2015 Total</t>
  </si>
  <si>
    <t>2016 Total</t>
  </si>
  <si>
    <t>2017 Total</t>
  </si>
  <si>
    <t>2018 Total</t>
  </si>
  <si>
    <t>Active Employees</t>
  </si>
  <si>
    <t>New Hires</t>
  </si>
  <si>
    <t>Group A</t>
  </si>
  <si>
    <t>Group B</t>
  </si>
  <si>
    <t>Group C</t>
  </si>
  <si>
    <t>Group D</t>
  </si>
  <si>
    <t>Group E</t>
  </si>
  <si>
    <t>Group F</t>
  </si>
  <si>
    <t>Group G</t>
  </si>
  <si>
    <t>F</t>
  </si>
  <si>
    <t>M</t>
  </si>
  <si>
    <t>Column Labels</t>
  </si>
  <si>
    <t>FT</t>
  </si>
  <si>
    <t>PT</t>
  </si>
  <si>
    <t>AVG Tenure Months</t>
  </si>
  <si>
    <t>Central</t>
  </si>
  <si>
    <t>East</t>
  </si>
  <si>
    <t>Midwest</t>
  </si>
  <si>
    <t>North</t>
  </si>
  <si>
    <t>Northwest</t>
  </si>
  <si>
    <t>South</t>
  </si>
  <si>
    <t>West</t>
  </si>
  <si>
    <t>Separations</t>
  </si>
  <si>
    <t>Involuntary</t>
  </si>
  <si>
    <t>Voluntary</t>
  </si>
  <si>
    <t>HR Management Dashboard</t>
  </si>
  <si>
    <t>Total Emp</t>
  </si>
  <si>
    <t>Hourly</t>
  </si>
  <si>
    <t>Salary</t>
  </si>
  <si>
    <t>Full Time</t>
  </si>
  <si>
    <t>Part Time</t>
  </si>
  <si>
    <t>&lt;30</t>
  </si>
  <si>
    <t>30-49</t>
  </si>
  <si>
    <t>50+</t>
  </si>
  <si>
    <t>Turnover</t>
  </si>
  <si>
    <t>Source: Obvience</t>
  </si>
  <si>
    <t>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</si>
</sst>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11" x14ac:knownFonts="1">
    <font>
      <sz val="11"/>
      <color theme="1"/>
      <name val="Calibri"/>
      <family val="2"/>
      <scheme val="minor"/>
    </font>
    <font>
      <sz val="11"/>
      <color theme="0"/>
      <name val="Calibri"/>
      <family val="2"/>
      <scheme val="minor"/>
    </font>
    <font>
      <b/>
      <sz val="18"/>
      <color rgb="FF0070C0"/>
      <name val="Calibri"/>
      <family val="2"/>
      <scheme val="minor"/>
    </font>
    <font>
      <b/>
      <sz val="11"/>
      <color theme="4"/>
      <name val="Calibri"/>
      <family val="2"/>
      <scheme val="minor"/>
    </font>
    <font>
      <sz val="11"/>
      <color theme="5"/>
      <name val="Calibri"/>
      <family val="2"/>
      <scheme val="minor"/>
    </font>
    <font>
      <b/>
      <sz val="11"/>
      <color theme="4" tint="-0.249977111117893"/>
      <name val="Calibri"/>
      <family val="2"/>
      <scheme val="minor"/>
    </font>
    <font>
      <b/>
      <sz val="11"/>
      <color theme="4" tint="0.59999389629810485"/>
      <name val="Calibri"/>
      <family val="2"/>
      <scheme val="minor"/>
    </font>
    <font>
      <b/>
      <sz val="11"/>
      <color theme="4" tint="0.39997558519241921"/>
      <name val="Calibri"/>
      <family val="2"/>
      <scheme val="minor"/>
    </font>
    <font>
      <b/>
      <sz val="18"/>
      <color theme="5"/>
      <name val="Calibri"/>
      <family val="2"/>
      <scheme val="minor"/>
    </font>
    <font>
      <b/>
      <sz val="11"/>
      <color rgb="FFC00000"/>
      <name val="Calibri"/>
      <family val="2"/>
      <scheme val="minor"/>
    </font>
    <font>
      <sz val="11"/>
      <color theme="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3" fontId="0" fillId="0" borderId="0" xfId="0" applyNumberFormat="1"/>
    <xf numFmtId="1" fontId="0" fillId="0" borderId="0" xfId="0" applyNumberFormat="1"/>
    <xf numFmtId="0" fontId="2" fillId="0" borderId="0" xfId="0" applyFont="1"/>
    <xf numFmtId="10" fontId="0" fillId="0" borderId="0" xfId="0" applyNumberFormat="1"/>
    <xf numFmtId="10" fontId="3" fillId="0" borderId="0" xfId="0" applyNumberFormat="1" applyFont="1" applyAlignment="1">
      <alignment horizontal="center"/>
    </xf>
    <xf numFmtId="0" fontId="3"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horizontal="center"/>
    </xf>
    <xf numFmtId="10" fontId="7" fillId="0" borderId="0" xfId="0" applyNumberFormat="1" applyFont="1" applyAlignment="1">
      <alignment horizontal="center"/>
    </xf>
    <xf numFmtId="0" fontId="7" fillId="0" borderId="0" xfId="0" applyFont="1" applyAlignment="1">
      <alignment horizontal="center"/>
    </xf>
    <xf numFmtId="164" fontId="0" fillId="0" borderId="0" xfId="0" applyNumberFormat="1"/>
    <xf numFmtId="9" fontId="3" fillId="0" borderId="0" xfId="0" applyNumberFormat="1" applyFont="1" applyAlignment="1">
      <alignment horizontal="center"/>
    </xf>
    <xf numFmtId="9" fontId="7" fillId="0" borderId="0" xfId="0" applyNumberFormat="1" applyFont="1" applyAlignment="1">
      <alignment horizontal="center"/>
    </xf>
    <xf numFmtId="9" fontId="6" fillId="0" borderId="0" xfId="0" applyNumberFormat="1" applyFont="1" applyAlignment="1">
      <alignment horizontal="center"/>
    </xf>
    <xf numFmtId="9" fontId="5" fillId="0" borderId="0" xfId="0" applyNumberFormat="1" applyFont="1" applyAlignment="1">
      <alignment horizontal="center"/>
    </xf>
    <xf numFmtId="0" fontId="1" fillId="0" borderId="0" xfId="0" applyFont="1"/>
    <xf numFmtId="0" fontId="8" fillId="0" borderId="0" xfId="0" applyFont="1"/>
    <xf numFmtId="0" fontId="9" fillId="0" borderId="0" xfId="0" applyFont="1" applyAlignment="1">
      <alignment horizontal="center"/>
    </xf>
    <xf numFmtId="9" fontId="9" fillId="0" borderId="0" xfId="0" applyNumberFormat="1" applyFont="1" applyAlignment="1">
      <alignment horizontal="center"/>
    </xf>
    <xf numFmtId="0" fontId="4" fillId="0" borderId="0" xfId="0" applyFont="1"/>
    <xf numFmtId="0" fontId="10" fillId="0" borderId="0" xfId="0" applyFon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4.xml"/><Relationship Id="rId18" Type="http://schemas.openxmlformats.org/officeDocument/2006/relationships/pivotCacheDefinition" Target="pivotCache/pivotCacheDefinition9.xml"/><Relationship Id="rId26" Type="http://schemas.microsoft.com/office/2007/relationships/slicerCache" Target="slicerCaches/slicerCache5.xml"/><Relationship Id="rId39" Type="http://schemas.openxmlformats.org/officeDocument/2006/relationships/customXml" Target="../customXml/item7.xml"/><Relationship Id="rId21" Type="http://schemas.openxmlformats.org/officeDocument/2006/relationships/pivotCacheDefinition" Target="pivotCache/pivotCacheDefinition12.xml"/><Relationship Id="rId34" Type="http://schemas.openxmlformats.org/officeDocument/2006/relationships/customXml" Target="../customXml/item2.xml"/><Relationship Id="rId42" Type="http://schemas.openxmlformats.org/officeDocument/2006/relationships/customXml" Target="../customXml/item10.xml"/><Relationship Id="rId47" Type="http://schemas.openxmlformats.org/officeDocument/2006/relationships/customXml" Target="../customXml/item15.xml"/><Relationship Id="rId50" Type="http://schemas.openxmlformats.org/officeDocument/2006/relationships/customXml" Target="../customXml/item18.xml"/><Relationship Id="rId55" Type="http://schemas.openxmlformats.org/officeDocument/2006/relationships/customXml" Target="../customXml/item23.xml"/><Relationship Id="rId63" Type="http://schemas.openxmlformats.org/officeDocument/2006/relationships/customXml" Target="../customXml/item3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9" Type="http://schemas.openxmlformats.org/officeDocument/2006/relationships/styles" Target="styles.xml"/><Relationship Id="rId11" Type="http://schemas.openxmlformats.org/officeDocument/2006/relationships/pivotCacheDefinition" Target="pivotCache/pivotCacheDefinition2.xml"/><Relationship Id="rId24" Type="http://schemas.microsoft.com/office/2007/relationships/slicerCache" Target="slicerCaches/slicerCache3.xml"/><Relationship Id="rId32" Type="http://schemas.openxmlformats.org/officeDocument/2006/relationships/calcChain" Target="calcChain.xml"/><Relationship Id="rId37" Type="http://schemas.openxmlformats.org/officeDocument/2006/relationships/customXml" Target="../customXml/item5.xml"/><Relationship Id="rId40" Type="http://schemas.openxmlformats.org/officeDocument/2006/relationships/customXml" Target="../customXml/item8.xml"/><Relationship Id="rId45" Type="http://schemas.openxmlformats.org/officeDocument/2006/relationships/customXml" Target="../customXml/item13.xml"/><Relationship Id="rId53" Type="http://schemas.openxmlformats.org/officeDocument/2006/relationships/customXml" Target="../customXml/item21.xml"/><Relationship Id="rId58" Type="http://schemas.openxmlformats.org/officeDocument/2006/relationships/customXml" Target="../customXml/item26.xml"/><Relationship Id="rId5" Type="http://schemas.openxmlformats.org/officeDocument/2006/relationships/worksheet" Target="worksheets/sheet5.xml"/><Relationship Id="rId61" Type="http://schemas.openxmlformats.org/officeDocument/2006/relationships/customXml" Target="../customXml/item29.xml"/><Relationship Id="rId19" Type="http://schemas.openxmlformats.org/officeDocument/2006/relationships/pivotCacheDefinition" Target="pivotCache/pivotCacheDefinition10.xml"/><Relationship Id="rId14" Type="http://schemas.openxmlformats.org/officeDocument/2006/relationships/pivotCacheDefinition" Target="pivotCache/pivotCacheDefinition5.xml"/><Relationship Id="rId22" Type="http://schemas.microsoft.com/office/2007/relationships/slicerCache" Target="slicerCaches/slicerCache1.xml"/><Relationship Id="rId27" Type="http://schemas.openxmlformats.org/officeDocument/2006/relationships/theme" Target="theme/theme1.xml"/><Relationship Id="rId30" Type="http://schemas.openxmlformats.org/officeDocument/2006/relationships/sharedStrings" Target="sharedStrings.xml"/><Relationship Id="rId35" Type="http://schemas.openxmlformats.org/officeDocument/2006/relationships/customXml" Target="../customXml/item3.xml"/><Relationship Id="rId43" Type="http://schemas.openxmlformats.org/officeDocument/2006/relationships/customXml" Target="../customXml/item11.xml"/><Relationship Id="rId48" Type="http://schemas.openxmlformats.org/officeDocument/2006/relationships/customXml" Target="../customXml/item16.xml"/><Relationship Id="rId56" Type="http://schemas.openxmlformats.org/officeDocument/2006/relationships/customXml" Target="../customXml/item24.xml"/><Relationship Id="rId8" Type="http://schemas.openxmlformats.org/officeDocument/2006/relationships/worksheet" Target="worksheets/sheet8.xml"/><Relationship Id="rId51" Type="http://schemas.openxmlformats.org/officeDocument/2006/relationships/customXml" Target="../customXml/item19.xml"/><Relationship Id="rId3" Type="http://schemas.openxmlformats.org/officeDocument/2006/relationships/worksheet" Target="worksheets/sheet3.xml"/><Relationship Id="rId12" Type="http://schemas.openxmlformats.org/officeDocument/2006/relationships/pivotCacheDefinition" Target="pivotCache/pivotCacheDefinition3.xml"/><Relationship Id="rId17" Type="http://schemas.openxmlformats.org/officeDocument/2006/relationships/pivotCacheDefinition" Target="pivotCache/pivotCacheDefinition8.xml"/><Relationship Id="rId25" Type="http://schemas.microsoft.com/office/2007/relationships/slicerCache" Target="slicerCaches/slicerCache4.xml"/><Relationship Id="rId33" Type="http://schemas.openxmlformats.org/officeDocument/2006/relationships/customXml" Target="../customXml/item1.xml"/><Relationship Id="rId38" Type="http://schemas.openxmlformats.org/officeDocument/2006/relationships/customXml" Target="../customXml/item6.xml"/><Relationship Id="rId46" Type="http://schemas.openxmlformats.org/officeDocument/2006/relationships/customXml" Target="../customXml/item14.xml"/><Relationship Id="rId59" Type="http://schemas.openxmlformats.org/officeDocument/2006/relationships/customXml" Target="../customXml/item27.xml"/><Relationship Id="rId20" Type="http://schemas.openxmlformats.org/officeDocument/2006/relationships/pivotCacheDefinition" Target="pivotCache/pivotCacheDefinition11.xml"/><Relationship Id="rId41" Type="http://schemas.openxmlformats.org/officeDocument/2006/relationships/customXml" Target="../customXml/item9.xml"/><Relationship Id="rId54" Type="http://schemas.openxmlformats.org/officeDocument/2006/relationships/customXml" Target="../customXml/item22.xml"/><Relationship Id="rId62" Type="http://schemas.openxmlformats.org/officeDocument/2006/relationships/customXml" Target="../customXml/item3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6.xml"/><Relationship Id="rId23" Type="http://schemas.microsoft.com/office/2007/relationships/slicerCache" Target="slicerCaches/slicerCache2.xml"/><Relationship Id="rId28" Type="http://schemas.openxmlformats.org/officeDocument/2006/relationships/connections" Target="connections.xml"/><Relationship Id="rId36" Type="http://schemas.openxmlformats.org/officeDocument/2006/relationships/customXml" Target="../customXml/item4.xml"/><Relationship Id="rId49" Type="http://schemas.openxmlformats.org/officeDocument/2006/relationships/customXml" Target="../customXml/item17.xml"/><Relationship Id="rId57" Type="http://schemas.openxmlformats.org/officeDocument/2006/relationships/customXml" Target="../customXml/item25.xml"/><Relationship Id="rId10" Type="http://schemas.openxmlformats.org/officeDocument/2006/relationships/pivotCacheDefinition" Target="pivotCache/pivotCacheDefinition1.xml"/><Relationship Id="rId31" Type="http://schemas.openxmlformats.org/officeDocument/2006/relationships/powerPivotData" Target="model/item.data"/><Relationship Id="rId44" Type="http://schemas.openxmlformats.org/officeDocument/2006/relationships/customXml" Target="../customXml/item12.xml"/><Relationship Id="rId52" Type="http://schemas.openxmlformats.org/officeDocument/2006/relationships/customXml" Target="../customXml/item20.xml"/><Relationship Id="rId60" Type="http://schemas.openxmlformats.org/officeDocument/2006/relationships/customXml" Target="../customXml/item28.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Dashboard.xlsx]Headline!AgeGroup</c:name>
    <c:fmtId val="2"/>
  </c:pivotSource>
  <c:chart>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2.6107523076469373E-2"/>
          <c:w val="0.93888888888888888"/>
          <c:h val="0.69674245775457844"/>
        </c:manualLayout>
      </c:layout>
      <c:barChart>
        <c:barDir val="col"/>
        <c:grouping val="clustered"/>
        <c:varyColors val="0"/>
        <c:ser>
          <c:idx val="0"/>
          <c:order val="0"/>
          <c:tx>
            <c:strRef>
              <c:f>Headline!$F$19:$F$20</c:f>
              <c:strCache>
                <c:ptCount val="1"/>
                <c:pt idx="0">
                  <c:v>F</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Headline!$E$21:$E$24</c:f>
              <c:strCache>
                <c:ptCount val="3"/>
                <c:pt idx="0">
                  <c:v>&lt;30</c:v>
                </c:pt>
                <c:pt idx="1">
                  <c:v>30-49</c:v>
                </c:pt>
                <c:pt idx="2">
                  <c:v>50+</c:v>
                </c:pt>
              </c:strCache>
            </c:strRef>
          </c:cat>
          <c:val>
            <c:numRef>
              <c:f>Headline!$F$21:$F$24</c:f>
              <c:numCache>
                <c:formatCode>0</c:formatCode>
                <c:ptCount val="3"/>
                <c:pt idx="0">
                  <c:v>172</c:v>
                </c:pt>
                <c:pt idx="1">
                  <c:v>81</c:v>
                </c:pt>
                <c:pt idx="2">
                  <c:v>44</c:v>
                </c:pt>
              </c:numCache>
            </c:numRef>
          </c:val>
          <c:extLst>
            <c:ext xmlns:c16="http://schemas.microsoft.com/office/drawing/2014/chart" uri="{C3380CC4-5D6E-409C-BE32-E72D297353CC}">
              <c16:uniqueId val="{00000000-8710-4161-B912-90EAAA83B641}"/>
            </c:ext>
          </c:extLst>
        </c:ser>
        <c:ser>
          <c:idx val="1"/>
          <c:order val="1"/>
          <c:tx>
            <c:strRef>
              <c:f>Headline!$G$19:$G$20</c:f>
              <c:strCache>
                <c:ptCount val="1"/>
                <c:pt idx="0">
                  <c:v>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Headline!$E$21:$E$24</c:f>
              <c:strCache>
                <c:ptCount val="3"/>
                <c:pt idx="0">
                  <c:v>&lt;30</c:v>
                </c:pt>
                <c:pt idx="1">
                  <c:v>30-49</c:v>
                </c:pt>
                <c:pt idx="2">
                  <c:v>50+</c:v>
                </c:pt>
              </c:strCache>
            </c:strRef>
          </c:cat>
          <c:val>
            <c:numRef>
              <c:f>Headline!$G$21:$G$24</c:f>
              <c:numCache>
                <c:formatCode>0</c:formatCode>
                <c:ptCount val="3"/>
                <c:pt idx="0">
                  <c:v>165</c:v>
                </c:pt>
                <c:pt idx="1">
                  <c:v>105</c:v>
                </c:pt>
                <c:pt idx="2">
                  <c:v>83</c:v>
                </c:pt>
              </c:numCache>
            </c:numRef>
          </c:val>
          <c:extLst>
            <c:ext xmlns:c16="http://schemas.microsoft.com/office/drawing/2014/chart" uri="{C3380CC4-5D6E-409C-BE32-E72D297353CC}">
              <c16:uniqueId val="{00000001-8710-4161-B912-90EAAA83B641}"/>
            </c:ext>
          </c:extLst>
        </c:ser>
        <c:dLbls>
          <c:dLblPos val="inEnd"/>
          <c:showLegendKey val="0"/>
          <c:showVal val="1"/>
          <c:showCatName val="0"/>
          <c:showSerName val="0"/>
          <c:showPercent val="0"/>
          <c:showBubbleSize val="0"/>
        </c:dLbls>
        <c:gapWidth val="50"/>
        <c:axId val="1679318816"/>
        <c:axId val="1679319648"/>
      </c:barChart>
      <c:catAx>
        <c:axId val="1679318816"/>
        <c:scaling>
          <c:orientation val="minMax"/>
        </c:scaling>
        <c:delete val="0"/>
        <c:axPos val="b"/>
        <c:numFmt formatCode="General" sourceLinked="1"/>
        <c:majorTickMark val="none"/>
        <c:minorTickMark val="none"/>
        <c:tickLblPos val="nextTo"/>
        <c:spPr>
          <a:solidFill>
            <a:sysClr val="window" lastClr="FFFFFF"/>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en-US"/>
          </a:p>
        </c:txPr>
        <c:crossAx val="1679319648"/>
        <c:crosses val="autoZero"/>
        <c:auto val="1"/>
        <c:lblAlgn val="ctr"/>
        <c:lblOffset val="100"/>
        <c:noMultiLvlLbl val="0"/>
      </c:catAx>
      <c:valAx>
        <c:axId val="1679319648"/>
        <c:scaling>
          <c:orientation val="minMax"/>
        </c:scaling>
        <c:delete val="1"/>
        <c:axPos val="l"/>
        <c:numFmt formatCode="0" sourceLinked="1"/>
        <c:majorTickMark val="none"/>
        <c:minorTickMark val="none"/>
        <c:tickLblPos val="nextTo"/>
        <c:crossAx val="1679318816"/>
        <c:crosses val="autoZero"/>
        <c:crossBetween val="between"/>
      </c:valAx>
      <c:spPr>
        <a:noFill/>
        <a:ln>
          <a:noFill/>
        </a:ln>
        <a:effectLst/>
      </c:spPr>
    </c:plotArea>
    <c:legend>
      <c:legendPos val="t"/>
      <c:layout>
        <c:manualLayout>
          <c:xMode val="edge"/>
          <c:yMode val="edge"/>
          <c:x val="0.40935880149048881"/>
          <c:y val="7.6469062056898046E-2"/>
          <c:w val="0.26188124387866396"/>
          <c:h val="0.25520499592723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Dashboard.xlsx]TotalActiveEmp!TotalActive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a:t>Total Active Employees</a:t>
            </a:r>
          </a:p>
        </c:rich>
      </c:tx>
      <c:layout>
        <c:manualLayout>
          <c:xMode val="edge"/>
          <c:yMode val="edge"/>
          <c:x val="5.9599776918641476E-2"/>
          <c:y val="4.2628902604788244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4.5664880125278459E-2"/>
          <c:y val="0.16461753484624506"/>
          <c:w val="0.93672807705759464"/>
          <c:h val="0.53963418496196092"/>
        </c:manualLayout>
      </c:layout>
      <c:barChart>
        <c:barDir val="col"/>
        <c:grouping val="clustered"/>
        <c:varyColors val="0"/>
        <c:ser>
          <c:idx val="0"/>
          <c:order val="0"/>
          <c:tx>
            <c:strRef>
              <c:f>TotalActiveEmp!$B$3</c:f>
              <c:strCache>
                <c:ptCount val="1"/>
                <c:pt idx="0">
                  <c:v>Active Employees</c:v>
                </c:pt>
              </c:strCache>
            </c:strRef>
          </c:tx>
          <c:spPr>
            <a:solidFill>
              <a:schemeClr val="accent1"/>
            </a:solidFill>
            <a:ln>
              <a:noFill/>
            </a:ln>
            <a:effectLst/>
          </c:spPr>
          <c:invertIfNegative val="0"/>
          <c:cat>
            <c:multiLvlStrRef>
              <c:f>TotalActiveEmp!$A$4:$A$92</c:f>
              <c:multiLvlStrCache>
                <c:ptCount val="4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lvl>
                <c:lvl>
                  <c:pt idx="0">
                    <c:v>Qtr1</c:v>
                  </c:pt>
                  <c:pt idx="3">
                    <c:v>Qtr2</c:v>
                  </c:pt>
                  <c:pt idx="6">
                    <c:v>Qtr3</c:v>
                  </c:pt>
                  <c:pt idx="9">
                    <c:v>Qtr4</c:v>
                  </c:pt>
                  <c:pt idx="12">
                    <c:v>Qtr1</c:v>
                  </c:pt>
                  <c:pt idx="15">
                    <c:v>Qtr2</c:v>
                  </c:pt>
                  <c:pt idx="18">
                    <c:v>Qtr3</c:v>
                  </c:pt>
                  <c:pt idx="21">
                    <c:v>Qtr4</c:v>
                  </c:pt>
                  <c:pt idx="24">
                    <c:v>Qtr1</c:v>
                  </c:pt>
                  <c:pt idx="27">
                    <c:v>Qtr2</c:v>
                  </c:pt>
                  <c:pt idx="30">
                    <c:v>Qtr3</c:v>
                  </c:pt>
                  <c:pt idx="33">
                    <c:v>Qtr4</c:v>
                  </c:pt>
                  <c:pt idx="36">
                    <c:v>Qtr1</c:v>
                  </c:pt>
                  <c:pt idx="39">
                    <c:v>Qtr2</c:v>
                  </c:pt>
                  <c:pt idx="42">
                    <c:v>Qtr3</c:v>
                  </c:pt>
                  <c:pt idx="45">
                    <c:v>Qtr4</c:v>
                  </c:pt>
                </c:lvl>
                <c:lvl>
                  <c:pt idx="0">
                    <c:v>2015</c:v>
                  </c:pt>
                  <c:pt idx="12">
                    <c:v>2016</c:v>
                  </c:pt>
                  <c:pt idx="24">
                    <c:v>2017</c:v>
                  </c:pt>
                  <c:pt idx="36">
                    <c:v>2018</c:v>
                  </c:pt>
                </c:lvl>
              </c:multiLvlStrCache>
            </c:multiLvlStrRef>
          </c:cat>
          <c:val>
            <c:numRef>
              <c:f>TotalActiveEmp!$B$4:$B$92</c:f>
              <c:numCache>
                <c:formatCode>0</c:formatCode>
                <c:ptCount val="48"/>
                <c:pt idx="0">
                  <c:v>228</c:v>
                </c:pt>
                <c:pt idx="1">
                  <c:v>229</c:v>
                </c:pt>
                <c:pt idx="2">
                  <c:v>229</c:v>
                </c:pt>
                <c:pt idx="3">
                  <c:v>233</c:v>
                </c:pt>
                <c:pt idx="4">
                  <c:v>242</c:v>
                </c:pt>
                <c:pt idx="5">
                  <c:v>251</c:v>
                </c:pt>
                <c:pt idx="6">
                  <c:v>258</c:v>
                </c:pt>
                <c:pt idx="7">
                  <c:v>269</c:v>
                </c:pt>
                <c:pt idx="8">
                  <c:v>275</c:v>
                </c:pt>
                <c:pt idx="9">
                  <c:v>289</c:v>
                </c:pt>
                <c:pt idx="10">
                  <c:v>291</c:v>
                </c:pt>
                <c:pt idx="11">
                  <c:v>300</c:v>
                </c:pt>
                <c:pt idx="12">
                  <c:v>312</c:v>
                </c:pt>
                <c:pt idx="13">
                  <c:v>322</c:v>
                </c:pt>
                <c:pt idx="14">
                  <c:v>338</c:v>
                </c:pt>
                <c:pt idx="15">
                  <c:v>343</c:v>
                </c:pt>
                <c:pt idx="16">
                  <c:v>351</c:v>
                </c:pt>
                <c:pt idx="17">
                  <c:v>361</c:v>
                </c:pt>
                <c:pt idx="18">
                  <c:v>370</c:v>
                </c:pt>
                <c:pt idx="19">
                  <c:v>386</c:v>
                </c:pt>
                <c:pt idx="20">
                  <c:v>403</c:v>
                </c:pt>
                <c:pt idx="21">
                  <c:v>426</c:v>
                </c:pt>
                <c:pt idx="22">
                  <c:v>453</c:v>
                </c:pt>
                <c:pt idx="23">
                  <c:v>467</c:v>
                </c:pt>
                <c:pt idx="24">
                  <c:v>455</c:v>
                </c:pt>
                <c:pt idx="25">
                  <c:v>454</c:v>
                </c:pt>
                <c:pt idx="26">
                  <c:v>449</c:v>
                </c:pt>
                <c:pt idx="27">
                  <c:v>448</c:v>
                </c:pt>
                <c:pt idx="28">
                  <c:v>454</c:v>
                </c:pt>
                <c:pt idx="29">
                  <c:v>458</c:v>
                </c:pt>
                <c:pt idx="30">
                  <c:v>462</c:v>
                </c:pt>
                <c:pt idx="31">
                  <c:v>488</c:v>
                </c:pt>
                <c:pt idx="32">
                  <c:v>494</c:v>
                </c:pt>
                <c:pt idx="33">
                  <c:v>504</c:v>
                </c:pt>
                <c:pt idx="34">
                  <c:v>517</c:v>
                </c:pt>
                <c:pt idx="35">
                  <c:v>506</c:v>
                </c:pt>
                <c:pt idx="36">
                  <c:v>506</c:v>
                </c:pt>
                <c:pt idx="37">
                  <c:v>509</c:v>
                </c:pt>
                <c:pt idx="38">
                  <c:v>526</c:v>
                </c:pt>
                <c:pt idx="39">
                  <c:v>538</c:v>
                </c:pt>
                <c:pt idx="40">
                  <c:v>574</c:v>
                </c:pt>
                <c:pt idx="41">
                  <c:v>633</c:v>
                </c:pt>
                <c:pt idx="42">
                  <c:v>635</c:v>
                </c:pt>
                <c:pt idx="43">
                  <c:v>634</c:v>
                </c:pt>
                <c:pt idx="44">
                  <c:v>647</c:v>
                </c:pt>
                <c:pt idx="45">
                  <c:v>658</c:v>
                </c:pt>
                <c:pt idx="46">
                  <c:v>657</c:v>
                </c:pt>
                <c:pt idx="47">
                  <c:v>650</c:v>
                </c:pt>
              </c:numCache>
            </c:numRef>
          </c:val>
          <c:extLst>
            <c:ext xmlns:c16="http://schemas.microsoft.com/office/drawing/2014/chart" uri="{C3380CC4-5D6E-409C-BE32-E72D297353CC}">
              <c16:uniqueId val="{00000007-750D-4E65-98B3-8044579A3135}"/>
            </c:ext>
          </c:extLst>
        </c:ser>
        <c:ser>
          <c:idx val="1"/>
          <c:order val="1"/>
          <c:tx>
            <c:strRef>
              <c:f>TotalActiveEmp!$C$3</c:f>
              <c:strCache>
                <c:ptCount val="1"/>
                <c:pt idx="0">
                  <c:v>New Hires</c:v>
                </c:pt>
              </c:strCache>
            </c:strRef>
          </c:tx>
          <c:spPr>
            <a:solidFill>
              <a:schemeClr val="accent2"/>
            </a:solidFill>
            <a:ln>
              <a:noFill/>
            </a:ln>
            <a:effectLst/>
          </c:spPr>
          <c:invertIfNegative val="0"/>
          <c:cat>
            <c:multiLvlStrRef>
              <c:f>TotalActiveEmp!$A$4:$A$92</c:f>
              <c:multiLvlStrCache>
                <c:ptCount val="4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lvl>
                <c:lvl>
                  <c:pt idx="0">
                    <c:v>Qtr1</c:v>
                  </c:pt>
                  <c:pt idx="3">
                    <c:v>Qtr2</c:v>
                  </c:pt>
                  <c:pt idx="6">
                    <c:v>Qtr3</c:v>
                  </c:pt>
                  <c:pt idx="9">
                    <c:v>Qtr4</c:v>
                  </c:pt>
                  <c:pt idx="12">
                    <c:v>Qtr1</c:v>
                  </c:pt>
                  <c:pt idx="15">
                    <c:v>Qtr2</c:v>
                  </c:pt>
                  <c:pt idx="18">
                    <c:v>Qtr3</c:v>
                  </c:pt>
                  <c:pt idx="21">
                    <c:v>Qtr4</c:v>
                  </c:pt>
                  <c:pt idx="24">
                    <c:v>Qtr1</c:v>
                  </c:pt>
                  <c:pt idx="27">
                    <c:v>Qtr2</c:v>
                  </c:pt>
                  <c:pt idx="30">
                    <c:v>Qtr3</c:v>
                  </c:pt>
                  <c:pt idx="33">
                    <c:v>Qtr4</c:v>
                  </c:pt>
                  <c:pt idx="36">
                    <c:v>Qtr1</c:v>
                  </c:pt>
                  <c:pt idx="39">
                    <c:v>Qtr2</c:v>
                  </c:pt>
                  <c:pt idx="42">
                    <c:v>Qtr3</c:v>
                  </c:pt>
                  <c:pt idx="45">
                    <c:v>Qtr4</c:v>
                  </c:pt>
                </c:lvl>
                <c:lvl>
                  <c:pt idx="0">
                    <c:v>2015</c:v>
                  </c:pt>
                  <c:pt idx="12">
                    <c:v>2016</c:v>
                  </c:pt>
                  <c:pt idx="24">
                    <c:v>2017</c:v>
                  </c:pt>
                  <c:pt idx="36">
                    <c:v>2018</c:v>
                  </c:pt>
                </c:lvl>
              </c:multiLvlStrCache>
            </c:multiLvlStrRef>
          </c:cat>
          <c:val>
            <c:numRef>
              <c:f>TotalActiveEmp!$C$4:$C$92</c:f>
              <c:numCache>
                <c:formatCode>#,##0</c:formatCode>
                <c:ptCount val="48"/>
                <c:pt idx="0">
                  <c:v>1</c:v>
                </c:pt>
                <c:pt idx="1">
                  <c:v>1</c:v>
                </c:pt>
                <c:pt idx="2">
                  <c:v>1</c:v>
                </c:pt>
                <c:pt idx="3">
                  <c:v>4</c:v>
                </c:pt>
                <c:pt idx="4">
                  <c:v>8</c:v>
                </c:pt>
                <c:pt idx="5">
                  <c:v>9</c:v>
                </c:pt>
                <c:pt idx="6">
                  <c:v>7</c:v>
                </c:pt>
                <c:pt idx="7">
                  <c:v>11</c:v>
                </c:pt>
                <c:pt idx="8">
                  <c:v>6</c:v>
                </c:pt>
                <c:pt idx="9">
                  <c:v>14</c:v>
                </c:pt>
                <c:pt idx="10">
                  <c:v>9</c:v>
                </c:pt>
                <c:pt idx="11">
                  <c:v>7</c:v>
                </c:pt>
                <c:pt idx="12">
                  <c:v>10</c:v>
                </c:pt>
                <c:pt idx="13">
                  <c:v>9</c:v>
                </c:pt>
                <c:pt idx="14">
                  <c:v>18</c:v>
                </c:pt>
                <c:pt idx="15">
                  <c:v>8</c:v>
                </c:pt>
                <c:pt idx="16">
                  <c:v>7</c:v>
                </c:pt>
                <c:pt idx="17">
                  <c:v>7</c:v>
                </c:pt>
                <c:pt idx="18">
                  <c:v>8</c:v>
                </c:pt>
                <c:pt idx="19">
                  <c:v>18</c:v>
                </c:pt>
                <c:pt idx="20">
                  <c:v>21</c:v>
                </c:pt>
                <c:pt idx="21">
                  <c:v>24</c:v>
                </c:pt>
                <c:pt idx="22">
                  <c:v>33</c:v>
                </c:pt>
                <c:pt idx="23">
                  <c:v>17</c:v>
                </c:pt>
                <c:pt idx="24">
                  <c:v>18</c:v>
                </c:pt>
                <c:pt idx="25">
                  <c:v>27</c:v>
                </c:pt>
                <c:pt idx="26">
                  <c:v>21</c:v>
                </c:pt>
                <c:pt idx="27">
                  <c:v>31</c:v>
                </c:pt>
                <c:pt idx="28">
                  <c:v>47</c:v>
                </c:pt>
                <c:pt idx="29">
                  <c:v>36</c:v>
                </c:pt>
                <c:pt idx="30">
                  <c:v>53</c:v>
                </c:pt>
                <c:pt idx="31">
                  <c:v>76</c:v>
                </c:pt>
                <c:pt idx="32">
                  <c:v>47</c:v>
                </c:pt>
                <c:pt idx="33">
                  <c:v>65</c:v>
                </c:pt>
                <c:pt idx="34">
                  <c:v>55</c:v>
                </c:pt>
                <c:pt idx="35">
                  <c:v>10</c:v>
                </c:pt>
                <c:pt idx="36">
                  <c:v>39</c:v>
                </c:pt>
                <c:pt idx="37">
                  <c:v>34</c:v>
                </c:pt>
                <c:pt idx="38">
                  <c:v>54</c:v>
                </c:pt>
                <c:pt idx="39">
                  <c:v>72</c:v>
                </c:pt>
                <c:pt idx="40">
                  <c:v>108</c:v>
                </c:pt>
                <c:pt idx="41">
                  <c:v>118</c:v>
                </c:pt>
                <c:pt idx="42">
                  <c:v>102</c:v>
                </c:pt>
                <c:pt idx="43">
                  <c:v>96</c:v>
                </c:pt>
                <c:pt idx="44">
                  <c:v>80</c:v>
                </c:pt>
                <c:pt idx="45">
                  <c:v>102</c:v>
                </c:pt>
                <c:pt idx="46">
                  <c:v>45</c:v>
                </c:pt>
                <c:pt idx="47">
                  <c:v>2</c:v>
                </c:pt>
              </c:numCache>
            </c:numRef>
          </c:val>
          <c:extLst>
            <c:ext xmlns:c16="http://schemas.microsoft.com/office/drawing/2014/chart" uri="{C3380CC4-5D6E-409C-BE32-E72D297353CC}">
              <c16:uniqueId val="{00000009-750D-4E65-98B3-8044579A3135}"/>
            </c:ext>
          </c:extLst>
        </c:ser>
        <c:dLbls>
          <c:showLegendKey val="0"/>
          <c:showVal val="0"/>
          <c:showCatName val="0"/>
          <c:showSerName val="0"/>
          <c:showPercent val="0"/>
          <c:showBubbleSize val="0"/>
        </c:dLbls>
        <c:gapWidth val="50"/>
        <c:overlap val="100"/>
        <c:axId val="887991232"/>
        <c:axId val="888003712"/>
      </c:barChart>
      <c:catAx>
        <c:axId val="887991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003712"/>
        <c:crosses val="autoZero"/>
        <c:auto val="1"/>
        <c:lblAlgn val="ctr"/>
        <c:lblOffset val="100"/>
        <c:noMultiLvlLbl val="0"/>
      </c:catAx>
      <c:valAx>
        <c:axId val="8880037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991232"/>
        <c:crosses val="autoZero"/>
        <c:crossBetween val="between"/>
      </c:valAx>
    </c:plotArea>
    <c:legend>
      <c:legendPos val="t"/>
      <c:layout>
        <c:manualLayout>
          <c:xMode val="edge"/>
          <c:yMode val="edge"/>
          <c:x val="0.74326662948644029"/>
          <c:y val="5.0034413438015693E-2"/>
          <c:w val="0.23375473023855212"/>
          <c:h val="7.992952638042850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Dashboard.xlsx]ActiveEthnicGrp!Ethnicity</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Active By</a:t>
            </a:r>
            <a:r>
              <a:rPr lang="en-US" baseline="0"/>
              <a:t> Ethnic Group</a:t>
            </a:r>
            <a:endParaRPr lang="en-US"/>
          </a:p>
        </c:rich>
      </c:tx>
      <c:layout>
        <c:manualLayout>
          <c:xMode val="edge"/>
          <c:yMode val="edge"/>
          <c:x val="0.14047717668646409"/>
          <c:y val="3.72005834745523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422412648115325E-2"/>
          <c:y val="0.13409776902887138"/>
          <c:w val="0.90455370149165193"/>
          <c:h val="0.58962416156313791"/>
        </c:manualLayout>
      </c:layout>
      <c:barChart>
        <c:barDir val="col"/>
        <c:grouping val="clustered"/>
        <c:varyColors val="0"/>
        <c:ser>
          <c:idx val="0"/>
          <c:order val="0"/>
          <c:tx>
            <c:strRef>
              <c:f>ActiveEthnicGrp!$B$3:$B$4</c:f>
              <c:strCache>
                <c:ptCount val="1"/>
                <c:pt idx="0">
                  <c:v>FT</c:v>
                </c:pt>
              </c:strCache>
            </c:strRef>
          </c:tx>
          <c:spPr>
            <a:solidFill>
              <a:schemeClr val="accent1"/>
            </a:solidFill>
            <a:ln>
              <a:noFill/>
            </a:ln>
            <a:effectLst/>
          </c:spPr>
          <c:invertIfNegative val="0"/>
          <c:cat>
            <c:multiLvlStrRef>
              <c:f>ActiveEthnicGrp!$A$5:$A$26</c:f>
              <c:multiLvlStrCache>
                <c:ptCount val="14"/>
                <c:lvl>
                  <c:pt idx="0">
                    <c:v>F</c:v>
                  </c:pt>
                  <c:pt idx="1">
                    <c:v>M</c:v>
                  </c:pt>
                  <c:pt idx="2">
                    <c:v>F</c:v>
                  </c:pt>
                  <c:pt idx="3">
                    <c:v>M</c:v>
                  </c:pt>
                  <c:pt idx="4">
                    <c:v>F</c:v>
                  </c:pt>
                  <c:pt idx="5">
                    <c:v>M</c:v>
                  </c:pt>
                  <c:pt idx="6">
                    <c:v>F</c:v>
                  </c:pt>
                  <c:pt idx="7">
                    <c:v>M</c:v>
                  </c:pt>
                  <c:pt idx="8">
                    <c:v>F</c:v>
                  </c:pt>
                  <c:pt idx="9">
                    <c:v>M</c:v>
                  </c:pt>
                  <c:pt idx="10">
                    <c:v>F</c:v>
                  </c:pt>
                  <c:pt idx="11">
                    <c:v>M</c:v>
                  </c:pt>
                  <c:pt idx="12">
                    <c:v>F</c:v>
                  </c:pt>
                  <c:pt idx="13">
                    <c:v>M</c:v>
                  </c:pt>
                </c:lvl>
                <c:lvl>
                  <c:pt idx="0">
                    <c:v>Group A</c:v>
                  </c:pt>
                  <c:pt idx="2">
                    <c:v>Group B</c:v>
                  </c:pt>
                  <c:pt idx="4">
                    <c:v>Group C</c:v>
                  </c:pt>
                  <c:pt idx="6">
                    <c:v>Group D</c:v>
                  </c:pt>
                  <c:pt idx="8">
                    <c:v>Group E</c:v>
                  </c:pt>
                  <c:pt idx="10">
                    <c:v>Group F</c:v>
                  </c:pt>
                  <c:pt idx="12">
                    <c:v>Group G</c:v>
                  </c:pt>
                </c:lvl>
              </c:multiLvlStrCache>
            </c:multiLvlStrRef>
          </c:cat>
          <c:val>
            <c:numRef>
              <c:f>ActiveEthnicGrp!$B$5:$B$26</c:f>
              <c:numCache>
                <c:formatCode>0</c:formatCode>
                <c:ptCount val="14"/>
                <c:pt idx="0">
                  <c:v>20</c:v>
                </c:pt>
                <c:pt idx="1">
                  <c:v>14</c:v>
                </c:pt>
                <c:pt idx="2">
                  <c:v>25</c:v>
                </c:pt>
                <c:pt idx="3">
                  <c:v>15</c:v>
                </c:pt>
                <c:pt idx="4">
                  <c:v>14</c:v>
                </c:pt>
                <c:pt idx="5">
                  <c:v>11</c:v>
                </c:pt>
                <c:pt idx="6">
                  <c:v>19</c:v>
                </c:pt>
                <c:pt idx="7">
                  <c:v>13</c:v>
                </c:pt>
                <c:pt idx="8">
                  <c:v>27</c:v>
                </c:pt>
                <c:pt idx="9">
                  <c:v>13</c:v>
                </c:pt>
                <c:pt idx="10">
                  <c:v>23</c:v>
                </c:pt>
                <c:pt idx="11">
                  <c:v>14</c:v>
                </c:pt>
                <c:pt idx="12">
                  <c:v>21</c:v>
                </c:pt>
                <c:pt idx="13">
                  <c:v>18</c:v>
                </c:pt>
              </c:numCache>
            </c:numRef>
          </c:val>
          <c:extLst>
            <c:ext xmlns:c16="http://schemas.microsoft.com/office/drawing/2014/chart" uri="{C3380CC4-5D6E-409C-BE32-E72D297353CC}">
              <c16:uniqueId val="{00000000-653E-4A1A-A287-67D6ADA6A326}"/>
            </c:ext>
          </c:extLst>
        </c:ser>
        <c:ser>
          <c:idx val="1"/>
          <c:order val="1"/>
          <c:tx>
            <c:strRef>
              <c:f>ActiveEthnicGrp!$C$3:$C$4</c:f>
              <c:strCache>
                <c:ptCount val="1"/>
                <c:pt idx="0">
                  <c:v>PT</c:v>
                </c:pt>
              </c:strCache>
            </c:strRef>
          </c:tx>
          <c:spPr>
            <a:solidFill>
              <a:schemeClr val="accent2"/>
            </a:solidFill>
            <a:ln>
              <a:noFill/>
            </a:ln>
            <a:effectLst/>
          </c:spPr>
          <c:invertIfNegative val="0"/>
          <c:cat>
            <c:multiLvlStrRef>
              <c:f>ActiveEthnicGrp!$A$5:$A$26</c:f>
              <c:multiLvlStrCache>
                <c:ptCount val="14"/>
                <c:lvl>
                  <c:pt idx="0">
                    <c:v>F</c:v>
                  </c:pt>
                  <c:pt idx="1">
                    <c:v>M</c:v>
                  </c:pt>
                  <c:pt idx="2">
                    <c:v>F</c:v>
                  </c:pt>
                  <c:pt idx="3">
                    <c:v>M</c:v>
                  </c:pt>
                  <c:pt idx="4">
                    <c:v>F</c:v>
                  </c:pt>
                  <c:pt idx="5">
                    <c:v>M</c:v>
                  </c:pt>
                  <c:pt idx="6">
                    <c:v>F</c:v>
                  </c:pt>
                  <c:pt idx="7">
                    <c:v>M</c:v>
                  </c:pt>
                  <c:pt idx="8">
                    <c:v>F</c:v>
                  </c:pt>
                  <c:pt idx="9">
                    <c:v>M</c:v>
                  </c:pt>
                  <c:pt idx="10">
                    <c:v>F</c:v>
                  </c:pt>
                  <c:pt idx="11">
                    <c:v>M</c:v>
                  </c:pt>
                  <c:pt idx="12">
                    <c:v>F</c:v>
                  </c:pt>
                  <c:pt idx="13">
                    <c:v>M</c:v>
                  </c:pt>
                </c:lvl>
                <c:lvl>
                  <c:pt idx="0">
                    <c:v>Group A</c:v>
                  </c:pt>
                  <c:pt idx="2">
                    <c:v>Group B</c:v>
                  </c:pt>
                  <c:pt idx="4">
                    <c:v>Group C</c:v>
                  </c:pt>
                  <c:pt idx="6">
                    <c:v>Group D</c:v>
                  </c:pt>
                  <c:pt idx="8">
                    <c:v>Group E</c:v>
                  </c:pt>
                  <c:pt idx="10">
                    <c:v>Group F</c:v>
                  </c:pt>
                  <c:pt idx="12">
                    <c:v>Group G</c:v>
                  </c:pt>
                </c:lvl>
              </c:multiLvlStrCache>
            </c:multiLvlStrRef>
          </c:cat>
          <c:val>
            <c:numRef>
              <c:f>ActiveEthnicGrp!$C$5:$C$26</c:f>
              <c:numCache>
                <c:formatCode>0</c:formatCode>
                <c:ptCount val="14"/>
                <c:pt idx="0">
                  <c:v>25</c:v>
                </c:pt>
                <c:pt idx="1">
                  <c:v>35</c:v>
                </c:pt>
                <c:pt idx="2">
                  <c:v>17</c:v>
                </c:pt>
                <c:pt idx="3">
                  <c:v>35</c:v>
                </c:pt>
                <c:pt idx="4">
                  <c:v>16</c:v>
                </c:pt>
                <c:pt idx="5">
                  <c:v>50</c:v>
                </c:pt>
                <c:pt idx="6">
                  <c:v>24</c:v>
                </c:pt>
                <c:pt idx="7">
                  <c:v>35</c:v>
                </c:pt>
                <c:pt idx="8">
                  <c:v>22</c:v>
                </c:pt>
                <c:pt idx="9">
                  <c:v>30</c:v>
                </c:pt>
                <c:pt idx="10">
                  <c:v>25</c:v>
                </c:pt>
                <c:pt idx="11">
                  <c:v>40</c:v>
                </c:pt>
                <c:pt idx="12">
                  <c:v>19</c:v>
                </c:pt>
                <c:pt idx="13">
                  <c:v>30</c:v>
                </c:pt>
              </c:numCache>
            </c:numRef>
          </c:val>
          <c:extLst>
            <c:ext xmlns:c16="http://schemas.microsoft.com/office/drawing/2014/chart" uri="{C3380CC4-5D6E-409C-BE32-E72D297353CC}">
              <c16:uniqueId val="{00000001-653E-4A1A-A287-67D6ADA6A326}"/>
            </c:ext>
          </c:extLst>
        </c:ser>
        <c:dLbls>
          <c:showLegendKey val="0"/>
          <c:showVal val="0"/>
          <c:showCatName val="0"/>
          <c:showSerName val="0"/>
          <c:showPercent val="0"/>
          <c:showBubbleSize val="0"/>
        </c:dLbls>
        <c:gapWidth val="219"/>
        <c:overlap val="-27"/>
        <c:axId val="1766179615"/>
        <c:axId val="1766185855"/>
      </c:barChart>
      <c:catAx>
        <c:axId val="1766179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185855"/>
        <c:crosses val="autoZero"/>
        <c:auto val="1"/>
        <c:lblAlgn val="ctr"/>
        <c:lblOffset val="100"/>
        <c:noMultiLvlLbl val="0"/>
      </c:catAx>
      <c:valAx>
        <c:axId val="17661858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179615"/>
        <c:crosses val="autoZero"/>
        <c:crossBetween val="between"/>
      </c:valAx>
      <c:spPr>
        <a:noFill/>
        <a:ln>
          <a:noFill/>
        </a:ln>
        <a:effectLst/>
      </c:spPr>
    </c:plotArea>
    <c:legend>
      <c:legendPos val="t"/>
      <c:layout>
        <c:manualLayout>
          <c:xMode val="edge"/>
          <c:yMode val="edge"/>
          <c:x val="0.75548435598657382"/>
          <c:y val="3.7453703703703718E-2"/>
          <c:w val="0.12226212034398734"/>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Dashboard.xlsx]AvgTenureMonths!Tenure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Tenure Months</a:t>
            </a:r>
          </a:p>
        </c:rich>
      </c:tx>
      <c:layout>
        <c:manualLayout>
          <c:xMode val="edge"/>
          <c:yMode val="edge"/>
          <c:x val="0.14305709899470112"/>
          <c:y val="5.2738781228677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422412648115325E-2"/>
          <c:y val="0.13409776902887138"/>
          <c:w val="0.90455370149165193"/>
          <c:h val="0.58962416156313791"/>
        </c:manualLayout>
      </c:layout>
      <c:barChart>
        <c:barDir val="col"/>
        <c:grouping val="clustered"/>
        <c:varyColors val="0"/>
        <c:ser>
          <c:idx val="0"/>
          <c:order val="0"/>
          <c:tx>
            <c:strRef>
              <c:f>AvgTenureMonths!$B$3:$B$4</c:f>
              <c:strCache>
                <c:ptCount val="1"/>
                <c:pt idx="0">
                  <c:v>FT</c:v>
                </c:pt>
              </c:strCache>
            </c:strRef>
          </c:tx>
          <c:spPr>
            <a:solidFill>
              <a:schemeClr val="accent1"/>
            </a:solidFill>
            <a:ln>
              <a:noFill/>
            </a:ln>
            <a:effectLst/>
          </c:spPr>
          <c:invertIfNegative val="0"/>
          <c:cat>
            <c:multiLvlStrRef>
              <c:f>AvgTenureMonths!$A$5:$A$26</c:f>
              <c:multiLvlStrCache>
                <c:ptCount val="14"/>
                <c:lvl>
                  <c:pt idx="0">
                    <c:v>F</c:v>
                  </c:pt>
                  <c:pt idx="1">
                    <c:v>M</c:v>
                  </c:pt>
                  <c:pt idx="2">
                    <c:v>F</c:v>
                  </c:pt>
                  <c:pt idx="3">
                    <c:v>M</c:v>
                  </c:pt>
                  <c:pt idx="4">
                    <c:v>F</c:v>
                  </c:pt>
                  <c:pt idx="5">
                    <c:v>M</c:v>
                  </c:pt>
                  <c:pt idx="6">
                    <c:v>F</c:v>
                  </c:pt>
                  <c:pt idx="7">
                    <c:v>M</c:v>
                  </c:pt>
                  <c:pt idx="8">
                    <c:v>F</c:v>
                  </c:pt>
                  <c:pt idx="9">
                    <c:v>M</c:v>
                  </c:pt>
                  <c:pt idx="10">
                    <c:v>F</c:v>
                  </c:pt>
                  <c:pt idx="11">
                    <c:v>M</c:v>
                  </c:pt>
                  <c:pt idx="12">
                    <c:v>F</c:v>
                  </c:pt>
                  <c:pt idx="13">
                    <c:v>M</c:v>
                  </c:pt>
                </c:lvl>
                <c:lvl>
                  <c:pt idx="0">
                    <c:v>Group A</c:v>
                  </c:pt>
                  <c:pt idx="2">
                    <c:v>Group B</c:v>
                  </c:pt>
                  <c:pt idx="4">
                    <c:v>Group C</c:v>
                  </c:pt>
                  <c:pt idx="6">
                    <c:v>Group D</c:v>
                  </c:pt>
                  <c:pt idx="8">
                    <c:v>Group E</c:v>
                  </c:pt>
                  <c:pt idx="10">
                    <c:v>Group F</c:v>
                  </c:pt>
                  <c:pt idx="12">
                    <c:v>Group G</c:v>
                  </c:pt>
                </c:lvl>
              </c:multiLvlStrCache>
            </c:multiLvlStrRef>
          </c:cat>
          <c:val>
            <c:numRef>
              <c:f>AvgTenureMonths!$B$5:$B$26</c:f>
              <c:numCache>
                <c:formatCode>#,##0</c:formatCode>
                <c:ptCount val="14"/>
                <c:pt idx="0">
                  <c:v>76.815238095238087</c:v>
                </c:pt>
                <c:pt idx="1">
                  <c:v>112.63642857142858</c:v>
                </c:pt>
                <c:pt idx="2">
                  <c:v>86.816800000000001</c:v>
                </c:pt>
                <c:pt idx="3">
                  <c:v>63.764000000000003</c:v>
                </c:pt>
                <c:pt idx="4">
                  <c:v>55.166428571428575</c:v>
                </c:pt>
                <c:pt idx="5">
                  <c:v>130.64363636363635</c:v>
                </c:pt>
                <c:pt idx="6">
                  <c:v>88.446315789473687</c:v>
                </c:pt>
                <c:pt idx="7">
                  <c:v>83.696923076923071</c:v>
                </c:pt>
                <c:pt idx="8">
                  <c:v>86.20703703703704</c:v>
                </c:pt>
                <c:pt idx="9">
                  <c:v>66.261538461538464</c:v>
                </c:pt>
                <c:pt idx="10">
                  <c:v>68.317826086956515</c:v>
                </c:pt>
                <c:pt idx="11">
                  <c:v>74.398571428571429</c:v>
                </c:pt>
                <c:pt idx="12">
                  <c:v>73.84571428571428</c:v>
                </c:pt>
                <c:pt idx="13">
                  <c:v>93.846666666666664</c:v>
                </c:pt>
              </c:numCache>
            </c:numRef>
          </c:val>
          <c:extLst>
            <c:ext xmlns:c16="http://schemas.microsoft.com/office/drawing/2014/chart" uri="{C3380CC4-5D6E-409C-BE32-E72D297353CC}">
              <c16:uniqueId val="{00000000-7E0D-45BE-BF34-C1A919CE3F6A}"/>
            </c:ext>
          </c:extLst>
        </c:ser>
        <c:ser>
          <c:idx val="1"/>
          <c:order val="1"/>
          <c:tx>
            <c:strRef>
              <c:f>AvgTenureMonths!$C$3:$C$4</c:f>
              <c:strCache>
                <c:ptCount val="1"/>
                <c:pt idx="0">
                  <c:v>PT</c:v>
                </c:pt>
              </c:strCache>
            </c:strRef>
          </c:tx>
          <c:spPr>
            <a:solidFill>
              <a:schemeClr val="accent2"/>
            </a:solidFill>
            <a:ln>
              <a:noFill/>
            </a:ln>
            <a:effectLst/>
          </c:spPr>
          <c:invertIfNegative val="0"/>
          <c:cat>
            <c:multiLvlStrRef>
              <c:f>AvgTenureMonths!$A$5:$A$26</c:f>
              <c:multiLvlStrCache>
                <c:ptCount val="14"/>
                <c:lvl>
                  <c:pt idx="0">
                    <c:v>F</c:v>
                  </c:pt>
                  <c:pt idx="1">
                    <c:v>M</c:v>
                  </c:pt>
                  <c:pt idx="2">
                    <c:v>F</c:v>
                  </c:pt>
                  <c:pt idx="3">
                    <c:v>M</c:v>
                  </c:pt>
                  <c:pt idx="4">
                    <c:v>F</c:v>
                  </c:pt>
                  <c:pt idx="5">
                    <c:v>M</c:v>
                  </c:pt>
                  <c:pt idx="6">
                    <c:v>F</c:v>
                  </c:pt>
                  <c:pt idx="7">
                    <c:v>M</c:v>
                  </c:pt>
                  <c:pt idx="8">
                    <c:v>F</c:v>
                  </c:pt>
                  <c:pt idx="9">
                    <c:v>M</c:v>
                  </c:pt>
                  <c:pt idx="10">
                    <c:v>F</c:v>
                  </c:pt>
                  <c:pt idx="11">
                    <c:v>M</c:v>
                  </c:pt>
                  <c:pt idx="12">
                    <c:v>F</c:v>
                  </c:pt>
                  <c:pt idx="13">
                    <c:v>M</c:v>
                  </c:pt>
                </c:lvl>
                <c:lvl>
                  <c:pt idx="0">
                    <c:v>Group A</c:v>
                  </c:pt>
                  <c:pt idx="2">
                    <c:v>Group B</c:v>
                  </c:pt>
                  <c:pt idx="4">
                    <c:v>Group C</c:v>
                  </c:pt>
                  <c:pt idx="6">
                    <c:v>Group D</c:v>
                  </c:pt>
                  <c:pt idx="8">
                    <c:v>Group E</c:v>
                  </c:pt>
                  <c:pt idx="10">
                    <c:v>Group F</c:v>
                  </c:pt>
                  <c:pt idx="12">
                    <c:v>Group G</c:v>
                  </c:pt>
                </c:lvl>
              </c:multiLvlStrCache>
            </c:multiLvlStrRef>
          </c:cat>
          <c:val>
            <c:numRef>
              <c:f>AvgTenureMonths!$C$5:$C$26</c:f>
              <c:numCache>
                <c:formatCode>#,##0</c:formatCode>
                <c:ptCount val="14"/>
                <c:pt idx="0">
                  <c:v>28.947199999999999</c:v>
                </c:pt>
                <c:pt idx="1">
                  <c:v>20.302857142857142</c:v>
                </c:pt>
                <c:pt idx="2">
                  <c:v>15.668823529411766</c:v>
                </c:pt>
                <c:pt idx="3">
                  <c:v>16.629428571428569</c:v>
                </c:pt>
                <c:pt idx="4">
                  <c:v>10.90764705882353</c:v>
                </c:pt>
                <c:pt idx="5">
                  <c:v>18.820399999999999</c:v>
                </c:pt>
                <c:pt idx="6">
                  <c:v>18.317083333333333</c:v>
                </c:pt>
                <c:pt idx="7">
                  <c:v>18.36611111111111</c:v>
                </c:pt>
                <c:pt idx="8">
                  <c:v>12.388260869565217</c:v>
                </c:pt>
                <c:pt idx="9">
                  <c:v>33.782258064516128</c:v>
                </c:pt>
                <c:pt idx="10">
                  <c:v>12.6516</c:v>
                </c:pt>
                <c:pt idx="11">
                  <c:v>19.814146341463413</c:v>
                </c:pt>
                <c:pt idx="12">
                  <c:v>7.696315789473684</c:v>
                </c:pt>
                <c:pt idx="13">
                  <c:v>17.697741935483872</c:v>
                </c:pt>
              </c:numCache>
            </c:numRef>
          </c:val>
          <c:extLst>
            <c:ext xmlns:c16="http://schemas.microsoft.com/office/drawing/2014/chart" uri="{C3380CC4-5D6E-409C-BE32-E72D297353CC}">
              <c16:uniqueId val="{00000001-7E0D-45BE-BF34-C1A919CE3F6A}"/>
            </c:ext>
          </c:extLst>
        </c:ser>
        <c:dLbls>
          <c:showLegendKey val="0"/>
          <c:showVal val="0"/>
          <c:showCatName val="0"/>
          <c:showSerName val="0"/>
          <c:showPercent val="0"/>
          <c:showBubbleSize val="0"/>
        </c:dLbls>
        <c:gapWidth val="219"/>
        <c:overlap val="-27"/>
        <c:axId val="1766179615"/>
        <c:axId val="1766185855"/>
      </c:barChart>
      <c:catAx>
        <c:axId val="1766179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185855"/>
        <c:crosses val="autoZero"/>
        <c:auto val="1"/>
        <c:lblAlgn val="ctr"/>
        <c:lblOffset val="100"/>
        <c:noMultiLvlLbl val="0"/>
      </c:catAx>
      <c:valAx>
        <c:axId val="17661858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179615"/>
        <c:crosses val="autoZero"/>
        <c:crossBetween val="between"/>
      </c:valAx>
      <c:spPr>
        <a:noFill/>
        <a:ln>
          <a:noFill/>
        </a:ln>
        <a:effectLst/>
      </c:spPr>
    </c:plotArea>
    <c:legend>
      <c:legendPos val="t"/>
      <c:layout>
        <c:manualLayout>
          <c:xMode val="edge"/>
          <c:yMode val="edge"/>
          <c:x val="0.75548435598657382"/>
          <c:y val="3.7453703703703718E-2"/>
          <c:w val="0.11184464301512873"/>
          <c:h val="6.293751268285707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Dashboard.xlsx]ActivesByRegion!Region</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Active</a:t>
            </a:r>
            <a:r>
              <a:rPr lang="en-US" baseline="0"/>
              <a:t> By Region</a:t>
            </a:r>
            <a:endParaRPr lang="en-US"/>
          </a:p>
        </c:rich>
      </c:tx>
      <c:layout>
        <c:manualLayout>
          <c:xMode val="edge"/>
          <c:yMode val="edge"/>
          <c:x val="8.4493000874890659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927580927384076"/>
          <c:y val="0.13872739865850103"/>
          <c:w val="0.80116863517060366"/>
          <c:h val="0.75387321376494609"/>
        </c:manualLayout>
      </c:layout>
      <c:barChart>
        <c:barDir val="bar"/>
        <c:grouping val="clustered"/>
        <c:varyColors val="0"/>
        <c:ser>
          <c:idx val="0"/>
          <c:order val="0"/>
          <c:tx>
            <c:strRef>
              <c:f>ActivesByRegion!$B$3:$B$4</c:f>
              <c:strCache>
                <c:ptCount val="1"/>
                <c:pt idx="0">
                  <c:v>FT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ActivesByRegion!$A$5:$A$12</c:f>
              <c:strCache>
                <c:ptCount val="7"/>
                <c:pt idx="0">
                  <c:v>Central</c:v>
                </c:pt>
                <c:pt idx="1">
                  <c:v>East</c:v>
                </c:pt>
                <c:pt idx="2">
                  <c:v>Midwest</c:v>
                </c:pt>
                <c:pt idx="3">
                  <c:v>North</c:v>
                </c:pt>
                <c:pt idx="4">
                  <c:v>Northwest</c:v>
                </c:pt>
                <c:pt idx="5">
                  <c:v>South</c:v>
                </c:pt>
                <c:pt idx="6">
                  <c:v>West</c:v>
                </c:pt>
              </c:strCache>
            </c:strRef>
          </c:cat>
          <c:val>
            <c:numRef>
              <c:f>ActivesByRegion!$B$5:$B$12</c:f>
              <c:numCache>
                <c:formatCode>0</c:formatCode>
                <c:ptCount val="7"/>
                <c:pt idx="0">
                  <c:v>25</c:v>
                </c:pt>
                <c:pt idx="1">
                  <c:v>86</c:v>
                </c:pt>
                <c:pt idx="2">
                  <c:v>21</c:v>
                </c:pt>
                <c:pt idx="3">
                  <c:v>34</c:v>
                </c:pt>
                <c:pt idx="4">
                  <c:v>21</c:v>
                </c:pt>
                <c:pt idx="5">
                  <c:v>33</c:v>
                </c:pt>
                <c:pt idx="6">
                  <c:v>27</c:v>
                </c:pt>
              </c:numCache>
            </c:numRef>
          </c:val>
          <c:extLst>
            <c:ext xmlns:c16="http://schemas.microsoft.com/office/drawing/2014/chart" uri="{C3380CC4-5D6E-409C-BE32-E72D297353CC}">
              <c16:uniqueId val="{00000000-E4F1-4F7D-98F0-30EE2A2AF25A}"/>
            </c:ext>
          </c:extLst>
        </c:ser>
        <c:ser>
          <c:idx val="1"/>
          <c:order val="1"/>
          <c:tx>
            <c:strRef>
              <c:f>ActivesByRegion!$C$3:$C$4</c:f>
              <c:strCache>
                <c:ptCount val="1"/>
                <c:pt idx="0">
                  <c:v>PT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ActivesByRegion!$A$5:$A$12</c:f>
              <c:strCache>
                <c:ptCount val="7"/>
                <c:pt idx="0">
                  <c:v>Central</c:v>
                </c:pt>
                <c:pt idx="1">
                  <c:v>East</c:v>
                </c:pt>
                <c:pt idx="2">
                  <c:v>Midwest</c:v>
                </c:pt>
                <c:pt idx="3">
                  <c:v>North</c:v>
                </c:pt>
                <c:pt idx="4">
                  <c:v>Northwest</c:v>
                </c:pt>
                <c:pt idx="5">
                  <c:v>South</c:v>
                </c:pt>
                <c:pt idx="6">
                  <c:v>West</c:v>
                </c:pt>
              </c:strCache>
            </c:strRef>
          </c:cat>
          <c:val>
            <c:numRef>
              <c:f>ActivesByRegion!$C$5:$C$12</c:f>
              <c:numCache>
                <c:formatCode>0</c:formatCode>
                <c:ptCount val="7"/>
                <c:pt idx="0">
                  <c:v>50</c:v>
                </c:pt>
                <c:pt idx="1">
                  <c:v>27</c:v>
                </c:pt>
                <c:pt idx="2">
                  <c:v>41</c:v>
                </c:pt>
                <c:pt idx="3">
                  <c:v>90</c:v>
                </c:pt>
                <c:pt idx="4">
                  <c:v>73</c:v>
                </c:pt>
                <c:pt idx="5">
                  <c:v>81</c:v>
                </c:pt>
                <c:pt idx="6">
                  <c:v>41</c:v>
                </c:pt>
              </c:numCache>
            </c:numRef>
          </c:val>
          <c:extLst>
            <c:ext xmlns:c16="http://schemas.microsoft.com/office/drawing/2014/chart" uri="{C3380CC4-5D6E-409C-BE32-E72D297353CC}">
              <c16:uniqueId val="{00000001-E4F1-4F7D-98F0-30EE2A2AF25A}"/>
            </c:ext>
          </c:extLst>
        </c:ser>
        <c:dLbls>
          <c:dLblPos val="inEnd"/>
          <c:showLegendKey val="0"/>
          <c:showVal val="1"/>
          <c:showCatName val="0"/>
          <c:showSerName val="0"/>
          <c:showPercent val="0"/>
          <c:showBubbleSize val="0"/>
        </c:dLbls>
        <c:gapWidth val="50"/>
        <c:axId val="1888396159"/>
        <c:axId val="1888374527"/>
      </c:barChart>
      <c:catAx>
        <c:axId val="188839615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374527"/>
        <c:crosses val="autoZero"/>
        <c:auto val="1"/>
        <c:lblAlgn val="ctr"/>
        <c:lblOffset val="100"/>
        <c:noMultiLvlLbl val="0"/>
      </c:catAx>
      <c:valAx>
        <c:axId val="1888374527"/>
        <c:scaling>
          <c:orientation val="minMax"/>
        </c:scaling>
        <c:delete val="1"/>
        <c:axPos val="t"/>
        <c:numFmt formatCode="0" sourceLinked="1"/>
        <c:majorTickMark val="none"/>
        <c:minorTickMark val="none"/>
        <c:tickLblPos val="nextTo"/>
        <c:crossAx val="1888396159"/>
        <c:crosses val="autoZero"/>
        <c:crossBetween val="between"/>
      </c:valAx>
      <c:spPr>
        <a:noFill/>
        <a:ln>
          <a:noFill/>
        </a:ln>
        <a:effectLst/>
      </c:spPr>
    </c:plotArea>
    <c:legend>
      <c:legendPos val="t"/>
      <c:layout>
        <c:manualLayout>
          <c:xMode val="edge"/>
          <c:yMode val="edge"/>
          <c:x val="0.7905640857392825"/>
          <c:y val="4.6712962962962977E-2"/>
          <c:w val="0.12442716535433071"/>
          <c:h val="6.993053085650331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Dashboard.xlsx]Separations!Separations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Separations</a:t>
            </a:r>
          </a:p>
        </c:rich>
      </c:tx>
      <c:layout>
        <c:manualLayout>
          <c:xMode val="edge"/>
          <c:yMode val="edge"/>
          <c:x val="0.12332984273177307"/>
          <c:y val="4.98468673010965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315035166854224"/>
          <c:y val="4.2967260671363451E-2"/>
          <c:w val="0.69629396325459314"/>
          <c:h val="0.82331765820939051"/>
        </c:manualLayout>
      </c:layout>
      <c:barChart>
        <c:barDir val="col"/>
        <c:grouping val="clustered"/>
        <c:varyColors val="0"/>
        <c:ser>
          <c:idx val="0"/>
          <c:order val="0"/>
          <c:tx>
            <c:strRef>
              <c:f>Separations!$B$1</c:f>
              <c:strCache>
                <c:ptCount val="1"/>
                <c:pt idx="0">
                  <c:v>Separations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Separations!$A$2:$A$6</c:f>
              <c:strCache>
                <c:ptCount val="4"/>
                <c:pt idx="0">
                  <c:v>2015</c:v>
                </c:pt>
                <c:pt idx="1">
                  <c:v>2016</c:v>
                </c:pt>
                <c:pt idx="2">
                  <c:v>2017</c:v>
                </c:pt>
                <c:pt idx="3">
                  <c:v>2018</c:v>
                </c:pt>
              </c:strCache>
            </c:strRef>
          </c:cat>
          <c:val>
            <c:numRef>
              <c:f>Separations!$B$2:$B$6</c:f>
              <c:numCache>
                <c:formatCode>#,##0</c:formatCode>
                <c:ptCount val="4"/>
                <c:pt idx="0">
                  <c:v>11</c:v>
                </c:pt>
                <c:pt idx="1">
                  <c:v>96</c:v>
                </c:pt>
                <c:pt idx="2">
                  <c:v>598</c:v>
                </c:pt>
                <c:pt idx="3">
                  <c:v>942</c:v>
                </c:pt>
              </c:numCache>
            </c:numRef>
          </c:val>
          <c:extLst>
            <c:ext xmlns:c16="http://schemas.microsoft.com/office/drawing/2014/chart" uri="{C3380CC4-5D6E-409C-BE32-E72D297353CC}">
              <c16:uniqueId val="{00000000-002B-4D43-B4F1-987615AD5314}"/>
            </c:ext>
          </c:extLst>
        </c:ser>
        <c:ser>
          <c:idx val="1"/>
          <c:order val="1"/>
          <c:tx>
            <c:strRef>
              <c:f>Separations!$C$1</c:f>
              <c:strCache>
                <c:ptCount val="1"/>
                <c:pt idx="0">
                  <c:v>Attrition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Separations!$A$2:$A$6</c:f>
              <c:strCache>
                <c:ptCount val="4"/>
                <c:pt idx="0">
                  <c:v>2015</c:v>
                </c:pt>
                <c:pt idx="1">
                  <c:v>2016</c:v>
                </c:pt>
                <c:pt idx="2">
                  <c:v>2017</c:v>
                </c:pt>
                <c:pt idx="3">
                  <c:v>2018</c:v>
                </c:pt>
              </c:strCache>
            </c:strRef>
          </c:cat>
          <c:val>
            <c:numRef>
              <c:f>Separations!$C$2:$C$6</c:f>
              <c:numCache>
                <c:formatCode>General</c:formatCode>
                <c:ptCount val="4"/>
                <c:pt idx="0">
                  <c:v>11</c:v>
                </c:pt>
                <c:pt idx="1">
                  <c:v>92</c:v>
                </c:pt>
                <c:pt idx="2">
                  <c:v>400</c:v>
                </c:pt>
                <c:pt idx="3">
                  <c:v>676</c:v>
                </c:pt>
              </c:numCache>
            </c:numRef>
          </c:val>
          <c:extLst>
            <c:ext xmlns:c16="http://schemas.microsoft.com/office/drawing/2014/chart" uri="{C3380CC4-5D6E-409C-BE32-E72D297353CC}">
              <c16:uniqueId val="{00000001-002B-4D43-B4F1-987615AD5314}"/>
            </c:ext>
          </c:extLst>
        </c:ser>
        <c:dLbls>
          <c:dLblPos val="inEnd"/>
          <c:showLegendKey val="0"/>
          <c:showVal val="1"/>
          <c:showCatName val="0"/>
          <c:showSerName val="0"/>
          <c:showPercent val="0"/>
          <c:showBubbleSize val="0"/>
        </c:dLbls>
        <c:gapWidth val="50"/>
        <c:overlap val="100"/>
        <c:axId val="870172800"/>
        <c:axId val="870154496"/>
      </c:barChart>
      <c:catAx>
        <c:axId val="870172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154496"/>
        <c:crosses val="autoZero"/>
        <c:auto val="1"/>
        <c:lblAlgn val="ctr"/>
        <c:lblOffset val="100"/>
        <c:noMultiLvlLbl val="0"/>
      </c:catAx>
      <c:valAx>
        <c:axId val="870154496"/>
        <c:scaling>
          <c:orientation val="minMax"/>
        </c:scaling>
        <c:delete val="1"/>
        <c:axPos val="l"/>
        <c:numFmt formatCode="#,##0" sourceLinked="1"/>
        <c:majorTickMark val="none"/>
        <c:minorTickMark val="none"/>
        <c:tickLblPos val="nextTo"/>
        <c:crossAx val="870172800"/>
        <c:crosses val="autoZero"/>
        <c:crossBetween val="between"/>
      </c:valAx>
      <c:spPr>
        <a:noFill/>
        <a:ln>
          <a:noFill/>
        </a:ln>
        <a:effectLst/>
      </c:spPr>
    </c:plotArea>
    <c:legend>
      <c:legendPos val="t"/>
      <c:layout>
        <c:manualLayout>
          <c:xMode val="edge"/>
          <c:yMode val="edge"/>
          <c:x val="0"/>
          <c:y val="0.23067965188561956"/>
          <c:w val="0.37121259134479628"/>
          <c:h val="0.236152783533637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Dashboard.xlsx]TermReason!TermReason</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Termination Reason</a:t>
            </a:r>
          </a:p>
        </c:rich>
      </c:tx>
      <c:layout>
        <c:manualLayout>
          <c:xMode val="edge"/>
          <c:yMode val="edge"/>
          <c:x val="0.11968204380409354"/>
          <c:y val="3.32277040617323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315048118985125"/>
          <c:y val="6.9282954214056572E-2"/>
          <c:w val="0.69629396325459314"/>
          <c:h val="0.76841562451752354"/>
        </c:manualLayout>
      </c:layout>
      <c:barChart>
        <c:barDir val="col"/>
        <c:grouping val="clustered"/>
        <c:varyColors val="0"/>
        <c:ser>
          <c:idx val="0"/>
          <c:order val="0"/>
          <c:tx>
            <c:strRef>
              <c:f>TermReason!$B$1:$B$2</c:f>
              <c:strCache>
                <c:ptCount val="1"/>
                <c:pt idx="0">
                  <c:v>Involuntary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TermReason!$A$3:$A$7</c:f>
              <c:strCache>
                <c:ptCount val="4"/>
                <c:pt idx="0">
                  <c:v>2015</c:v>
                </c:pt>
                <c:pt idx="1">
                  <c:v>2016</c:v>
                </c:pt>
                <c:pt idx="2">
                  <c:v>2017</c:v>
                </c:pt>
                <c:pt idx="3">
                  <c:v>2018</c:v>
                </c:pt>
              </c:strCache>
            </c:strRef>
          </c:cat>
          <c:val>
            <c:numRef>
              <c:f>TermReason!$B$3:$B$7</c:f>
              <c:numCache>
                <c:formatCode>#,##0</c:formatCode>
                <c:ptCount val="4"/>
                <c:pt idx="0">
                  <c:v>11</c:v>
                </c:pt>
                <c:pt idx="1">
                  <c:v>73</c:v>
                </c:pt>
                <c:pt idx="2">
                  <c:v>127</c:v>
                </c:pt>
                <c:pt idx="3">
                  <c:v>224</c:v>
                </c:pt>
              </c:numCache>
            </c:numRef>
          </c:val>
          <c:extLst>
            <c:ext xmlns:c16="http://schemas.microsoft.com/office/drawing/2014/chart" uri="{C3380CC4-5D6E-409C-BE32-E72D297353CC}">
              <c16:uniqueId val="{00000000-DE94-4C47-821D-00D7349A92F1}"/>
            </c:ext>
          </c:extLst>
        </c:ser>
        <c:ser>
          <c:idx val="1"/>
          <c:order val="1"/>
          <c:tx>
            <c:strRef>
              <c:f>TermReason!$C$1:$C$2</c:f>
              <c:strCache>
                <c:ptCount val="1"/>
                <c:pt idx="0">
                  <c:v>Voluntary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TermReason!$A$3:$A$7</c:f>
              <c:strCache>
                <c:ptCount val="4"/>
                <c:pt idx="0">
                  <c:v>2015</c:v>
                </c:pt>
                <c:pt idx="1">
                  <c:v>2016</c:v>
                </c:pt>
                <c:pt idx="2">
                  <c:v>2017</c:v>
                </c:pt>
                <c:pt idx="3">
                  <c:v>2018</c:v>
                </c:pt>
              </c:strCache>
            </c:strRef>
          </c:cat>
          <c:val>
            <c:numRef>
              <c:f>TermReason!$C$3:$C$7</c:f>
              <c:numCache>
                <c:formatCode>#,##0</c:formatCode>
                <c:ptCount val="4"/>
                <c:pt idx="1">
                  <c:v>23</c:v>
                </c:pt>
                <c:pt idx="2">
                  <c:v>471</c:v>
                </c:pt>
                <c:pt idx="3">
                  <c:v>717</c:v>
                </c:pt>
              </c:numCache>
            </c:numRef>
          </c:val>
          <c:extLst>
            <c:ext xmlns:c16="http://schemas.microsoft.com/office/drawing/2014/chart" uri="{C3380CC4-5D6E-409C-BE32-E72D297353CC}">
              <c16:uniqueId val="{00000001-DE94-4C47-821D-00D7349A92F1}"/>
            </c:ext>
          </c:extLst>
        </c:ser>
        <c:dLbls>
          <c:dLblPos val="inEnd"/>
          <c:showLegendKey val="0"/>
          <c:showVal val="1"/>
          <c:showCatName val="0"/>
          <c:showSerName val="0"/>
          <c:showPercent val="0"/>
          <c:showBubbleSize val="0"/>
        </c:dLbls>
        <c:gapWidth val="50"/>
        <c:axId val="870172800"/>
        <c:axId val="870154496"/>
      </c:barChart>
      <c:catAx>
        <c:axId val="870172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154496"/>
        <c:crosses val="autoZero"/>
        <c:auto val="1"/>
        <c:lblAlgn val="ctr"/>
        <c:lblOffset val="100"/>
        <c:noMultiLvlLbl val="0"/>
      </c:catAx>
      <c:valAx>
        <c:axId val="870154496"/>
        <c:scaling>
          <c:orientation val="minMax"/>
        </c:scaling>
        <c:delete val="1"/>
        <c:axPos val="l"/>
        <c:numFmt formatCode="#,##0" sourceLinked="1"/>
        <c:majorTickMark val="none"/>
        <c:minorTickMark val="none"/>
        <c:tickLblPos val="nextTo"/>
        <c:crossAx val="870172800"/>
        <c:crosses val="autoZero"/>
        <c:crossBetween val="between"/>
      </c:valAx>
      <c:spPr>
        <a:noFill/>
        <a:ln>
          <a:noFill/>
        </a:ln>
        <a:effectLst/>
      </c:spPr>
    </c:plotArea>
    <c:legend>
      <c:legendPos val="t"/>
      <c:layout>
        <c:manualLayout>
          <c:xMode val="edge"/>
          <c:yMode val="edge"/>
          <c:x val="1.4888953433735074E-2"/>
          <c:y val="0.19778208551426738"/>
          <c:w val="0.21374622921411782"/>
          <c:h val="0.476792959703566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Dashboard.xlsx]Headline!AgeGroup</c:name>
    <c:fmtId val="4"/>
  </c:pivotSource>
  <c:chart>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2.6107523076469373E-2"/>
          <c:w val="0.93888888888888888"/>
          <c:h val="0.69674245775457844"/>
        </c:manualLayout>
      </c:layout>
      <c:barChart>
        <c:barDir val="col"/>
        <c:grouping val="clustered"/>
        <c:varyColors val="0"/>
        <c:ser>
          <c:idx val="0"/>
          <c:order val="0"/>
          <c:tx>
            <c:strRef>
              <c:f>Headline!$F$19:$F$20</c:f>
              <c:strCache>
                <c:ptCount val="1"/>
                <c:pt idx="0">
                  <c:v>F</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Headline!$E$21:$E$24</c:f>
              <c:strCache>
                <c:ptCount val="3"/>
                <c:pt idx="0">
                  <c:v>&lt;30</c:v>
                </c:pt>
                <c:pt idx="1">
                  <c:v>30-49</c:v>
                </c:pt>
                <c:pt idx="2">
                  <c:v>50+</c:v>
                </c:pt>
              </c:strCache>
            </c:strRef>
          </c:cat>
          <c:val>
            <c:numRef>
              <c:f>Headline!$F$21:$F$24</c:f>
              <c:numCache>
                <c:formatCode>0</c:formatCode>
                <c:ptCount val="3"/>
                <c:pt idx="0">
                  <c:v>172</c:v>
                </c:pt>
                <c:pt idx="1">
                  <c:v>81</c:v>
                </c:pt>
                <c:pt idx="2">
                  <c:v>44</c:v>
                </c:pt>
              </c:numCache>
            </c:numRef>
          </c:val>
          <c:extLst>
            <c:ext xmlns:c16="http://schemas.microsoft.com/office/drawing/2014/chart" uri="{C3380CC4-5D6E-409C-BE32-E72D297353CC}">
              <c16:uniqueId val="{00000000-79AD-41ED-B947-5D4EE4508E92}"/>
            </c:ext>
          </c:extLst>
        </c:ser>
        <c:ser>
          <c:idx val="1"/>
          <c:order val="1"/>
          <c:tx>
            <c:strRef>
              <c:f>Headline!$G$19:$G$20</c:f>
              <c:strCache>
                <c:ptCount val="1"/>
                <c:pt idx="0">
                  <c:v>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Headline!$E$21:$E$24</c:f>
              <c:strCache>
                <c:ptCount val="3"/>
                <c:pt idx="0">
                  <c:v>&lt;30</c:v>
                </c:pt>
                <c:pt idx="1">
                  <c:v>30-49</c:v>
                </c:pt>
                <c:pt idx="2">
                  <c:v>50+</c:v>
                </c:pt>
              </c:strCache>
            </c:strRef>
          </c:cat>
          <c:val>
            <c:numRef>
              <c:f>Headline!$G$21:$G$24</c:f>
              <c:numCache>
                <c:formatCode>0</c:formatCode>
                <c:ptCount val="3"/>
                <c:pt idx="0">
                  <c:v>165</c:v>
                </c:pt>
                <c:pt idx="1">
                  <c:v>105</c:v>
                </c:pt>
                <c:pt idx="2">
                  <c:v>83</c:v>
                </c:pt>
              </c:numCache>
            </c:numRef>
          </c:val>
          <c:extLst>
            <c:ext xmlns:c16="http://schemas.microsoft.com/office/drawing/2014/chart" uri="{C3380CC4-5D6E-409C-BE32-E72D297353CC}">
              <c16:uniqueId val="{00000001-79AD-41ED-B947-5D4EE4508E92}"/>
            </c:ext>
          </c:extLst>
        </c:ser>
        <c:dLbls>
          <c:dLblPos val="inEnd"/>
          <c:showLegendKey val="0"/>
          <c:showVal val="1"/>
          <c:showCatName val="0"/>
          <c:showSerName val="0"/>
          <c:showPercent val="0"/>
          <c:showBubbleSize val="0"/>
        </c:dLbls>
        <c:gapWidth val="50"/>
        <c:axId val="1679318816"/>
        <c:axId val="1679319648"/>
      </c:barChart>
      <c:catAx>
        <c:axId val="1679318816"/>
        <c:scaling>
          <c:orientation val="minMax"/>
        </c:scaling>
        <c:delete val="0"/>
        <c:axPos val="b"/>
        <c:numFmt formatCode="General" sourceLinked="1"/>
        <c:majorTickMark val="none"/>
        <c:minorTickMark val="none"/>
        <c:tickLblPos val="nextTo"/>
        <c:spPr>
          <a:solidFill>
            <a:sysClr val="window" lastClr="FFFFFF"/>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en-US"/>
          </a:p>
        </c:txPr>
        <c:crossAx val="1679319648"/>
        <c:crosses val="autoZero"/>
        <c:auto val="1"/>
        <c:lblAlgn val="ctr"/>
        <c:lblOffset val="100"/>
        <c:noMultiLvlLbl val="0"/>
      </c:catAx>
      <c:valAx>
        <c:axId val="1679319648"/>
        <c:scaling>
          <c:orientation val="minMax"/>
        </c:scaling>
        <c:delete val="1"/>
        <c:axPos val="l"/>
        <c:numFmt formatCode="0" sourceLinked="1"/>
        <c:majorTickMark val="none"/>
        <c:minorTickMark val="none"/>
        <c:tickLblPos val="nextTo"/>
        <c:crossAx val="1679318816"/>
        <c:crosses val="autoZero"/>
        <c:crossBetween val="between"/>
      </c:valAx>
      <c:spPr>
        <a:noFill/>
        <a:ln>
          <a:noFill/>
        </a:ln>
        <a:effectLst/>
      </c:spPr>
    </c:plotArea>
    <c:legend>
      <c:legendPos val="t"/>
      <c:layout>
        <c:manualLayout>
          <c:xMode val="edge"/>
          <c:yMode val="edge"/>
          <c:x val="0.40935880149048881"/>
          <c:y val="7.6469062056898046E-2"/>
          <c:w val="0.26188124387866396"/>
          <c:h val="0.25520499592723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Dashboard.xlsx]TotalActiveEmp!TotalActive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Active Employees</a:t>
            </a:r>
          </a:p>
        </c:rich>
      </c:tx>
      <c:layout>
        <c:manualLayout>
          <c:xMode val="edge"/>
          <c:yMode val="edge"/>
          <c:x val="6.1843950178496601E-2"/>
          <c:y val="6.42206522464771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071277543944709E-2"/>
          <c:y val="0.14924781996304606"/>
          <c:w val="0.92309044396221207"/>
          <c:h val="0.5015758723445366"/>
        </c:manualLayout>
      </c:layout>
      <c:barChart>
        <c:barDir val="col"/>
        <c:grouping val="clustered"/>
        <c:varyColors val="0"/>
        <c:ser>
          <c:idx val="0"/>
          <c:order val="0"/>
          <c:tx>
            <c:strRef>
              <c:f>TotalActiveEmp!$B$3</c:f>
              <c:strCache>
                <c:ptCount val="1"/>
                <c:pt idx="0">
                  <c:v>Active Employees</c:v>
                </c:pt>
              </c:strCache>
            </c:strRef>
          </c:tx>
          <c:spPr>
            <a:solidFill>
              <a:schemeClr val="accent2"/>
            </a:solidFill>
            <a:ln>
              <a:noFill/>
            </a:ln>
            <a:effectLst/>
          </c:spPr>
          <c:invertIfNegative val="0"/>
          <c:cat>
            <c:multiLvlStrRef>
              <c:f>TotalActiveEmp!$A$4:$A$92</c:f>
              <c:multiLvlStrCache>
                <c:ptCount val="4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lvl>
                <c:lvl>
                  <c:pt idx="0">
                    <c:v>Qtr1</c:v>
                  </c:pt>
                  <c:pt idx="3">
                    <c:v>Qtr2</c:v>
                  </c:pt>
                  <c:pt idx="6">
                    <c:v>Qtr3</c:v>
                  </c:pt>
                  <c:pt idx="9">
                    <c:v>Qtr4</c:v>
                  </c:pt>
                  <c:pt idx="12">
                    <c:v>Qtr1</c:v>
                  </c:pt>
                  <c:pt idx="15">
                    <c:v>Qtr2</c:v>
                  </c:pt>
                  <c:pt idx="18">
                    <c:v>Qtr3</c:v>
                  </c:pt>
                  <c:pt idx="21">
                    <c:v>Qtr4</c:v>
                  </c:pt>
                  <c:pt idx="24">
                    <c:v>Qtr1</c:v>
                  </c:pt>
                  <c:pt idx="27">
                    <c:v>Qtr2</c:v>
                  </c:pt>
                  <c:pt idx="30">
                    <c:v>Qtr3</c:v>
                  </c:pt>
                  <c:pt idx="33">
                    <c:v>Qtr4</c:v>
                  </c:pt>
                  <c:pt idx="36">
                    <c:v>Qtr1</c:v>
                  </c:pt>
                  <c:pt idx="39">
                    <c:v>Qtr2</c:v>
                  </c:pt>
                  <c:pt idx="42">
                    <c:v>Qtr3</c:v>
                  </c:pt>
                  <c:pt idx="45">
                    <c:v>Qtr4</c:v>
                  </c:pt>
                </c:lvl>
                <c:lvl>
                  <c:pt idx="0">
                    <c:v>2015</c:v>
                  </c:pt>
                  <c:pt idx="12">
                    <c:v>2016</c:v>
                  </c:pt>
                  <c:pt idx="24">
                    <c:v>2017</c:v>
                  </c:pt>
                  <c:pt idx="36">
                    <c:v>2018</c:v>
                  </c:pt>
                </c:lvl>
              </c:multiLvlStrCache>
            </c:multiLvlStrRef>
          </c:cat>
          <c:val>
            <c:numRef>
              <c:f>TotalActiveEmp!$B$4:$B$92</c:f>
              <c:numCache>
                <c:formatCode>0</c:formatCode>
                <c:ptCount val="48"/>
                <c:pt idx="0">
                  <c:v>228</c:v>
                </c:pt>
                <c:pt idx="1">
                  <c:v>229</c:v>
                </c:pt>
                <c:pt idx="2">
                  <c:v>229</c:v>
                </c:pt>
                <c:pt idx="3">
                  <c:v>233</c:v>
                </c:pt>
                <c:pt idx="4">
                  <c:v>242</c:v>
                </c:pt>
                <c:pt idx="5">
                  <c:v>251</c:v>
                </c:pt>
                <c:pt idx="6">
                  <c:v>258</c:v>
                </c:pt>
                <c:pt idx="7">
                  <c:v>269</c:v>
                </c:pt>
                <c:pt idx="8">
                  <c:v>275</c:v>
                </c:pt>
                <c:pt idx="9">
                  <c:v>289</c:v>
                </c:pt>
                <c:pt idx="10">
                  <c:v>291</c:v>
                </c:pt>
                <c:pt idx="11">
                  <c:v>300</c:v>
                </c:pt>
                <c:pt idx="12">
                  <c:v>312</c:v>
                </c:pt>
                <c:pt idx="13">
                  <c:v>322</c:v>
                </c:pt>
                <c:pt idx="14">
                  <c:v>338</c:v>
                </c:pt>
                <c:pt idx="15">
                  <c:v>343</c:v>
                </c:pt>
                <c:pt idx="16">
                  <c:v>351</c:v>
                </c:pt>
                <c:pt idx="17">
                  <c:v>361</c:v>
                </c:pt>
                <c:pt idx="18">
                  <c:v>370</c:v>
                </c:pt>
                <c:pt idx="19">
                  <c:v>386</c:v>
                </c:pt>
                <c:pt idx="20">
                  <c:v>403</c:v>
                </c:pt>
                <c:pt idx="21">
                  <c:v>426</c:v>
                </c:pt>
                <c:pt idx="22">
                  <c:v>453</c:v>
                </c:pt>
                <c:pt idx="23">
                  <c:v>467</c:v>
                </c:pt>
                <c:pt idx="24">
                  <c:v>455</c:v>
                </c:pt>
                <c:pt idx="25">
                  <c:v>454</c:v>
                </c:pt>
                <c:pt idx="26">
                  <c:v>449</c:v>
                </c:pt>
                <c:pt idx="27">
                  <c:v>448</c:v>
                </c:pt>
                <c:pt idx="28">
                  <c:v>454</c:v>
                </c:pt>
                <c:pt idx="29">
                  <c:v>458</c:v>
                </c:pt>
                <c:pt idx="30">
                  <c:v>462</c:v>
                </c:pt>
                <c:pt idx="31">
                  <c:v>488</c:v>
                </c:pt>
                <c:pt idx="32">
                  <c:v>494</c:v>
                </c:pt>
                <c:pt idx="33">
                  <c:v>504</c:v>
                </c:pt>
                <c:pt idx="34">
                  <c:v>517</c:v>
                </c:pt>
                <c:pt idx="35">
                  <c:v>506</c:v>
                </c:pt>
                <c:pt idx="36">
                  <c:v>506</c:v>
                </c:pt>
                <c:pt idx="37">
                  <c:v>509</c:v>
                </c:pt>
                <c:pt idx="38">
                  <c:v>526</c:v>
                </c:pt>
                <c:pt idx="39">
                  <c:v>538</c:v>
                </c:pt>
                <c:pt idx="40">
                  <c:v>574</c:v>
                </c:pt>
                <c:pt idx="41">
                  <c:v>633</c:v>
                </c:pt>
                <c:pt idx="42">
                  <c:v>635</c:v>
                </c:pt>
                <c:pt idx="43">
                  <c:v>634</c:v>
                </c:pt>
                <c:pt idx="44">
                  <c:v>647</c:v>
                </c:pt>
                <c:pt idx="45">
                  <c:v>658</c:v>
                </c:pt>
                <c:pt idx="46">
                  <c:v>657</c:v>
                </c:pt>
                <c:pt idx="47">
                  <c:v>650</c:v>
                </c:pt>
              </c:numCache>
            </c:numRef>
          </c:val>
          <c:extLst>
            <c:ext xmlns:c16="http://schemas.microsoft.com/office/drawing/2014/chart" uri="{C3380CC4-5D6E-409C-BE32-E72D297353CC}">
              <c16:uniqueId val="{00000000-1385-4FD6-91AB-9DD01A81024C}"/>
            </c:ext>
          </c:extLst>
        </c:ser>
        <c:ser>
          <c:idx val="1"/>
          <c:order val="1"/>
          <c:tx>
            <c:strRef>
              <c:f>TotalActiveEmp!$C$3</c:f>
              <c:strCache>
                <c:ptCount val="1"/>
                <c:pt idx="0">
                  <c:v>New Hires</c:v>
                </c:pt>
              </c:strCache>
            </c:strRef>
          </c:tx>
          <c:spPr>
            <a:solidFill>
              <a:schemeClr val="accent4"/>
            </a:solidFill>
            <a:ln>
              <a:noFill/>
            </a:ln>
            <a:effectLst/>
          </c:spPr>
          <c:invertIfNegative val="0"/>
          <c:cat>
            <c:multiLvlStrRef>
              <c:f>TotalActiveEmp!$A$4:$A$92</c:f>
              <c:multiLvlStrCache>
                <c:ptCount val="4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lvl>
                <c:lvl>
                  <c:pt idx="0">
                    <c:v>Qtr1</c:v>
                  </c:pt>
                  <c:pt idx="3">
                    <c:v>Qtr2</c:v>
                  </c:pt>
                  <c:pt idx="6">
                    <c:v>Qtr3</c:v>
                  </c:pt>
                  <c:pt idx="9">
                    <c:v>Qtr4</c:v>
                  </c:pt>
                  <c:pt idx="12">
                    <c:v>Qtr1</c:v>
                  </c:pt>
                  <c:pt idx="15">
                    <c:v>Qtr2</c:v>
                  </c:pt>
                  <c:pt idx="18">
                    <c:v>Qtr3</c:v>
                  </c:pt>
                  <c:pt idx="21">
                    <c:v>Qtr4</c:v>
                  </c:pt>
                  <c:pt idx="24">
                    <c:v>Qtr1</c:v>
                  </c:pt>
                  <c:pt idx="27">
                    <c:v>Qtr2</c:v>
                  </c:pt>
                  <c:pt idx="30">
                    <c:v>Qtr3</c:v>
                  </c:pt>
                  <c:pt idx="33">
                    <c:v>Qtr4</c:v>
                  </c:pt>
                  <c:pt idx="36">
                    <c:v>Qtr1</c:v>
                  </c:pt>
                  <c:pt idx="39">
                    <c:v>Qtr2</c:v>
                  </c:pt>
                  <c:pt idx="42">
                    <c:v>Qtr3</c:v>
                  </c:pt>
                  <c:pt idx="45">
                    <c:v>Qtr4</c:v>
                  </c:pt>
                </c:lvl>
                <c:lvl>
                  <c:pt idx="0">
                    <c:v>2015</c:v>
                  </c:pt>
                  <c:pt idx="12">
                    <c:v>2016</c:v>
                  </c:pt>
                  <c:pt idx="24">
                    <c:v>2017</c:v>
                  </c:pt>
                  <c:pt idx="36">
                    <c:v>2018</c:v>
                  </c:pt>
                </c:lvl>
              </c:multiLvlStrCache>
            </c:multiLvlStrRef>
          </c:cat>
          <c:val>
            <c:numRef>
              <c:f>TotalActiveEmp!$C$4:$C$92</c:f>
              <c:numCache>
                <c:formatCode>#,##0</c:formatCode>
                <c:ptCount val="48"/>
                <c:pt idx="0">
                  <c:v>1</c:v>
                </c:pt>
                <c:pt idx="1">
                  <c:v>1</c:v>
                </c:pt>
                <c:pt idx="2">
                  <c:v>1</c:v>
                </c:pt>
                <c:pt idx="3">
                  <c:v>4</c:v>
                </c:pt>
                <c:pt idx="4">
                  <c:v>8</c:v>
                </c:pt>
                <c:pt idx="5">
                  <c:v>9</c:v>
                </c:pt>
                <c:pt idx="6">
                  <c:v>7</c:v>
                </c:pt>
                <c:pt idx="7">
                  <c:v>11</c:v>
                </c:pt>
                <c:pt idx="8">
                  <c:v>6</c:v>
                </c:pt>
                <c:pt idx="9">
                  <c:v>14</c:v>
                </c:pt>
                <c:pt idx="10">
                  <c:v>9</c:v>
                </c:pt>
                <c:pt idx="11">
                  <c:v>7</c:v>
                </c:pt>
                <c:pt idx="12">
                  <c:v>10</c:v>
                </c:pt>
                <c:pt idx="13">
                  <c:v>9</c:v>
                </c:pt>
                <c:pt idx="14">
                  <c:v>18</c:v>
                </c:pt>
                <c:pt idx="15">
                  <c:v>8</c:v>
                </c:pt>
                <c:pt idx="16">
                  <c:v>7</c:v>
                </c:pt>
                <c:pt idx="17">
                  <c:v>7</c:v>
                </c:pt>
                <c:pt idx="18">
                  <c:v>8</c:v>
                </c:pt>
                <c:pt idx="19">
                  <c:v>18</c:v>
                </c:pt>
                <c:pt idx="20">
                  <c:v>21</c:v>
                </c:pt>
                <c:pt idx="21">
                  <c:v>24</c:v>
                </c:pt>
                <c:pt idx="22">
                  <c:v>33</c:v>
                </c:pt>
                <c:pt idx="23">
                  <c:v>17</c:v>
                </c:pt>
                <c:pt idx="24">
                  <c:v>18</c:v>
                </c:pt>
                <c:pt idx="25">
                  <c:v>27</c:v>
                </c:pt>
                <c:pt idx="26">
                  <c:v>21</c:v>
                </c:pt>
                <c:pt idx="27">
                  <c:v>31</c:v>
                </c:pt>
                <c:pt idx="28">
                  <c:v>47</c:v>
                </c:pt>
                <c:pt idx="29">
                  <c:v>36</c:v>
                </c:pt>
                <c:pt idx="30">
                  <c:v>53</c:v>
                </c:pt>
                <c:pt idx="31">
                  <c:v>76</c:v>
                </c:pt>
                <c:pt idx="32">
                  <c:v>47</c:v>
                </c:pt>
                <c:pt idx="33">
                  <c:v>65</c:v>
                </c:pt>
                <c:pt idx="34">
                  <c:v>55</c:v>
                </c:pt>
                <c:pt idx="35">
                  <c:v>10</c:v>
                </c:pt>
                <c:pt idx="36">
                  <c:v>39</c:v>
                </c:pt>
                <c:pt idx="37">
                  <c:v>34</c:v>
                </c:pt>
                <c:pt idx="38">
                  <c:v>54</c:v>
                </c:pt>
                <c:pt idx="39">
                  <c:v>72</c:v>
                </c:pt>
                <c:pt idx="40">
                  <c:v>108</c:v>
                </c:pt>
                <c:pt idx="41">
                  <c:v>118</c:v>
                </c:pt>
                <c:pt idx="42">
                  <c:v>102</c:v>
                </c:pt>
                <c:pt idx="43">
                  <c:v>96</c:v>
                </c:pt>
                <c:pt idx="44">
                  <c:v>80</c:v>
                </c:pt>
                <c:pt idx="45">
                  <c:v>102</c:v>
                </c:pt>
                <c:pt idx="46">
                  <c:v>45</c:v>
                </c:pt>
                <c:pt idx="47">
                  <c:v>2</c:v>
                </c:pt>
              </c:numCache>
            </c:numRef>
          </c:val>
          <c:extLst>
            <c:ext xmlns:c16="http://schemas.microsoft.com/office/drawing/2014/chart" uri="{C3380CC4-5D6E-409C-BE32-E72D297353CC}">
              <c16:uniqueId val="{00000001-1385-4FD6-91AB-9DD01A81024C}"/>
            </c:ext>
          </c:extLst>
        </c:ser>
        <c:dLbls>
          <c:showLegendKey val="0"/>
          <c:showVal val="0"/>
          <c:showCatName val="0"/>
          <c:showSerName val="0"/>
          <c:showPercent val="0"/>
          <c:showBubbleSize val="0"/>
        </c:dLbls>
        <c:gapWidth val="50"/>
        <c:overlap val="100"/>
        <c:axId val="1687197791"/>
        <c:axId val="1687174079"/>
      </c:barChart>
      <c:catAx>
        <c:axId val="1687197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174079"/>
        <c:crosses val="autoZero"/>
        <c:auto val="1"/>
        <c:lblAlgn val="ctr"/>
        <c:lblOffset val="100"/>
        <c:noMultiLvlLbl val="0"/>
      </c:catAx>
      <c:valAx>
        <c:axId val="1687174079"/>
        <c:scaling>
          <c:orientation val="minMax"/>
        </c:scaling>
        <c:delete val="1"/>
        <c:axPos val="l"/>
        <c:numFmt formatCode="0" sourceLinked="1"/>
        <c:majorTickMark val="none"/>
        <c:minorTickMark val="none"/>
        <c:tickLblPos val="nextTo"/>
        <c:crossAx val="1687197791"/>
        <c:crosses val="autoZero"/>
        <c:crossBetween val="between"/>
      </c:valAx>
      <c:spPr>
        <a:noFill/>
        <a:ln>
          <a:noFill/>
        </a:ln>
        <a:effectLst/>
      </c:spPr>
    </c:plotArea>
    <c:legend>
      <c:legendPos val="t"/>
      <c:layout>
        <c:manualLayout>
          <c:xMode val="edge"/>
          <c:yMode val="edge"/>
          <c:x val="0.68970967673422401"/>
          <c:y val="5.0209385504255986E-2"/>
          <c:w val="0.27166746374163342"/>
          <c:h val="7.64012002368532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Dashboard.xlsx]ActiveEthnicGrp!Ethnicity</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Active By</a:t>
            </a:r>
            <a:r>
              <a:rPr lang="en-US" baseline="0"/>
              <a:t> Ethnic Group</a:t>
            </a:r>
            <a:endParaRPr lang="en-US"/>
          </a:p>
        </c:rich>
      </c:tx>
      <c:layout>
        <c:manualLayout>
          <c:xMode val="edge"/>
          <c:yMode val="edge"/>
          <c:x val="0.14299052862124043"/>
          <c:y val="3.24891600162636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422412648115325E-2"/>
          <c:y val="0.13409776902887138"/>
          <c:w val="0.90455370149165193"/>
          <c:h val="0.58962416156313791"/>
        </c:manualLayout>
      </c:layout>
      <c:barChart>
        <c:barDir val="col"/>
        <c:grouping val="clustered"/>
        <c:varyColors val="0"/>
        <c:ser>
          <c:idx val="0"/>
          <c:order val="0"/>
          <c:tx>
            <c:strRef>
              <c:f>ActiveEthnicGrp!$B$3:$B$4</c:f>
              <c:strCache>
                <c:ptCount val="1"/>
                <c:pt idx="0">
                  <c:v>FT</c:v>
                </c:pt>
              </c:strCache>
            </c:strRef>
          </c:tx>
          <c:spPr>
            <a:solidFill>
              <a:schemeClr val="accent2"/>
            </a:solidFill>
            <a:ln>
              <a:noFill/>
            </a:ln>
            <a:effectLst/>
          </c:spPr>
          <c:invertIfNegative val="0"/>
          <c:cat>
            <c:multiLvlStrRef>
              <c:f>ActiveEthnicGrp!$A$5:$A$26</c:f>
              <c:multiLvlStrCache>
                <c:ptCount val="14"/>
                <c:lvl>
                  <c:pt idx="0">
                    <c:v>F</c:v>
                  </c:pt>
                  <c:pt idx="1">
                    <c:v>M</c:v>
                  </c:pt>
                  <c:pt idx="2">
                    <c:v>F</c:v>
                  </c:pt>
                  <c:pt idx="3">
                    <c:v>M</c:v>
                  </c:pt>
                  <c:pt idx="4">
                    <c:v>F</c:v>
                  </c:pt>
                  <c:pt idx="5">
                    <c:v>M</c:v>
                  </c:pt>
                  <c:pt idx="6">
                    <c:v>F</c:v>
                  </c:pt>
                  <c:pt idx="7">
                    <c:v>M</c:v>
                  </c:pt>
                  <c:pt idx="8">
                    <c:v>F</c:v>
                  </c:pt>
                  <c:pt idx="9">
                    <c:v>M</c:v>
                  </c:pt>
                  <c:pt idx="10">
                    <c:v>F</c:v>
                  </c:pt>
                  <c:pt idx="11">
                    <c:v>M</c:v>
                  </c:pt>
                  <c:pt idx="12">
                    <c:v>F</c:v>
                  </c:pt>
                  <c:pt idx="13">
                    <c:v>M</c:v>
                  </c:pt>
                </c:lvl>
                <c:lvl>
                  <c:pt idx="0">
                    <c:v>Group A</c:v>
                  </c:pt>
                  <c:pt idx="2">
                    <c:v>Group B</c:v>
                  </c:pt>
                  <c:pt idx="4">
                    <c:v>Group C</c:v>
                  </c:pt>
                  <c:pt idx="6">
                    <c:v>Group D</c:v>
                  </c:pt>
                  <c:pt idx="8">
                    <c:v>Group E</c:v>
                  </c:pt>
                  <c:pt idx="10">
                    <c:v>Group F</c:v>
                  </c:pt>
                  <c:pt idx="12">
                    <c:v>Group G</c:v>
                  </c:pt>
                </c:lvl>
              </c:multiLvlStrCache>
            </c:multiLvlStrRef>
          </c:cat>
          <c:val>
            <c:numRef>
              <c:f>ActiveEthnicGrp!$B$5:$B$26</c:f>
              <c:numCache>
                <c:formatCode>0</c:formatCode>
                <c:ptCount val="14"/>
                <c:pt idx="0">
                  <c:v>20</c:v>
                </c:pt>
                <c:pt idx="1">
                  <c:v>14</c:v>
                </c:pt>
                <c:pt idx="2">
                  <c:v>25</c:v>
                </c:pt>
                <c:pt idx="3">
                  <c:v>15</c:v>
                </c:pt>
                <c:pt idx="4">
                  <c:v>14</c:v>
                </c:pt>
                <c:pt idx="5">
                  <c:v>11</c:v>
                </c:pt>
                <c:pt idx="6">
                  <c:v>19</c:v>
                </c:pt>
                <c:pt idx="7">
                  <c:v>13</c:v>
                </c:pt>
                <c:pt idx="8">
                  <c:v>27</c:v>
                </c:pt>
                <c:pt idx="9">
                  <c:v>13</c:v>
                </c:pt>
                <c:pt idx="10">
                  <c:v>23</c:v>
                </c:pt>
                <c:pt idx="11">
                  <c:v>14</c:v>
                </c:pt>
                <c:pt idx="12">
                  <c:v>21</c:v>
                </c:pt>
                <c:pt idx="13">
                  <c:v>18</c:v>
                </c:pt>
              </c:numCache>
            </c:numRef>
          </c:val>
          <c:extLst>
            <c:ext xmlns:c16="http://schemas.microsoft.com/office/drawing/2014/chart" uri="{C3380CC4-5D6E-409C-BE32-E72D297353CC}">
              <c16:uniqueId val="{00000000-3A8A-42B3-9ADF-175EB7A4E946}"/>
            </c:ext>
          </c:extLst>
        </c:ser>
        <c:ser>
          <c:idx val="1"/>
          <c:order val="1"/>
          <c:tx>
            <c:strRef>
              <c:f>ActiveEthnicGrp!$C$3:$C$4</c:f>
              <c:strCache>
                <c:ptCount val="1"/>
                <c:pt idx="0">
                  <c:v>PT</c:v>
                </c:pt>
              </c:strCache>
            </c:strRef>
          </c:tx>
          <c:spPr>
            <a:solidFill>
              <a:schemeClr val="accent4"/>
            </a:solidFill>
            <a:ln>
              <a:noFill/>
            </a:ln>
            <a:effectLst/>
          </c:spPr>
          <c:invertIfNegative val="0"/>
          <c:cat>
            <c:multiLvlStrRef>
              <c:f>ActiveEthnicGrp!$A$5:$A$26</c:f>
              <c:multiLvlStrCache>
                <c:ptCount val="14"/>
                <c:lvl>
                  <c:pt idx="0">
                    <c:v>F</c:v>
                  </c:pt>
                  <c:pt idx="1">
                    <c:v>M</c:v>
                  </c:pt>
                  <c:pt idx="2">
                    <c:v>F</c:v>
                  </c:pt>
                  <c:pt idx="3">
                    <c:v>M</c:v>
                  </c:pt>
                  <c:pt idx="4">
                    <c:v>F</c:v>
                  </c:pt>
                  <c:pt idx="5">
                    <c:v>M</c:v>
                  </c:pt>
                  <c:pt idx="6">
                    <c:v>F</c:v>
                  </c:pt>
                  <c:pt idx="7">
                    <c:v>M</c:v>
                  </c:pt>
                  <c:pt idx="8">
                    <c:v>F</c:v>
                  </c:pt>
                  <c:pt idx="9">
                    <c:v>M</c:v>
                  </c:pt>
                  <c:pt idx="10">
                    <c:v>F</c:v>
                  </c:pt>
                  <c:pt idx="11">
                    <c:v>M</c:v>
                  </c:pt>
                  <c:pt idx="12">
                    <c:v>F</c:v>
                  </c:pt>
                  <c:pt idx="13">
                    <c:v>M</c:v>
                  </c:pt>
                </c:lvl>
                <c:lvl>
                  <c:pt idx="0">
                    <c:v>Group A</c:v>
                  </c:pt>
                  <c:pt idx="2">
                    <c:v>Group B</c:v>
                  </c:pt>
                  <c:pt idx="4">
                    <c:v>Group C</c:v>
                  </c:pt>
                  <c:pt idx="6">
                    <c:v>Group D</c:v>
                  </c:pt>
                  <c:pt idx="8">
                    <c:v>Group E</c:v>
                  </c:pt>
                  <c:pt idx="10">
                    <c:v>Group F</c:v>
                  </c:pt>
                  <c:pt idx="12">
                    <c:v>Group G</c:v>
                  </c:pt>
                </c:lvl>
              </c:multiLvlStrCache>
            </c:multiLvlStrRef>
          </c:cat>
          <c:val>
            <c:numRef>
              <c:f>ActiveEthnicGrp!$C$5:$C$26</c:f>
              <c:numCache>
                <c:formatCode>0</c:formatCode>
                <c:ptCount val="14"/>
                <c:pt idx="0">
                  <c:v>25</c:v>
                </c:pt>
                <c:pt idx="1">
                  <c:v>35</c:v>
                </c:pt>
                <c:pt idx="2">
                  <c:v>17</c:v>
                </c:pt>
                <c:pt idx="3">
                  <c:v>35</c:v>
                </c:pt>
                <c:pt idx="4">
                  <c:v>16</c:v>
                </c:pt>
                <c:pt idx="5">
                  <c:v>50</c:v>
                </c:pt>
                <c:pt idx="6">
                  <c:v>24</c:v>
                </c:pt>
                <c:pt idx="7">
                  <c:v>35</c:v>
                </c:pt>
                <c:pt idx="8">
                  <c:v>22</c:v>
                </c:pt>
                <c:pt idx="9">
                  <c:v>30</c:v>
                </c:pt>
                <c:pt idx="10">
                  <c:v>25</c:v>
                </c:pt>
                <c:pt idx="11">
                  <c:v>40</c:v>
                </c:pt>
                <c:pt idx="12">
                  <c:v>19</c:v>
                </c:pt>
                <c:pt idx="13">
                  <c:v>30</c:v>
                </c:pt>
              </c:numCache>
            </c:numRef>
          </c:val>
          <c:extLst>
            <c:ext xmlns:c16="http://schemas.microsoft.com/office/drawing/2014/chart" uri="{C3380CC4-5D6E-409C-BE32-E72D297353CC}">
              <c16:uniqueId val="{00000001-3A8A-42B3-9ADF-175EB7A4E946}"/>
            </c:ext>
          </c:extLst>
        </c:ser>
        <c:dLbls>
          <c:showLegendKey val="0"/>
          <c:showVal val="0"/>
          <c:showCatName val="0"/>
          <c:showSerName val="0"/>
          <c:showPercent val="0"/>
          <c:showBubbleSize val="0"/>
        </c:dLbls>
        <c:gapWidth val="219"/>
        <c:overlap val="-27"/>
        <c:axId val="1766179615"/>
        <c:axId val="1766185855"/>
      </c:barChart>
      <c:catAx>
        <c:axId val="1766179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185855"/>
        <c:crosses val="autoZero"/>
        <c:auto val="1"/>
        <c:lblAlgn val="ctr"/>
        <c:lblOffset val="100"/>
        <c:noMultiLvlLbl val="0"/>
      </c:catAx>
      <c:valAx>
        <c:axId val="17661858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179615"/>
        <c:crosses val="autoZero"/>
        <c:crossBetween val="between"/>
      </c:valAx>
      <c:spPr>
        <a:noFill/>
        <a:ln>
          <a:noFill/>
        </a:ln>
        <a:effectLst/>
      </c:spPr>
    </c:plotArea>
    <c:legend>
      <c:legendPos val="t"/>
      <c:layout>
        <c:manualLayout>
          <c:xMode val="edge"/>
          <c:yMode val="edge"/>
          <c:x val="0.75548435598657382"/>
          <c:y val="3.7453703703703718E-2"/>
          <c:w val="0.12226212034398734"/>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Dashboard.xlsx]AvgTenureMonths!Tenure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Tenure Months</a:t>
            </a:r>
          </a:p>
        </c:rich>
      </c:tx>
      <c:layout>
        <c:manualLayout>
          <c:xMode val="edge"/>
          <c:yMode val="edge"/>
          <c:x val="0.13550992918338037"/>
          <c:y val="2.777778687700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422412648115325E-2"/>
          <c:y val="0.13409776902887138"/>
          <c:w val="0.90455370149165193"/>
          <c:h val="0.58962416156313791"/>
        </c:manualLayout>
      </c:layout>
      <c:barChart>
        <c:barDir val="col"/>
        <c:grouping val="clustered"/>
        <c:varyColors val="0"/>
        <c:ser>
          <c:idx val="0"/>
          <c:order val="0"/>
          <c:tx>
            <c:strRef>
              <c:f>AvgTenureMonths!$B$3:$B$4</c:f>
              <c:strCache>
                <c:ptCount val="1"/>
                <c:pt idx="0">
                  <c:v>FT</c:v>
                </c:pt>
              </c:strCache>
            </c:strRef>
          </c:tx>
          <c:spPr>
            <a:solidFill>
              <a:schemeClr val="accent2"/>
            </a:solidFill>
            <a:ln>
              <a:noFill/>
            </a:ln>
            <a:effectLst/>
          </c:spPr>
          <c:invertIfNegative val="0"/>
          <c:cat>
            <c:multiLvlStrRef>
              <c:f>AvgTenureMonths!$A$5:$A$26</c:f>
              <c:multiLvlStrCache>
                <c:ptCount val="14"/>
                <c:lvl>
                  <c:pt idx="0">
                    <c:v>F</c:v>
                  </c:pt>
                  <c:pt idx="1">
                    <c:v>M</c:v>
                  </c:pt>
                  <c:pt idx="2">
                    <c:v>F</c:v>
                  </c:pt>
                  <c:pt idx="3">
                    <c:v>M</c:v>
                  </c:pt>
                  <c:pt idx="4">
                    <c:v>F</c:v>
                  </c:pt>
                  <c:pt idx="5">
                    <c:v>M</c:v>
                  </c:pt>
                  <c:pt idx="6">
                    <c:v>F</c:v>
                  </c:pt>
                  <c:pt idx="7">
                    <c:v>M</c:v>
                  </c:pt>
                  <c:pt idx="8">
                    <c:v>F</c:v>
                  </c:pt>
                  <c:pt idx="9">
                    <c:v>M</c:v>
                  </c:pt>
                  <c:pt idx="10">
                    <c:v>F</c:v>
                  </c:pt>
                  <c:pt idx="11">
                    <c:v>M</c:v>
                  </c:pt>
                  <c:pt idx="12">
                    <c:v>F</c:v>
                  </c:pt>
                  <c:pt idx="13">
                    <c:v>M</c:v>
                  </c:pt>
                </c:lvl>
                <c:lvl>
                  <c:pt idx="0">
                    <c:v>Group A</c:v>
                  </c:pt>
                  <c:pt idx="2">
                    <c:v>Group B</c:v>
                  </c:pt>
                  <c:pt idx="4">
                    <c:v>Group C</c:v>
                  </c:pt>
                  <c:pt idx="6">
                    <c:v>Group D</c:v>
                  </c:pt>
                  <c:pt idx="8">
                    <c:v>Group E</c:v>
                  </c:pt>
                  <c:pt idx="10">
                    <c:v>Group F</c:v>
                  </c:pt>
                  <c:pt idx="12">
                    <c:v>Group G</c:v>
                  </c:pt>
                </c:lvl>
              </c:multiLvlStrCache>
            </c:multiLvlStrRef>
          </c:cat>
          <c:val>
            <c:numRef>
              <c:f>AvgTenureMonths!$B$5:$B$26</c:f>
              <c:numCache>
                <c:formatCode>#,##0</c:formatCode>
                <c:ptCount val="14"/>
                <c:pt idx="0">
                  <c:v>76.815238095238087</c:v>
                </c:pt>
                <c:pt idx="1">
                  <c:v>112.63642857142858</c:v>
                </c:pt>
                <c:pt idx="2">
                  <c:v>86.816800000000001</c:v>
                </c:pt>
                <c:pt idx="3">
                  <c:v>63.764000000000003</c:v>
                </c:pt>
                <c:pt idx="4">
                  <c:v>55.166428571428575</c:v>
                </c:pt>
                <c:pt idx="5">
                  <c:v>130.64363636363635</c:v>
                </c:pt>
                <c:pt idx="6">
                  <c:v>88.446315789473687</c:v>
                </c:pt>
                <c:pt idx="7">
                  <c:v>83.696923076923071</c:v>
                </c:pt>
                <c:pt idx="8">
                  <c:v>86.20703703703704</c:v>
                </c:pt>
                <c:pt idx="9">
                  <c:v>66.261538461538464</c:v>
                </c:pt>
                <c:pt idx="10">
                  <c:v>68.317826086956515</c:v>
                </c:pt>
                <c:pt idx="11">
                  <c:v>74.398571428571429</c:v>
                </c:pt>
                <c:pt idx="12">
                  <c:v>73.84571428571428</c:v>
                </c:pt>
                <c:pt idx="13">
                  <c:v>93.846666666666664</c:v>
                </c:pt>
              </c:numCache>
            </c:numRef>
          </c:val>
          <c:extLst>
            <c:ext xmlns:c16="http://schemas.microsoft.com/office/drawing/2014/chart" uri="{C3380CC4-5D6E-409C-BE32-E72D297353CC}">
              <c16:uniqueId val="{00000000-4D20-4D9D-80CF-70F2B0B1202A}"/>
            </c:ext>
          </c:extLst>
        </c:ser>
        <c:ser>
          <c:idx val="1"/>
          <c:order val="1"/>
          <c:tx>
            <c:strRef>
              <c:f>AvgTenureMonths!$C$3:$C$4</c:f>
              <c:strCache>
                <c:ptCount val="1"/>
                <c:pt idx="0">
                  <c:v>PT</c:v>
                </c:pt>
              </c:strCache>
            </c:strRef>
          </c:tx>
          <c:spPr>
            <a:solidFill>
              <a:schemeClr val="accent4"/>
            </a:solidFill>
            <a:ln>
              <a:noFill/>
            </a:ln>
            <a:effectLst/>
          </c:spPr>
          <c:invertIfNegative val="0"/>
          <c:cat>
            <c:multiLvlStrRef>
              <c:f>AvgTenureMonths!$A$5:$A$26</c:f>
              <c:multiLvlStrCache>
                <c:ptCount val="14"/>
                <c:lvl>
                  <c:pt idx="0">
                    <c:v>F</c:v>
                  </c:pt>
                  <c:pt idx="1">
                    <c:v>M</c:v>
                  </c:pt>
                  <c:pt idx="2">
                    <c:v>F</c:v>
                  </c:pt>
                  <c:pt idx="3">
                    <c:v>M</c:v>
                  </c:pt>
                  <c:pt idx="4">
                    <c:v>F</c:v>
                  </c:pt>
                  <c:pt idx="5">
                    <c:v>M</c:v>
                  </c:pt>
                  <c:pt idx="6">
                    <c:v>F</c:v>
                  </c:pt>
                  <c:pt idx="7">
                    <c:v>M</c:v>
                  </c:pt>
                  <c:pt idx="8">
                    <c:v>F</c:v>
                  </c:pt>
                  <c:pt idx="9">
                    <c:v>M</c:v>
                  </c:pt>
                  <c:pt idx="10">
                    <c:v>F</c:v>
                  </c:pt>
                  <c:pt idx="11">
                    <c:v>M</c:v>
                  </c:pt>
                  <c:pt idx="12">
                    <c:v>F</c:v>
                  </c:pt>
                  <c:pt idx="13">
                    <c:v>M</c:v>
                  </c:pt>
                </c:lvl>
                <c:lvl>
                  <c:pt idx="0">
                    <c:v>Group A</c:v>
                  </c:pt>
                  <c:pt idx="2">
                    <c:v>Group B</c:v>
                  </c:pt>
                  <c:pt idx="4">
                    <c:v>Group C</c:v>
                  </c:pt>
                  <c:pt idx="6">
                    <c:v>Group D</c:v>
                  </c:pt>
                  <c:pt idx="8">
                    <c:v>Group E</c:v>
                  </c:pt>
                  <c:pt idx="10">
                    <c:v>Group F</c:v>
                  </c:pt>
                  <c:pt idx="12">
                    <c:v>Group G</c:v>
                  </c:pt>
                </c:lvl>
              </c:multiLvlStrCache>
            </c:multiLvlStrRef>
          </c:cat>
          <c:val>
            <c:numRef>
              <c:f>AvgTenureMonths!$C$5:$C$26</c:f>
              <c:numCache>
                <c:formatCode>#,##0</c:formatCode>
                <c:ptCount val="14"/>
                <c:pt idx="0">
                  <c:v>28.947199999999999</c:v>
                </c:pt>
                <c:pt idx="1">
                  <c:v>20.302857142857142</c:v>
                </c:pt>
                <c:pt idx="2">
                  <c:v>15.668823529411766</c:v>
                </c:pt>
                <c:pt idx="3">
                  <c:v>16.629428571428569</c:v>
                </c:pt>
                <c:pt idx="4">
                  <c:v>10.90764705882353</c:v>
                </c:pt>
                <c:pt idx="5">
                  <c:v>18.820399999999999</c:v>
                </c:pt>
                <c:pt idx="6">
                  <c:v>18.317083333333333</c:v>
                </c:pt>
                <c:pt idx="7">
                  <c:v>18.36611111111111</c:v>
                </c:pt>
                <c:pt idx="8">
                  <c:v>12.388260869565217</c:v>
                </c:pt>
                <c:pt idx="9">
                  <c:v>33.782258064516128</c:v>
                </c:pt>
                <c:pt idx="10">
                  <c:v>12.6516</c:v>
                </c:pt>
                <c:pt idx="11">
                  <c:v>19.814146341463413</c:v>
                </c:pt>
                <c:pt idx="12">
                  <c:v>7.696315789473684</c:v>
                </c:pt>
                <c:pt idx="13">
                  <c:v>17.697741935483872</c:v>
                </c:pt>
              </c:numCache>
            </c:numRef>
          </c:val>
          <c:extLst>
            <c:ext xmlns:c16="http://schemas.microsoft.com/office/drawing/2014/chart" uri="{C3380CC4-5D6E-409C-BE32-E72D297353CC}">
              <c16:uniqueId val="{00000001-4D20-4D9D-80CF-70F2B0B1202A}"/>
            </c:ext>
          </c:extLst>
        </c:ser>
        <c:dLbls>
          <c:showLegendKey val="0"/>
          <c:showVal val="0"/>
          <c:showCatName val="0"/>
          <c:showSerName val="0"/>
          <c:showPercent val="0"/>
          <c:showBubbleSize val="0"/>
        </c:dLbls>
        <c:gapWidth val="219"/>
        <c:overlap val="-27"/>
        <c:axId val="1766179615"/>
        <c:axId val="1766185855"/>
      </c:barChart>
      <c:catAx>
        <c:axId val="1766179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185855"/>
        <c:crosses val="autoZero"/>
        <c:auto val="1"/>
        <c:lblAlgn val="ctr"/>
        <c:lblOffset val="100"/>
        <c:noMultiLvlLbl val="0"/>
      </c:catAx>
      <c:valAx>
        <c:axId val="17661858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179615"/>
        <c:crosses val="autoZero"/>
        <c:crossBetween val="between"/>
      </c:valAx>
      <c:spPr>
        <a:noFill/>
        <a:ln>
          <a:noFill/>
        </a:ln>
        <a:effectLst/>
      </c:spPr>
    </c:plotArea>
    <c:legend>
      <c:legendPos val="t"/>
      <c:layout>
        <c:manualLayout>
          <c:xMode val="edge"/>
          <c:yMode val="edge"/>
          <c:x val="0.75548435598657382"/>
          <c:y val="3.7453703703703718E-2"/>
          <c:w val="0.11184464301512873"/>
          <c:h val="6.293751268285707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Dashboard.xlsx]ActivesByRegion!Region</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Active</a:t>
            </a:r>
            <a:r>
              <a:rPr lang="en-US" baseline="0"/>
              <a:t> By Region</a:t>
            </a:r>
            <a:endParaRPr lang="en-US"/>
          </a:p>
        </c:rich>
      </c:tx>
      <c:layout>
        <c:manualLayout>
          <c:xMode val="edge"/>
          <c:yMode val="edge"/>
          <c:x val="8.4493000874890659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927580927384076"/>
          <c:y val="0.13872739865850103"/>
          <c:w val="0.80116863517060366"/>
          <c:h val="0.75387321376494609"/>
        </c:manualLayout>
      </c:layout>
      <c:barChart>
        <c:barDir val="bar"/>
        <c:grouping val="clustered"/>
        <c:varyColors val="0"/>
        <c:ser>
          <c:idx val="0"/>
          <c:order val="0"/>
          <c:tx>
            <c:strRef>
              <c:f>ActivesByRegion!$B$3:$B$4</c:f>
              <c:strCache>
                <c:ptCount val="1"/>
                <c:pt idx="0">
                  <c:v>FT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ActivesByRegion!$A$5:$A$12</c:f>
              <c:strCache>
                <c:ptCount val="7"/>
                <c:pt idx="0">
                  <c:v>Central</c:v>
                </c:pt>
                <c:pt idx="1">
                  <c:v>East</c:v>
                </c:pt>
                <c:pt idx="2">
                  <c:v>Midwest</c:v>
                </c:pt>
                <c:pt idx="3">
                  <c:v>North</c:v>
                </c:pt>
                <c:pt idx="4">
                  <c:v>Northwest</c:v>
                </c:pt>
                <c:pt idx="5">
                  <c:v>South</c:v>
                </c:pt>
                <c:pt idx="6">
                  <c:v>West</c:v>
                </c:pt>
              </c:strCache>
            </c:strRef>
          </c:cat>
          <c:val>
            <c:numRef>
              <c:f>ActivesByRegion!$B$5:$B$12</c:f>
              <c:numCache>
                <c:formatCode>0</c:formatCode>
                <c:ptCount val="7"/>
                <c:pt idx="0">
                  <c:v>25</c:v>
                </c:pt>
                <c:pt idx="1">
                  <c:v>86</c:v>
                </c:pt>
                <c:pt idx="2">
                  <c:v>21</c:v>
                </c:pt>
                <c:pt idx="3">
                  <c:v>34</c:v>
                </c:pt>
                <c:pt idx="4">
                  <c:v>21</c:v>
                </c:pt>
                <c:pt idx="5">
                  <c:v>33</c:v>
                </c:pt>
                <c:pt idx="6">
                  <c:v>27</c:v>
                </c:pt>
              </c:numCache>
            </c:numRef>
          </c:val>
          <c:extLst>
            <c:ext xmlns:c16="http://schemas.microsoft.com/office/drawing/2014/chart" uri="{C3380CC4-5D6E-409C-BE32-E72D297353CC}">
              <c16:uniqueId val="{00000000-4D98-484E-B467-ED348F1D1648}"/>
            </c:ext>
          </c:extLst>
        </c:ser>
        <c:ser>
          <c:idx val="1"/>
          <c:order val="1"/>
          <c:tx>
            <c:strRef>
              <c:f>ActivesByRegion!$C$3:$C$4</c:f>
              <c:strCache>
                <c:ptCount val="1"/>
                <c:pt idx="0">
                  <c:v>PT</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ActivesByRegion!$A$5:$A$12</c:f>
              <c:strCache>
                <c:ptCount val="7"/>
                <c:pt idx="0">
                  <c:v>Central</c:v>
                </c:pt>
                <c:pt idx="1">
                  <c:v>East</c:v>
                </c:pt>
                <c:pt idx="2">
                  <c:v>Midwest</c:v>
                </c:pt>
                <c:pt idx="3">
                  <c:v>North</c:v>
                </c:pt>
                <c:pt idx="4">
                  <c:v>Northwest</c:v>
                </c:pt>
                <c:pt idx="5">
                  <c:v>South</c:v>
                </c:pt>
                <c:pt idx="6">
                  <c:v>West</c:v>
                </c:pt>
              </c:strCache>
            </c:strRef>
          </c:cat>
          <c:val>
            <c:numRef>
              <c:f>ActivesByRegion!$C$5:$C$12</c:f>
              <c:numCache>
                <c:formatCode>0</c:formatCode>
                <c:ptCount val="7"/>
                <c:pt idx="0">
                  <c:v>50</c:v>
                </c:pt>
                <c:pt idx="1">
                  <c:v>27</c:v>
                </c:pt>
                <c:pt idx="2">
                  <c:v>41</c:v>
                </c:pt>
                <c:pt idx="3">
                  <c:v>90</c:v>
                </c:pt>
                <c:pt idx="4">
                  <c:v>73</c:v>
                </c:pt>
                <c:pt idx="5">
                  <c:v>81</c:v>
                </c:pt>
                <c:pt idx="6">
                  <c:v>41</c:v>
                </c:pt>
              </c:numCache>
            </c:numRef>
          </c:val>
          <c:extLst>
            <c:ext xmlns:c16="http://schemas.microsoft.com/office/drawing/2014/chart" uri="{C3380CC4-5D6E-409C-BE32-E72D297353CC}">
              <c16:uniqueId val="{00000001-4D98-484E-B467-ED348F1D1648}"/>
            </c:ext>
          </c:extLst>
        </c:ser>
        <c:dLbls>
          <c:dLblPos val="inEnd"/>
          <c:showLegendKey val="0"/>
          <c:showVal val="1"/>
          <c:showCatName val="0"/>
          <c:showSerName val="0"/>
          <c:showPercent val="0"/>
          <c:showBubbleSize val="0"/>
        </c:dLbls>
        <c:gapWidth val="50"/>
        <c:axId val="1888396159"/>
        <c:axId val="1888374527"/>
      </c:barChart>
      <c:catAx>
        <c:axId val="188839615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374527"/>
        <c:crosses val="autoZero"/>
        <c:auto val="1"/>
        <c:lblAlgn val="ctr"/>
        <c:lblOffset val="100"/>
        <c:noMultiLvlLbl val="0"/>
      </c:catAx>
      <c:valAx>
        <c:axId val="1888374527"/>
        <c:scaling>
          <c:orientation val="minMax"/>
        </c:scaling>
        <c:delete val="1"/>
        <c:axPos val="t"/>
        <c:numFmt formatCode="0" sourceLinked="1"/>
        <c:majorTickMark val="none"/>
        <c:minorTickMark val="none"/>
        <c:tickLblPos val="nextTo"/>
        <c:crossAx val="1888396159"/>
        <c:crosses val="autoZero"/>
        <c:crossBetween val="between"/>
      </c:valAx>
      <c:spPr>
        <a:noFill/>
        <a:ln>
          <a:noFill/>
        </a:ln>
        <a:effectLst/>
      </c:spPr>
    </c:plotArea>
    <c:legend>
      <c:legendPos val="t"/>
      <c:layout>
        <c:manualLayout>
          <c:xMode val="edge"/>
          <c:yMode val="edge"/>
          <c:x val="0.7905640857392825"/>
          <c:y val="4.6712962962962977E-2"/>
          <c:w val="0.12442716535433071"/>
          <c:h val="6.993053085650331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[HR Dashboard.xlsx]Separations!Separations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Separations</a:t>
            </a:r>
          </a:p>
        </c:rich>
      </c:tx>
      <c:layout>
        <c:manualLayout>
          <c:xMode val="edge"/>
          <c:yMode val="edge"/>
          <c:x val="0.12712310911644373"/>
          <c:y val="6.62067855015055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315035166854224"/>
          <c:y val="4.2967260671363451E-2"/>
          <c:w val="0.69629396325459314"/>
          <c:h val="0.82331765820939051"/>
        </c:manualLayout>
      </c:layout>
      <c:barChart>
        <c:barDir val="col"/>
        <c:grouping val="clustered"/>
        <c:varyColors val="0"/>
        <c:ser>
          <c:idx val="0"/>
          <c:order val="0"/>
          <c:tx>
            <c:strRef>
              <c:f>Separations!$B$1</c:f>
              <c:strCache>
                <c:ptCount val="1"/>
                <c:pt idx="0">
                  <c:v>Separations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Separations!$A$2:$A$6</c:f>
              <c:strCache>
                <c:ptCount val="4"/>
                <c:pt idx="0">
                  <c:v>2015</c:v>
                </c:pt>
                <c:pt idx="1">
                  <c:v>2016</c:v>
                </c:pt>
                <c:pt idx="2">
                  <c:v>2017</c:v>
                </c:pt>
                <c:pt idx="3">
                  <c:v>2018</c:v>
                </c:pt>
              </c:strCache>
            </c:strRef>
          </c:cat>
          <c:val>
            <c:numRef>
              <c:f>Separations!$B$2:$B$6</c:f>
              <c:numCache>
                <c:formatCode>#,##0</c:formatCode>
                <c:ptCount val="4"/>
                <c:pt idx="0">
                  <c:v>11</c:v>
                </c:pt>
                <c:pt idx="1">
                  <c:v>96</c:v>
                </c:pt>
                <c:pt idx="2">
                  <c:v>598</c:v>
                </c:pt>
                <c:pt idx="3">
                  <c:v>942</c:v>
                </c:pt>
              </c:numCache>
            </c:numRef>
          </c:val>
          <c:extLst>
            <c:ext xmlns:c16="http://schemas.microsoft.com/office/drawing/2014/chart" uri="{C3380CC4-5D6E-409C-BE32-E72D297353CC}">
              <c16:uniqueId val="{00000000-F6EA-418C-BC48-05AC476EE6D4}"/>
            </c:ext>
          </c:extLst>
        </c:ser>
        <c:ser>
          <c:idx val="1"/>
          <c:order val="1"/>
          <c:tx>
            <c:strRef>
              <c:f>Separations!$C$1</c:f>
              <c:strCache>
                <c:ptCount val="1"/>
                <c:pt idx="0">
                  <c:v>Attrition</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Separations!$A$2:$A$6</c:f>
              <c:strCache>
                <c:ptCount val="4"/>
                <c:pt idx="0">
                  <c:v>2015</c:v>
                </c:pt>
                <c:pt idx="1">
                  <c:v>2016</c:v>
                </c:pt>
                <c:pt idx="2">
                  <c:v>2017</c:v>
                </c:pt>
                <c:pt idx="3">
                  <c:v>2018</c:v>
                </c:pt>
              </c:strCache>
            </c:strRef>
          </c:cat>
          <c:val>
            <c:numRef>
              <c:f>Separations!$C$2:$C$6</c:f>
              <c:numCache>
                <c:formatCode>General</c:formatCode>
                <c:ptCount val="4"/>
                <c:pt idx="0">
                  <c:v>11</c:v>
                </c:pt>
                <c:pt idx="1">
                  <c:v>92</c:v>
                </c:pt>
                <c:pt idx="2">
                  <c:v>400</c:v>
                </c:pt>
                <c:pt idx="3">
                  <c:v>676</c:v>
                </c:pt>
              </c:numCache>
            </c:numRef>
          </c:val>
          <c:extLst>
            <c:ext xmlns:c16="http://schemas.microsoft.com/office/drawing/2014/chart" uri="{C3380CC4-5D6E-409C-BE32-E72D297353CC}">
              <c16:uniqueId val="{00000001-F6EA-418C-BC48-05AC476EE6D4}"/>
            </c:ext>
          </c:extLst>
        </c:ser>
        <c:dLbls>
          <c:dLblPos val="inEnd"/>
          <c:showLegendKey val="0"/>
          <c:showVal val="1"/>
          <c:showCatName val="0"/>
          <c:showSerName val="0"/>
          <c:showPercent val="0"/>
          <c:showBubbleSize val="0"/>
        </c:dLbls>
        <c:gapWidth val="50"/>
        <c:overlap val="100"/>
        <c:axId val="870172800"/>
        <c:axId val="870154496"/>
      </c:barChart>
      <c:catAx>
        <c:axId val="870172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154496"/>
        <c:crosses val="autoZero"/>
        <c:auto val="1"/>
        <c:lblAlgn val="ctr"/>
        <c:lblOffset val="100"/>
        <c:noMultiLvlLbl val="0"/>
      </c:catAx>
      <c:valAx>
        <c:axId val="870154496"/>
        <c:scaling>
          <c:orientation val="minMax"/>
        </c:scaling>
        <c:delete val="1"/>
        <c:axPos val="l"/>
        <c:numFmt formatCode="#,##0" sourceLinked="1"/>
        <c:majorTickMark val="none"/>
        <c:minorTickMark val="none"/>
        <c:tickLblPos val="nextTo"/>
        <c:crossAx val="870172800"/>
        <c:crosses val="autoZero"/>
        <c:crossBetween val="between"/>
      </c:valAx>
      <c:spPr>
        <a:noFill/>
        <a:ln>
          <a:noFill/>
        </a:ln>
        <a:effectLst/>
      </c:spPr>
    </c:plotArea>
    <c:legend>
      <c:legendPos val="t"/>
      <c:layout>
        <c:manualLayout>
          <c:xMode val="edge"/>
          <c:yMode val="edge"/>
          <c:x val="0"/>
          <c:y val="0.23067965188561956"/>
          <c:w val="0.37121259134479628"/>
          <c:h val="0.236152783533637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[HR Dashboard.xlsx]TermReason!TermReason</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Termination Reason</a:t>
            </a:r>
          </a:p>
        </c:rich>
      </c:tx>
      <c:layout>
        <c:manualLayout>
          <c:xMode val="edge"/>
          <c:yMode val="edge"/>
          <c:x val="0.11968204380409354"/>
          <c:y val="5.8544176580070155E-2"/>
        </c:manualLayout>
      </c:layout>
      <c:overlay val="0"/>
      <c:spPr>
        <a:noFill/>
        <a:ln>
          <a:noFill/>
        </a:ln>
        <a:effectLst/>
      </c:sp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315048118985125"/>
          <c:y val="6.9282954214056572E-2"/>
          <c:w val="0.69629396325459314"/>
          <c:h val="0.76841562451752354"/>
        </c:manualLayout>
      </c:layout>
      <c:barChart>
        <c:barDir val="col"/>
        <c:grouping val="clustered"/>
        <c:varyColors val="0"/>
        <c:ser>
          <c:idx val="0"/>
          <c:order val="0"/>
          <c:tx>
            <c:strRef>
              <c:f>TermReason!$B$1:$B$2</c:f>
              <c:strCache>
                <c:ptCount val="1"/>
                <c:pt idx="0">
                  <c:v>Involuntary</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TermReason!$A$3:$A$7</c:f>
              <c:strCache>
                <c:ptCount val="4"/>
                <c:pt idx="0">
                  <c:v>2015</c:v>
                </c:pt>
                <c:pt idx="1">
                  <c:v>2016</c:v>
                </c:pt>
                <c:pt idx="2">
                  <c:v>2017</c:v>
                </c:pt>
                <c:pt idx="3">
                  <c:v>2018</c:v>
                </c:pt>
              </c:strCache>
            </c:strRef>
          </c:cat>
          <c:val>
            <c:numRef>
              <c:f>TermReason!$B$3:$B$7</c:f>
              <c:numCache>
                <c:formatCode>#,##0</c:formatCode>
                <c:ptCount val="4"/>
                <c:pt idx="0">
                  <c:v>11</c:v>
                </c:pt>
                <c:pt idx="1">
                  <c:v>73</c:v>
                </c:pt>
                <c:pt idx="2">
                  <c:v>127</c:v>
                </c:pt>
                <c:pt idx="3">
                  <c:v>224</c:v>
                </c:pt>
              </c:numCache>
            </c:numRef>
          </c:val>
          <c:extLst>
            <c:ext xmlns:c16="http://schemas.microsoft.com/office/drawing/2014/chart" uri="{C3380CC4-5D6E-409C-BE32-E72D297353CC}">
              <c16:uniqueId val="{00000003-1905-44FF-87EE-33A9675D299E}"/>
            </c:ext>
          </c:extLst>
        </c:ser>
        <c:ser>
          <c:idx val="1"/>
          <c:order val="1"/>
          <c:tx>
            <c:strRef>
              <c:f>TermReason!$C$1:$C$2</c:f>
              <c:strCache>
                <c:ptCount val="1"/>
                <c:pt idx="0">
                  <c:v>Voluntary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TermReason!$A$3:$A$7</c:f>
              <c:strCache>
                <c:ptCount val="4"/>
                <c:pt idx="0">
                  <c:v>2015</c:v>
                </c:pt>
                <c:pt idx="1">
                  <c:v>2016</c:v>
                </c:pt>
                <c:pt idx="2">
                  <c:v>2017</c:v>
                </c:pt>
                <c:pt idx="3">
                  <c:v>2018</c:v>
                </c:pt>
              </c:strCache>
            </c:strRef>
          </c:cat>
          <c:val>
            <c:numRef>
              <c:f>TermReason!$C$3:$C$7</c:f>
              <c:numCache>
                <c:formatCode>#,##0</c:formatCode>
                <c:ptCount val="4"/>
                <c:pt idx="1">
                  <c:v>23</c:v>
                </c:pt>
                <c:pt idx="2">
                  <c:v>471</c:v>
                </c:pt>
                <c:pt idx="3">
                  <c:v>717</c:v>
                </c:pt>
              </c:numCache>
            </c:numRef>
          </c:val>
          <c:extLst>
            <c:ext xmlns:c16="http://schemas.microsoft.com/office/drawing/2014/chart" uri="{C3380CC4-5D6E-409C-BE32-E72D297353CC}">
              <c16:uniqueId val="{00000005-1905-44FF-87EE-33A9675D299E}"/>
            </c:ext>
          </c:extLst>
        </c:ser>
        <c:dLbls>
          <c:dLblPos val="inEnd"/>
          <c:showLegendKey val="0"/>
          <c:showVal val="1"/>
          <c:showCatName val="0"/>
          <c:showSerName val="0"/>
          <c:showPercent val="0"/>
          <c:showBubbleSize val="0"/>
        </c:dLbls>
        <c:gapWidth val="50"/>
        <c:axId val="870172800"/>
        <c:axId val="870154496"/>
      </c:barChart>
      <c:catAx>
        <c:axId val="870172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154496"/>
        <c:crosses val="autoZero"/>
        <c:auto val="1"/>
        <c:lblAlgn val="ctr"/>
        <c:lblOffset val="100"/>
        <c:noMultiLvlLbl val="0"/>
      </c:catAx>
      <c:valAx>
        <c:axId val="870154496"/>
        <c:scaling>
          <c:orientation val="minMax"/>
        </c:scaling>
        <c:delete val="1"/>
        <c:axPos val="l"/>
        <c:numFmt formatCode="#,##0" sourceLinked="1"/>
        <c:majorTickMark val="none"/>
        <c:minorTickMark val="none"/>
        <c:tickLblPos val="nextTo"/>
        <c:crossAx val="870172800"/>
        <c:crosses val="autoZero"/>
        <c:crossBetween val="between"/>
      </c:valAx>
    </c:plotArea>
    <c:legend>
      <c:legendPos val="t"/>
      <c:layout>
        <c:manualLayout>
          <c:xMode val="edge"/>
          <c:yMode val="edge"/>
          <c:x val="1.4888953433735074E-2"/>
          <c:y val="0.19778208551426738"/>
          <c:w val="0.21374622921411782"/>
          <c:h val="0.476792959703566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chart" Target="../charts/chart4.xml"/><Relationship Id="rId26" Type="http://schemas.openxmlformats.org/officeDocument/2006/relationships/image" Target="../media/image23.png"/><Relationship Id="rId3" Type="http://schemas.openxmlformats.org/officeDocument/2006/relationships/image" Target="../media/image2.svg"/><Relationship Id="rId21" Type="http://schemas.openxmlformats.org/officeDocument/2006/relationships/chart" Target="../charts/chart7.xml"/><Relationship Id="rId7" Type="http://schemas.openxmlformats.org/officeDocument/2006/relationships/image" Target="../media/image6.svg"/><Relationship Id="rId12" Type="http://schemas.openxmlformats.org/officeDocument/2006/relationships/image" Target="../media/image11.svg"/><Relationship Id="rId17" Type="http://schemas.openxmlformats.org/officeDocument/2006/relationships/chart" Target="../charts/chart3.xml"/><Relationship Id="rId25" Type="http://schemas.openxmlformats.org/officeDocument/2006/relationships/image" Target="../media/image22.svg"/><Relationship Id="rId2" Type="http://schemas.openxmlformats.org/officeDocument/2006/relationships/image" Target="../media/image1.png"/><Relationship Id="rId16" Type="http://schemas.openxmlformats.org/officeDocument/2006/relationships/chart" Target="../charts/chart2.xml"/><Relationship Id="rId20" Type="http://schemas.openxmlformats.org/officeDocument/2006/relationships/chart" Target="../charts/chart6.xml"/><Relationship Id="rId29" Type="http://schemas.openxmlformats.org/officeDocument/2006/relationships/image" Target="../media/image26.svg"/><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24" Type="http://schemas.openxmlformats.org/officeDocument/2006/relationships/image" Target="../media/image21.png"/><Relationship Id="rId5" Type="http://schemas.openxmlformats.org/officeDocument/2006/relationships/image" Target="../media/image4.svg"/><Relationship Id="rId15" Type="http://schemas.openxmlformats.org/officeDocument/2006/relationships/image" Target="../media/image14.svg"/><Relationship Id="rId23" Type="http://schemas.openxmlformats.org/officeDocument/2006/relationships/hyperlink" Target="#'Active Dashboard'!A1"/><Relationship Id="rId28" Type="http://schemas.openxmlformats.org/officeDocument/2006/relationships/image" Target="../media/image25.png"/><Relationship Id="rId10" Type="http://schemas.openxmlformats.org/officeDocument/2006/relationships/image" Target="../media/image9.png"/><Relationship Id="rId19" Type="http://schemas.openxmlformats.org/officeDocument/2006/relationships/chart" Target="../charts/chart5.xml"/><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image" Target="../media/image13.svg"/><Relationship Id="rId22" Type="http://schemas.openxmlformats.org/officeDocument/2006/relationships/hyperlink" Target="#'Separations Dashboard'!A1"/><Relationship Id="rId27" Type="http://schemas.openxmlformats.org/officeDocument/2006/relationships/image" Target="../media/image24.svg"/></Relationships>
</file>

<file path=xl/drawings/_rels/drawing2.xml.rels><?xml version="1.0" encoding="UTF-8" standalone="yes"?>
<Relationships xmlns="http://schemas.openxmlformats.org/package/2006/relationships"><Relationship Id="rId2" Type="http://schemas.openxmlformats.org/officeDocument/2006/relationships/image" Target="../media/image16.svg"/><Relationship Id="rId1" Type="http://schemas.openxmlformats.org/officeDocument/2006/relationships/image" Target="../media/image15.png"/></Relationships>
</file>

<file path=xl/drawings/_rels/drawing3.xml.rels><?xml version="1.0" encoding="UTF-8" standalone="yes"?>
<Relationships xmlns="http://schemas.openxmlformats.org/package/2006/relationships"><Relationship Id="rId2" Type="http://schemas.openxmlformats.org/officeDocument/2006/relationships/image" Target="../media/image18.svg"/><Relationship Id="rId1" Type="http://schemas.openxmlformats.org/officeDocument/2006/relationships/image" Target="../media/image17.png"/></Relationships>
</file>

<file path=xl/drawings/_rels/drawing4.xml.rels><?xml version="1.0" encoding="UTF-8" standalone="yes"?>
<Relationships xmlns="http://schemas.openxmlformats.org/package/2006/relationships"><Relationship Id="rId2" Type="http://schemas.openxmlformats.org/officeDocument/2006/relationships/image" Target="../media/image20.svg"/><Relationship Id="rId1" Type="http://schemas.openxmlformats.org/officeDocument/2006/relationships/image" Target="../media/image19.png"/></Relationships>
</file>

<file path=xl/drawings/_rels/drawing5.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31.svg"/><Relationship Id="rId18" Type="http://schemas.openxmlformats.org/officeDocument/2006/relationships/chart" Target="../charts/chart9.xml"/><Relationship Id="rId26" Type="http://schemas.openxmlformats.org/officeDocument/2006/relationships/image" Target="../media/image46.png"/><Relationship Id="rId3" Type="http://schemas.openxmlformats.org/officeDocument/2006/relationships/image" Target="../media/image2.svg"/><Relationship Id="rId21" Type="http://schemas.openxmlformats.org/officeDocument/2006/relationships/chart" Target="../charts/chart12.xml"/><Relationship Id="rId7" Type="http://schemas.openxmlformats.org/officeDocument/2006/relationships/image" Target="../media/image27.svg"/><Relationship Id="rId12" Type="http://schemas.openxmlformats.org/officeDocument/2006/relationships/image" Target="../media/image30.png"/><Relationship Id="rId17" Type="http://schemas.openxmlformats.org/officeDocument/2006/relationships/image" Target="../media/image35.svg"/><Relationship Id="rId25" Type="http://schemas.openxmlformats.org/officeDocument/2006/relationships/hyperlink" Target="#'Active Dashboard'!A1"/><Relationship Id="rId2" Type="http://schemas.openxmlformats.org/officeDocument/2006/relationships/image" Target="../media/image1.png"/><Relationship Id="rId16" Type="http://schemas.openxmlformats.org/officeDocument/2006/relationships/image" Target="../media/image34.png"/><Relationship Id="rId20" Type="http://schemas.openxmlformats.org/officeDocument/2006/relationships/chart" Target="../charts/chart11.xml"/><Relationship Id="rId1" Type="http://schemas.openxmlformats.org/officeDocument/2006/relationships/chart" Target="../charts/chart8.xml"/><Relationship Id="rId6" Type="http://schemas.openxmlformats.org/officeDocument/2006/relationships/image" Target="../media/image5.png"/><Relationship Id="rId11" Type="http://schemas.openxmlformats.org/officeDocument/2006/relationships/image" Target="../media/image29.svg"/><Relationship Id="rId24" Type="http://schemas.openxmlformats.org/officeDocument/2006/relationships/hyperlink" Target="#'Separations Dashboard'!A1"/><Relationship Id="rId5" Type="http://schemas.openxmlformats.org/officeDocument/2006/relationships/image" Target="../media/image4.svg"/><Relationship Id="rId15" Type="http://schemas.openxmlformats.org/officeDocument/2006/relationships/image" Target="../media/image33.svg"/><Relationship Id="rId23" Type="http://schemas.openxmlformats.org/officeDocument/2006/relationships/chart" Target="../charts/chart14.xml"/><Relationship Id="rId10" Type="http://schemas.openxmlformats.org/officeDocument/2006/relationships/image" Target="../media/image9.png"/><Relationship Id="rId19" Type="http://schemas.openxmlformats.org/officeDocument/2006/relationships/chart" Target="../charts/chart10.xml"/><Relationship Id="rId4" Type="http://schemas.openxmlformats.org/officeDocument/2006/relationships/image" Target="../media/image3.png"/><Relationship Id="rId9" Type="http://schemas.openxmlformats.org/officeDocument/2006/relationships/image" Target="../media/image28.svg"/><Relationship Id="rId14" Type="http://schemas.openxmlformats.org/officeDocument/2006/relationships/image" Target="../media/image32.png"/><Relationship Id="rId22" Type="http://schemas.openxmlformats.org/officeDocument/2006/relationships/chart" Target="../charts/chart13.xml"/><Relationship Id="rId27" Type="http://schemas.openxmlformats.org/officeDocument/2006/relationships/image" Target="../media/image47.svg"/></Relationships>
</file>

<file path=xl/drawings/_rels/drawing6.xml.rels><?xml version="1.0" encoding="UTF-8" standalone="yes"?>
<Relationships xmlns="http://schemas.openxmlformats.org/package/2006/relationships"><Relationship Id="rId2" Type="http://schemas.openxmlformats.org/officeDocument/2006/relationships/image" Target="../media/image37.svg"/><Relationship Id="rId1" Type="http://schemas.openxmlformats.org/officeDocument/2006/relationships/image" Target="../media/image36.png"/></Relationships>
</file>

<file path=xl/drawings/_rels/drawing7.xml.rels><?xml version="1.0" encoding="UTF-8" standalone="yes"?>
<Relationships xmlns="http://schemas.openxmlformats.org/package/2006/relationships"><Relationship Id="rId2" Type="http://schemas.openxmlformats.org/officeDocument/2006/relationships/image" Target="../media/image39.svg"/><Relationship Id="rId1" Type="http://schemas.openxmlformats.org/officeDocument/2006/relationships/image" Target="../media/image38.png"/></Relationships>
</file>

<file path=xl/drawings/_rels/drawing8.xml.rels><?xml version="1.0" encoding="UTF-8" standalone="yes"?>
<Relationships xmlns="http://schemas.openxmlformats.org/package/2006/relationships"><Relationship Id="rId2" Type="http://schemas.openxmlformats.org/officeDocument/2006/relationships/image" Target="../media/image41.svg"/><Relationship Id="rId1" Type="http://schemas.openxmlformats.org/officeDocument/2006/relationships/image" Target="../media/image40.png"/></Relationships>
</file>

<file path=xl/drawings/_rels/drawing9.xml.rels><?xml version="1.0" encoding="UTF-8" standalone="yes"?>
<Relationships xmlns="http://schemas.openxmlformats.org/package/2006/relationships"><Relationship Id="rId2" Type="http://schemas.openxmlformats.org/officeDocument/2006/relationships/image" Target="../media/image43.svg"/><Relationship Id="rId1" Type="http://schemas.openxmlformats.org/officeDocument/2006/relationships/image" Target="../media/image4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45.svg"/><Relationship Id="rId1" Type="http://schemas.openxmlformats.org/officeDocument/2006/relationships/image" Target="../media/image44.png"/></Relationships>
</file>

<file path=xl/drawings/drawing1.xml><?xml version="1.0" encoding="utf-8"?>
<xdr:wsDr xmlns:xdr="http://schemas.openxmlformats.org/drawingml/2006/spreadsheetDrawing" xmlns:a="http://schemas.openxmlformats.org/drawingml/2006/main">
  <xdr:twoCellAnchor>
    <xdr:from>
      <xdr:col>12</xdr:col>
      <xdr:colOff>4763</xdr:colOff>
      <xdr:row>0</xdr:row>
      <xdr:rowOff>0</xdr:rowOff>
    </xdr:from>
    <xdr:to>
      <xdr:col>15</xdr:col>
      <xdr:colOff>57149</xdr:colOff>
      <xdr:row>6</xdr:row>
      <xdr:rowOff>23813</xdr:rowOff>
    </xdr:to>
    <xdr:graphicFrame macro="">
      <xdr:nvGraphicFramePr>
        <xdr:cNvPr id="19" name="Chart 18">
          <a:extLst>
            <a:ext uri="{FF2B5EF4-FFF2-40B4-BE49-F238E27FC236}">
              <a16:creationId xmlns:a16="http://schemas.microsoft.com/office/drawing/2014/main" id="{A47933B1-FDEC-443E-9422-C3EC15B41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114301</xdr:colOff>
      <xdr:row>0</xdr:row>
      <xdr:rowOff>57150</xdr:rowOff>
    </xdr:from>
    <xdr:to>
      <xdr:col>9</xdr:col>
      <xdr:colOff>519189</xdr:colOff>
      <xdr:row>3</xdr:row>
      <xdr:rowOff>14288</xdr:rowOff>
    </xdr:to>
    <xdr:pic>
      <xdr:nvPicPr>
        <xdr:cNvPr id="3" name="Graphic 2" descr="Clock with solid fill">
          <a:extLst>
            <a:ext uri="{FF2B5EF4-FFF2-40B4-BE49-F238E27FC236}">
              <a16:creationId xmlns:a16="http://schemas.microsoft.com/office/drawing/2014/main" id="{551EDEF5-FB95-1112-3BD3-96A0497507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762751" y="57150"/>
          <a:ext cx="404888" cy="404813"/>
        </a:xfrm>
        <a:prstGeom prst="rect">
          <a:avLst/>
        </a:prstGeom>
      </xdr:spPr>
    </xdr:pic>
    <xdr:clientData/>
  </xdr:twoCellAnchor>
  <xdr:twoCellAnchor editAs="oneCell">
    <xdr:from>
      <xdr:col>6</xdr:col>
      <xdr:colOff>116662</xdr:colOff>
      <xdr:row>0</xdr:row>
      <xdr:rowOff>64276</xdr:rowOff>
    </xdr:from>
    <xdr:to>
      <xdr:col>6</xdr:col>
      <xdr:colOff>521550</xdr:colOff>
      <xdr:row>3</xdr:row>
      <xdr:rowOff>21489</xdr:rowOff>
    </xdr:to>
    <xdr:pic>
      <xdr:nvPicPr>
        <xdr:cNvPr id="5" name="Graphic 4" descr="Coins with solid fill">
          <a:extLst>
            <a:ext uri="{FF2B5EF4-FFF2-40B4-BE49-F238E27FC236}">
              <a16:creationId xmlns:a16="http://schemas.microsoft.com/office/drawing/2014/main" id="{6236DFE9-3544-E153-04F8-D7E48A3990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4822012" y="64276"/>
          <a:ext cx="404888" cy="404888"/>
        </a:xfrm>
        <a:prstGeom prst="rect">
          <a:avLst/>
        </a:prstGeom>
      </xdr:spPr>
    </xdr:pic>
    <xdr:clientData/>
  </xdr:twoCellAnchor>
  <xdr:twoCellAnchor editAs="oneCell">
    <xdr:from>
      <xdr:col>3</xdr:col>
      <xdr:colOff>138075</xdr:colOff>
      <xdr:row>0</xdr:row>
      <xdr:rowOff>238088</xdr:rowOff>
    </xdr:from>
    <xdr:to>
      <xdr:col>3</xdr:col>
      <xdr:colOff>542963</xdr:colOff>
      <xdr:row>4</xdr:row>
      <xdr:rowOff>14326</xdr:rowOff>
    </xdr:to>
    <xdr:pic>
      <xdr:nvPicPr>
        <xdr:cNvPr id="7" name="Graphic 6" descr="Users with solid fill">
          <a:extLst>
            <a:ext uri="{FF2B5EF4-FFF2-40B4-BE49-F238E27FC236}">
              <a16:creationId xmlns:a16="http://schemas.microsoft.com/office/drawing/2014/main" id="{3668ACED-03E1-8E8F-406C-CFD65DD7FD4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943188" y="238088"/>
          <a:ext cx="404888" cy="404888"/>
        </a:xfrm>
        <a:prstGeom prst="rect">
          <a:avLst/>
        </a:prstGeom>
      </xdr:spPr>
    </xdr:pic>
    <xdr:clientData/>
  </xdr:twoCellAnchor>
  <xdr:twoCellAnchor editAs="oneCell">
    <xdr:from>
      <xdr:col>5</xdr:col>
      <xdr:colOff>130914</xdr:colOff>
      <xdr:row>1</xdr:row>
      <xdr:rowOff>11848</xdr:rowOff>
    </xdr:from>
    <xdr:to>
      <xdr:col>5</xdr:col>
      <xdr:colOff>461964</xdr:colOff>
      <xdr:row>3</xdr:row>
      <xdr:rowOff>166686</xdr:rowOff>
    </xdr:to>
    <xdr:pic>
      <xdr:nvPicPr>
        <xdr:cNvPr id="9" name="Graphic 8" descr="Woman with solid fill">
          <a:extLst>
            <a:ext uri="{FF2B5EF4-FFF2-40B4-BE49-F238E27FC236}">
              <a16:creationId xmlns:a16="http://schemas.microsoft.com/office/drawing/2014/main" id="{88950315-05DF-6218-9625-D9AC671D4CD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255239" y="283311"/>
          <a:ext cx="331050" cy="331050"/>
        </a:xfrm>
        <a:prstGeom prst="rect">
          <a:avLst/>
        </a:prstGeom>
      </xdr:spPr>
    </xdr:pic>
    <xdr:clientData/>
  </xdr:twoCellAnchor>
  <xdr:twoCellAnchor editAs="oneCell">
    <xdr:from>
      <xdr:col>4</xdr:col>
      <xdr:colOff>123752</xdr:colOff>
      <xdr:row>1</xdr:row>
      <xdr:rowOff>9448</xdr:rowOff>
    </xdr:from>
    <xdr:to>
      <xdr:col>4</xdr:col>
      <xdr:colOff>454802</xdr:colOff>
      <xdr:row>3</xdr:row>
      <xdr:rowOff>164286</xdr:rowOff>
    </xdr:to>
    <xdr:pic>
      <xdr:nvPicPr>
        <xdr:cNvPr id="11" name="Graphic 10" descr="Man with solid fill">
          <a:extLst>
            <a:ext uri="{FF2B5EF4-FFF2-40B4-BE49-F238E27FC236}">
              <a16:creationId xmlns:a16="http://schemas.microsoft.com/office/drawing/2014/main" id="{E45D3D7C-97F4-4508-8313-2AF1EC8A912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648002" y="280911"/>
          <a:ext cx="331050" cy="331050"/>
        </a:xfrm>
        <a:prstGeom prst="rect">
          <a:avLst/>
        </a:prstGeom>
      </xdr:spPr>
    </xdr:pic>
    <xdr:clientData/>
  </xdr:twoCellAnchor>
  <xdr:twoCellAnchor editAs="oneCell">
    <xdr:from>
      <xdr:col>8</xdr:col>
      <xdr:colOff>121389</xdr:colOff>
      <xdr:row>0</xdr:row>
      <xdr:rowOff>97573</xdr:rowOff>
    </xdr:from>
    <xdr:to>
      <xdr:col>8</xdr:col>
      <xdr:colOff>452439</xdr:colOff>
      <xdr:row>1</xdr:row>
      <xdr:rowOff>157160</xdr:rowOff>
    </xdr:to>
    <xdr:pic>
      <xdr:nvPicPr>
        <xdr:cNvPr id="15" name="Graphic 14" descr="Woman with solid fill">
          <a:extLst>
            <a:ext uri="{FF2B5EF4-FFF2-40B4-BE49-F238E27FC236}">
              <a16:creationId xmlns:a16="http://schemas.microsoft.com/office/drawing/2014/main" id="{B635E49F-EC91-B6AF-2D73-2C162A8E8A8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6122139" y="97573"/>
          <a:ext cx="331050" cy="331050"/>
        </a:xfrm>
        <a:prstGeom prst="rect">
          <a:avLst/>
        </a:prstGeom>
      </xdr:spPr>
    </xdr:pic>
    <xdr:clientData/>
  </xdr:twoCellAnchor>
  <xdr:twoCellAnchor editAs="oneCell">
    <xdr:from>
      <xdr:col>7</xdr:col>
      <xdr:colOff>161852</xdr:colOff>
      <xdr:row>0</xdr:row>
      <xdr:rowOff>95173</xdr:rowOff>
    </xdr:from>
    <xdr:to>
      <xdr:col>7</xdr:col>
      <xdr:colOff>492902</xdr:colOff>
      <xdr:row>1</xdr:row>
      <xdr:rowOff>154760</xdr:rowOff>
    </xdr:to>
    <xdr:pic>
      <xdr:nvPicPr>
        <xdr:cNvPr id="16" name="Graphic 15" descr="Man with solid fill">
          <a:extLst>
            <a:ext uri="{FF2B5EF4-FFF2-40B4-BE49-F238E27FC236}">
              <a16:creationId xmlns:a16="http://schemas.microsoft.com/office/drawing/2014/main" id="{5E23AA03-D4DA-C16A-1F1D-623ABD64F84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5514902" y="95173"/>
          <a:ext cx="331050" cy="331050"/>
        </a:xfrm>
        <a:prstGeom prst="rect">
          <a:avLst/>
        </a:prstGeom>
      </xdr:spPr>
    </xdr:pic>
    <xdr:clientData/>
  </xdr:twoCellAnchor>
  <xdr:twoCellAnchor editAs="oneCell">
    <xdr:from>
      <xdr:col>11</xdr:col>
      <xdr:colOff>107102</xdr:colOff>
      <xdr:row>0</xdr:row>
      <xdr:rowOff>92811</xdr:rowOff>
    </xdr:from>
    <xdr:to>
      <xdr:col>11</xdr:col>
      <xdr:colOff>438152</xdr:colOff>
      <xdr:row>1</xdr:row>
      <xdr:rowOff>152398</xdr:rowOff>
    </xdr:to>
    <xdr:pic>
      <xdr:nvPicPr>
        <xdr:cNvPr id="17" name="Graphic 16" descr="Woman with solid fill">
          <a:extLst>
            <a:ext uri="{FF2B5EF4-FFF2-40B4-BE49-F238E27FC236}">
              <a16:creationId xmlns:a16="http://schemas.microsoft.com/office/drawing/2014/main" id="{F857D17B-339D-4B1D-00DB-D966236A124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8050952" y="92811"/>
          <a:ext cx="331050" cy="331050"/>
        </a:xfrm>
        <a:prstGeom prst="rect">
          <a:avLst/>
        </a:prstGeom>
      </xdr:spPr>
    </xdr:pic>
    <xdr:clientData/>
  </xdr:twoCellAnchor>
  <xdr:twoCellAnchor editAs="oneCell">
    <xdr:from>
      <xdr:col>10</xdr:col>
      <xdr:colOff>147565</xdr:colOff>
      <xdr:row>0</xdr:row>
      <xdr:rowOff>90411</xdr:rowOff>
    </xdr:from>
    <xdr:to>
      <xdr:col>10</xdr:col>
      <xdr:colOff>478615</xdr:colOff>
      <xdr:row>1</xdr:row>
      <xdr:rowOff>149998</xdr:rowOff>
    </xdr:to>
    <xdr:pic>
      <xdr:nvPicPr>
        <xdr:cNvPr id="18" name="Graphic 17" descr="Man with solid fill">
          <a:extLst>
            <a:ext uri="{FF2B5EF4-FFF2-40B4-BE49-F238E27FC236}">
              <a16:creationId xmlns:a16="http://schemas.microsoft.com/office/drawing/2014/main" id="{8F2BEBC9-F755-022F-0197-A66BB733C1B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7443715" y="90411"/>
          <a:ext cx="331050" cy="331050"/>
        </a:xfrm>
        <a:prstGeom prst="rect">
          <a:avLst/>
        </a:prstGeom>
      </xdr:spPr>
    </xdr:pic>
    <xdr:clientData/>
  </xdr:twoCellAnchor>
  <xdr:twoCellAnchor editAs="oneCell">
    <xdr:from>
      <xdr:col>15</xdr:col>
      <xdr:colOff>138076</xdr:colOff>
      <xdr:row>0</xdr:row>
      <xdr:rowOff>242852</xdr:rowOff>
    </xdr:from>
    <xdr:to>
      <xdr:col>15</xdr:col>
      <xdr:colOff>542964</xdr:colOff>
      <xdr:row>4</xdr:row>
      <xdr:rowOff>19090</xdr:rowOff>
    </xdr:to>
    <xdr:pic>
      <xdr:nvPicPr>
        <xdr:cNvPr id="20" name="Graphic 19" descr="Users with solid fill">
          <a:extLst>
            <a:ext uri="{FF2B5EF4-FFF2-40B4-BE49-F238E27FC236}">
              <a16:creationId xmlns:a16="http://schemas.microsoft.com/office/drawing/2014/main" id="{7500A38D-F77D-8059-1E03-C866E92E5FA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0829889" y="242852"/>
          <a:ext cx="404888" cy="404888"/>
        </a:xfrm>
        <a:prstGeom prst="rect">
          <a:avLst/>
        </a:prstGeom>
      </xdr:spPr>
    </xdr:pic>
    <xdr:clientData/>
  </xdr:twoCellAnchor>
  <xdr:twoCellAnchor editAs="oneCell">
    <xdr:from>
      <xdr:col>17</xdr:col>
      <xdr:colOff>121389</xdr:colOff>
      <xdr:row>1</xdr:row>
      <xdr:rowOff>2324</xdr:rowOff>
    </xdr:from>
    <xdr:to>
      <xdr:col>17</xdr:col>
      <xdr:colOff>452439</xdr:colOff>
      <xdr:row>3</xdr:row>
      <xdr:rowOff>157162</xdr:rowOff>
    </xdr:to>
    <xdr:pic>
      <xdr:nvPicPr>
        <xdr:cNvPr id="21" name="Graphic 20" descr="Woman with solid fill">
          <a:extLst>
            <a:ext uri="{FF2B5EF4-FFF2-40B4-BE49-F238E27FC236}">
              <a16:creationId xmlns:a16="http://schemas.microsoft.com/office/drawing/2014/main" id="{40817E6B-2BB4-5379-121B-FC61F2C98FA4}"/>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108602" y="273787"/>
          <a:ext cx="331050" cy="331050"/>
        </a:xfrm>
        <a:prstGeom prst="rect">
          <a:avLst/>
        </a:prstGeom>
      </xdr:spPr>
    </xdr:pic>
    <xdr:clientData/>
  </xdr:twoCellAnchor>
  <xdr:twoCellAnchor editAs="oneCell">
    <xdr:from>
      <xdr:col>16</xdr:col>
      <xdr:colOff>142802</xdr:colOff>
      <xdr:row>0</xdr:row>
      <xdr:rowOff>271387</xdr:rowOff>
    </xdr:from>
    <xdr:to>
      <xdr:col>16</xdr:col>
      <xdr:colOff>473852</xdr:colOff>
      <xdr:row>3</xdr:row>
      <xdr:rowOff>154762</xdr:rowOff>
    </xdr:to>
    <xdr:pic>
      <xdr:nvPicPr>
        <xdr:cNvPr id="22" name="Graphic 21" descr="Man with solid fill">
          <a:extLst>
            <a:ext uri="{FF2B5EF4-FFF2-40B4-BE49-F238E27FC236}">
              <a16:creationId xmlns:a16="http://schemas.microsoft.com/office/drawing/2014/main" id="{61C30133-E9CD-F19D-0DFB-7873E16738B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1325152" y="271387"/>
          <a:ext cx="331050" cy="331050"/>
        </a:xfrm>
        <a:prstGeom prst="rect">
          <a:avLst/>
        </a:prstGeom>
      </xdr:spPr>
    </xdr:pic>
    <xdr:clientData/>
  </xdr:twoCellAnchor>
  <xdr:twoCellAnchor>
    <xdr:from>
      <xdr:col>2</xdr:col>
      <xdr:colOff>0</xdr:colOff>
      <xdr:row>6</xdr:row>
      <xdr:rowOff>100013</xdr:rowOff>
    </xdr:from>
    <xdr:to>
      <xdr:col>12</xdr:col>
      <xdr:colOff>638175</xdr:colOff>
      <xdr:row>20</xdr:row>
      <xdr:rowOff>171450</xdr:rowOff>
    </xdr:to>
    <xdr:graphicFrame macro="">
      <xdr:nvGraphicFramePr>
        <xdr:cNvPr id="23" name="Chart 22">
          <a:extLst>
            <a:ext uri="{FF2B5EF4-FFF2-40B4-BE49-F238E27FC236}">
              <a16:creationId xmlns:a16="http://schemas.microsoft.com/office/drawing/2014/main" id="{B5D0AFF9-3448-41FD-A6F6-6B91A391C1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9525</xdr:colOff>
      <xdr:row>6</xdr:row>
      <xdr:rowOff>14288</xdr:rowOff>
    </xdr:from>
    <xdr:to>
      <xdr:col>20</xdr:col>
      <xdr:colOff>371475</xdr:colOff>
      <xdr:row>20</xdr:row>
      <xdr:rowOff>176214</xdr:rowOff>
    </xdr:to>
    <xdr:graphicFrame macro="">
      <xdr:nvGraphicFramePr>
        <xdr:cNvPr id="24" name="Chart 23">
          <a:extLst>
            <a:ext uri="{FF2B5EF4-FFF2-40B4-BE49-F238E27FC236}">
              <a16:creationId xmlns:a16="http://schemas.microsoft.com/office/drawing/2014/main" id="{EDD1979E-5202-4DBC-9E3D-9AEAE5ED56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13</xdr:col>
      <xdr:colOff>19050</xdr:colOff>
      <xdr:row>21</xdr:row>
      <xdr:rowOff>19050</xdr:rowOff>
    </xdr:from>
    <xdr:to>
      <xdr:col>20</xdr:col>
      <xdr:colOff>376237</xdr:colOff>
      <xdr:row>37</xdr:row>
      <xdr:rowOff>176213</xdr:rowOff>
    </xdr:to>
    <xdr:graphicFrame macro="">
      <xdr:nvGraphicFramePr>
        <xdr:cNvPr id="25" name="Chart 24">
          <a:extLst>
            <a:ext uri="{FF2B5EF4-FFF2-40B4-BE49-F238E27FC236}">
              <a16:creationId xmlns:a16="http://schemas.microsoft.com/office/drawing/2014/main" id="{802382FB-E39F-426C-BB8B-B47300F5AD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38101</xdr:colOff>
      <xdr:row>5</xdr:row>
      <xdr:rowOff>166688</xdr:rowOff>
    </xdr:from>
    <xdr:to>
      <xdr:col>20</xdr:col>
      <xdr:colOff>376237</xdr:colOff>
      <xdr:row>6</xdr:row>
      <xdr:rowOff>23813</xdr:rowOff>
    </xdr:to>
    <xdr:cxnSp macro="">
      <xdr:nvCxnSpPr>
        <xdr:cNvPr id="27" name="Straight Connector 26">
          <a:extLst>
            <a:ext uri="{FF2B5EF4-FFF2-40B4-BE49-F238E27FC236}">
              <a16:creationId xmlns:a16="http://schemas.microsoft.com/office/drawing/2014/main" id="{98392BAD-2075-5691-157B-7309583C4829}"/>
            </a:ext>
          </a:extLst>
        </xdr:cNvPr>
        <xdr:cNvCxnSpPr/>
      </xdr:nvCxnSpPr>
      <xdr:spPr>
        <a:xfrm flipV="1">
          <a:off x="38101" y="976313"/>
          <a:ext cx="14268449" cy="3810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538163</xdr:colOff>
      <xdr:row>21</xdr:row>
      <xdr:rowOff>9526</xdr:rowOff>
    </xdr:from>
    <xdr:to>
      <xdr:col>12</xdr:col>
      <xdr:colOff>642938</xdr:colOff>
      <xdr:row>37</xdr:row>
      <xdr:rowOff>176214</xdr:rowOff>
    </xdr:to>
    <xdr:graphicFrame macro="">
      <xdr:nvGraphicFramePr>
        <xdr:cNvPr id="30" name="Chart 29">
          <a:extLst>
            <a:ext uri="{FF2B5EF4-FFF2-40B4-BE49-F238E27FC236}">
              <a16:creationId xmlns:a16="http://schemas.microsoft.com/office/drawing/2014/main" id="{AFB8252A-D663-453E-8B6E-94A4FF0EE4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xdr:col>
      <xdr:colOff>0</xdr:colOff>
      <xdr:row>20</xdr:row>
      <xdr:rowOff>180974</xdr:rowOff>
    </xdr:from>
    <xdr:to>
      <xdr:col>5</xdr:col>
      <xdr:colOff>519113</xdr:colOff>
      <xdr:row>29</xdr:row>
      <xdr:rowOff>104774</xdr:rowOff>
    </xdr:to>
    <xdr:graphicFrame macro="">
      <xdr:nvGraphicFramePr>
        <xdr:cNvPr id="31" name="Chart 30">
          <a:extLst>
            <a:ext uri="{FF2B5EF4-FFF2-40B4-BE49-F238E27FC236}">
              <a16:creationId xmlns:a16="http://schemas.microsoft.com/office/drawing/2014/main" id="{F88CDB53-C830-4A5F-B2C1-35FB71DEF2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xdr:col>
      <xdr:colOff>0</xdr:colOff>
      <xdr:row>29</xdr:row>
      <xdr:rowOff>114300</xdr:rowOff>
    </xdr:from>
    <xdr:to>
      <xdr:col>5</xdr:col>
      <xdr:colOff>513548</xdr:colOff>
      <xdr:row>37</xdr:row>
      <xdr:rowOff>171449</xdr:rowOff>
    </xdr:to>
    <xdr:graphicFrame macro="">
      <xdr:nvGraphicFramePr>
        <xdr:cNvPr id="32" name="Chart 31">
          <a:extLst>
            <a:ext uri="{FF2B5EF4-FFF2-40B4-BE49-F238E27FC236}">
              <a16:creationId xmlns:a16="http://schemas.microsoft.com/office/drawing/2014/main" id="{1D4AB509-91D0-484D-9E10-CDF81661C1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2</xdr:col>
      <xdr:colOff>1504950</xdr:colOff>
      <xdr:row>0</xdr:row>
      <xdr:rowOff>0</xdr:rowOff>
    </xdr:from>
    <xdr:to>
      <xdr:col>3</xdr:col>
      <xdr:colOff>0</xdr:colOff>
      <xdr:row>6</xdr:row>
      <xdr:rowOff>4763</xdr:rowOff>
    </xdr:to>
    <xdr:cxnSp macro="">
      <xdr:nvCxnSpPr>
        <xdr:cNvPr id="34" name="Straight Connector 33">
          <a:extLst>
            <a:ext uri="{FF2B5EF4-FFF2-40B4-BE49-F238E27FC236}">
              <a16:creationId xmlns:a16="http://schemas.microsoft.com/office/drawing/2014/main" id="{A28BEC2B-89A3-57C9-54AD-10EFA73F7008}"/>
            </a:ext>
          </a:extLst>
        </xdr:cNvPr>
        <xdr:cNvCxnSpPr/>
      </xdr:nvCxnSpPr>
      <xdr:spPr>
        <a:xfrm flipH="1" flipV="1">
          <a:off x="2800350" y="0"/>
          <a:ext cx="4763" cy="814388"/>
        </a:xfrm>
        <a:prstGeom prst="line">
          <a:avLst/>
        </a:prstGeom>
        <a:ln w="1905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0</xdr:row>
      <xdr:rowOff>0</xdr:rowOff>
    </xdr:from>
    <xdr:to>
      <xdr:col>6</xdr:col>
      <xdr:colOff>14288</xdr:colOff>
      <xdr:row>6</xdr:row>
      <xdr:rowOff>14288</xdr:rowOff>
    </xdr:to>
    <xdr:cxnSp macro="">
      <xdr:nvCxnSpPr>
        <xdr:cNvPr id="39" name="Straight Connector 38">
          <a:extLst>
            <a:ext uri="{FF2B5EF4-FFF2-40B4-BE49-F238E27FC236}">
              <a16:creationId xmlns:a16="http://schemas.microsoft.com/office/drawing/2014/main" id="{DD1B1099-97D3-F369-6432-3A37F2D65C84}"/>
            </a:ext>
          </a:extLst>
        </xdr:cNvPr>
        <xdr:cNvCxnSpPr/>
      </xdr:nvCxnSpPr>
      <xdr:spPr>
        <a:xfrm flipH="1">
          <a:off x="4714875" y="0"/>
          <a:ext cx="4763" cy="823913"/>
        </a:xfrm>
        <a:prstGeom prst="line">
          <a:avLst/>
        </a:prstGeom>
        <a:ln w="1905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0</xdr:row>
      <xdr:rowOff>14288</xdr:rowOff>
    </xdr:from>
    <xdr:to>
      <xdr:col>9</xdr:col>
      <xdr:colOff>4763</xdr:colOff>
      <xdr:row>5</xdr:row>
      <xdr:rowOff>171450</xdr:rowOff>
    </xdr:to>
    <xdr:cxnSp macro="">
      <xdr:nvCxnSpPr>
        <xdr:cNvPr id="42" name="Straight Connector 41">
          <a:extLst>
            <a:ext uri="{FF2B5EF4-FFF2-40B4-BE49-F238E27FC236}">
              <a16:creationId xmlns:a16="http://schemas.microsoft.com/office/drawing/2014/main" id="{F9FD1A1F-F7A0-9B12-21B3-419F927905F5}"/>
            </a:ext>
          </a:extLst>
        </xdr:cNvPr>
        <xdr:cNvCxnSpPr/>
      </xdr:nvCxnSpPr>
      <xdr:spPr>
        <a:xfrm>
          <a:off x="6648450" y="14288"/>
          <a:ext cx="4763" cy="966787"/>
        </a:xfrm>
        <a:prstGeom prst="line">
          <a:avLst/>
        </a:prstGeom>
        <a:ln w="1905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642938</xdr:colOff>
      <xdr:row>0</xdr:row>
      <xdr:rowOff>4763</xdr:rowOff>
    </xdr:from>
    <xdr:to>
      <xdr:col>12</xdr:col>
      <xdr:colOff>0</xdr:colOff>
      <xdr:row>5</xdr:row>
      <xdr:rowOff>166688</xdr:rowOff>
    </xdr:to>
    <xdr:cxnSp macro="">
      <xdr:nvCxnSpPr>
        <xdr:cNvPr id="46" name="Straight Connector 45">
          <a:extLst>
            <a:ext uri="{FF2B5EF4-FFF2-40B4-BE49-F238E27FC236}">
              <a16:creationId xmlns:a16="http://schemas.microsoft.com/office/drawing/2014/main" id="{44EBF14F-28D4-5668-282A-1590DAB9B0BF}"/>
            </a:ext>
          </a:extLst>
        </xdr:cNvPr>
        <xdr:cNvCxnSpPr/>
      </xdr:nvCxnSpPr>
      <xdr:spPr>
        <a:xfrm>
          <a:off x="8586788" y="4763"/>
          <a:ext cx="4762" cy="97155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790575</xdr:colOff>
      <xdr:row>0</xdr:row>
      <xdr:rowOff>4763</xdr:rowOff>
    </xdr:from>
    <xdr:to>
      <xdr:col>14</xdr:col>
      <xdr:colOff>790575</xdr:colOff>
      <xdr:row>6</xdr:row>
      <xdr:rowOff>0</xdr:rowOff>
    </xdr:to>
    <xdr:cxnSp macro="">
      <xdr:nvCxnSpPr>
        <xdr:cNvPr id="51" name="Straight Connector 50">
          <a:extLst>
            <a:ext uri="{FF2B5EF4-FFF2-40B4-BE49-F238E27FC236}">
              <a16:creationId xmlns:a16="http://schemas.microsoft.com/office/drawing/2014/main" id="{122B97D4-DA10-349D-5DEF-AC836E01471B}"/>
            </a:ext>
          </a:extLst>
        </xdr:cNvPr>
        <xdr:cNvCxnSpPr/>
      </xdr:nvCxnSpPr>
      <xdr:spPr>
        <a:xfrm flipV="1">
          <a:off x="10677525" y="4763"/>
          <a:ext cx="0" cy="985837"/>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638175</xdr:colOff>
      <xdr:row>0</xdr:row>
      <xdr:rowOff>0</xdr:rowOff>
    </xdr:from>
    <xdr:to>
      <xdr:col>17</xdr:col>
      <xdr:colOff>638175</xdr:colOff>
      <xdr:row>5</xdr:row>
      <xdr:rowOff>166688</xdr:rowOff>
    </xdr:to>
    <xdr:cxnSp macro="">
      <xdr:nvCxnSpPr>
        <xdr:cNvPr id="55" name="Straight Connector 54">
          <a:extLst>
            <a:ext uri="{FF2B5EF4-FFF2-40B4-BE49-F238E27FC236}">
              <a16:creationId xmlns:a16="http://schemas.microsoft.com/office/drawing/2014/main" id="{F5C24B91-7326-18C1-4BDB-AD067A92D80F}"/>
            </a:ext>
          </a:extLst>
        </xdr:cNvPr>
        <xdr:cNvCxnSpPr/>
      </xdr:nvCxnSpPr>
      <xdr:spPr>
        <a:xfrm flipV="1">
          <a:off x="12625388" y="0"/>
          <a:ext cx="0" cy="976313"/>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0</xdr:colOff>
      <xdr:row>0</xdr:row>
      <xdr:rowOff>0</xdr:rowOff>
    </xdr:from>
    <xdr:to>
      <xdr:col>20</xdr:col>
      <xdr:colOff>376238</xdr:colOff>
      <xdr:row>5</xdr:row>
      <xdr:rowOff>157163</xdr:rowOff>
    </xdr:to>
    <mc:AlternateContent xmlns:mc="http://schemas.openxmlformats.org/markup-compatibility/2006" xmlns:a14="http://schemas.microsoft.com/office/drawing/2010/main">
      <mc:Choice Requires="a14">
        <xdr:graphicFrame macro="">
          <xdr:nvGraphicFramePr>
            <xdr:cNvPr id="58" name="Year">
              <a:extLst>
                <a:ext uri="{FF2B5EF4-FFF2-40B4-BE49-F238E27FC236}">
                  <a16:creationId xmlns:a16="http://schemas.microsoft.com/office/drawing/2014/main" id="{ADA34648-66F0-FC2D-4DAC-BB0FA6E1BA7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634913" y="0"/>
              <a:ext cx="1671638" cy="9667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xdr:colOff>
      <xdr:row>6</xdr:row>
      <xdr:rowOff>57150</xdr:rowOff>
    </xdr:from>
    <xdr:to>
      <xdr:col>1</xdr:col>
      <xdr:colOff>633413</xdr:colOff>
      <xdr:row>9</xdr:row>
      <xdr:rowOff>161925</xdr:rowOff>
    </xdr:to>
    <mc:AlternateContent xmlns:mc="http://schemas.openxmlformats.org/markup-compatibility/2006" xmlns:a14="http://schemas.microsoft.com/office/drawing/2010/main">
      <mc:Choice Requires="a14">
        <xdr:graphicFrame macro="">
          <xdr:nvGraphicFramePr>
            <xdr:cNvPr id="63" name="Full/Part ">
              <a:extLst>
                <a:ext uri="{FF2B5EF4-FFF2-40B4-BE49-F238E27FC236}">
                  <a16:creationId xmlns:a16="http://schemas.microsoft.com/office/drawing/2014/main" id="{1E4588A0-367E-EF2C-5A7D-BFB61669253B}"/>
                </a:ext>
              </a:extLst>
            </xdr:cNvPr>
            <xdr:cNvGraphicFramePr/>
          </xdr:nvGraphicFramePr>
          <xdr:xfrm>
            <a:off x="0" y="0"/>
            <a:ext cx="0" cy="0"/>
          </xdr:xfrm>
          <a:graphic>
            <a:graphicData uri="http://schemas.microsoft.com/office/drawing/2010/slicer">
              <sle:slicer xmlns:sle="http://schemas.microsoft.com/office/drawing/2010/slicer" name="Full/Part "/>
            </a:graphicData>
          </a:graphic>
        </xdr:graphicFrame>
      </mc:Choice>
      <mc:Fallback xmlns="">
        <xdr:sp macro="" textlink="">
          <xdr:nvSpPr>
            <xdr:cNvPr id="0" name=""/>
            <xdr:cNvSpPr>
              <a:spLocks noTextEdit="1"/>
            </xdr:cNvSpPr>
          </xdr:nvSpPr>
          <xdr:spPr>
            <a:xfrm>
              <a:off x="4762" y="1047750"/>
              <a:ext cx="1276351" cy="64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28576</xdr:colOff>
      <xdr:row>9</xdr:row>
      <xdr:rowOff>165100</xdr:rowOff>
    </xdr:from>
    <xdr:to>
      <xdr:col>1</xdr:col>
      <xdr:colOff>638176</xdr:colOff>
      <xdr:row>13</xdr:row>
      <xdr:rowOff>31751</xdr:rowOff>
    </xdr:to>
    <mc:AlternateContent xmlns:mc="http://schemas.openxmlformats.org/markup-compatibility/2006" xmlns:a14="http://schemas.microsoft.com/office/drawing/2010/main">
      <mc:Choice Requires="a14">
        <xdr:graphicFrame macro="">
          <xdr:nvGraphicFramePr>
            <xdr:cNvPr id="64" name="Gender 1">
              <a:extLst>
                <a:ext uri="{FF2B5EF4-FFF2-40B4-BE49-F238E27FC236}">
                  <a16:creationId xmlns:a16="http://schemas.microsoft.com/office/drawing/2014/main" id="{EEB1112D-AF19-CD61-221E-FF1AD250D30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8576" y="1698625"/>
              <a:ext cx="1257300" cy="5905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26988</xdr:colOff>
      <xdr:row>13</xdr:row>
      <xdr:rowOff>34926</xdr:rowOff>
    </xdr:from>
    <xdr:to>
      <xdr:col>1</xdr:col>
      <xdr:colOff>636588</xdr:colOff>
      <xdr:row>26</xdr:row>
      <xdr:rowOff>15875</xdr:rowOff>
    </xdr:to>
    <mc:AlternateContent xmlns:mc="http://schemas.openxmlformats.org/markup-compatibility/2006" xmlns:a14="http://schemas.microsoft.com/office/drawing/2010/main">
      <mc:Choice Requires="a14">
        <xdr:graphicFrame macro="">
          <xdr:nvGraphicFramePr>
            <xdr:cNvPr id="65" name=" Region">
              <a:extLst>
                <a:ext uri="{FF2B5EF4-FFF2-40B4-BE49-F238E27FC236}">
                  <a16:creationId xmlns:a16="http://schemas.microsoft.com/office/drawing/2014/main" id="{3F1D5902-99DB-32B9-38F6-9A216B5EA41A}"/>
                </a:ext>
              </a:extLst>
            </xdr:cNvPr>
            <xdr:cNvGraphicFramePr/>
          </xdr:nvGraphicFramePr>
          <xdr:xfrm>
            <a:off x="0" y="0"/>
            <a:ext cx="0" cy="0"/>
          </xdr:xfrm>
          <a:graphic>
            <a:graphicData uri="http://schemas.microsoft.com/office/drawing/2010/slicer">
              <sle:slicer xmlns:sle="http://schemas.microsoft.com/office/drawing/2010/slicer" name=" Region"/>
            </a:graphicData>
          </a:graphic>
        </xdr:graphicFrame>
      </mc:Choice>
      <mc:Fallback xmlns="">
        <xdr:sp macro="" textlink="">
          <xdr:nvSpPr>
            <xdr:cNvPr id="0" name=""/>
            <xdr:cNvSpPr>
              <a:spLocks noTextEdit="1"/>
            </xdr:cNvSpPr>
          </xdr:nvSpPr>
          <xdr:spPr>
            <a:xfrm>
              <a:off x="26988" y="2292351"/>
              <a:ext cx="1257300" cy="23336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26</xdr:row>
      <xdr:rowOff>19050</xdr:rowOff>
    </xdr:from>
    <xdr:to>
      <xdr:col>1</xdr:col>
      <xdr:colOff>635001</xdr:colOff>
      <xdr:row>38</xdr:row>
      <xdr:rowOff>133350</xdr:rowOff>
    </xdr:to>
    <mc:AlternateContent xmlns:mc="http://schemas.openxmlformats.org/markup-compatibility/2006" xmlns:a14="http://schemas.microsoft.com/office/drawing/2010/main">
      <mc:Choice Requires="a14">
        <xdr:graphicFrame macro="">
          <xdr:nvGraphicFramePr>
            <xdr:cNvPr id="59" name="Ethnicity">
              <a:extLst>
                <a:ext uri="{FF2B5EF4-FFF2-40B4-BE49-F238E27FC236}">
                  <a16:creationId xmlns:a16="http://schemas.microsoft.com/office/drawing/2014/main" id="{3953D22B-ED6D-0EB1-F669-000D0F25025D}"/>
                </a:ext>
              </a:extLst>
            </xdr:cNvPr>
            <xdr:cNvGraphicFramePr/>
          </xdr:nvGraphicFramePr>
          <xdr:xfrm>
            <a:off x="0" y="0"/>
            <a:ext cx="0" cy="0"/>
          </xdr:xfrm>
          <a:graphic>
            <a:graphicData uri="http://schemas.microsoft.com/office/drawing/2010/slicer">
              <sle:slicer xmlns:sle="http://schemas.microsoft.com/office/drawing/2010/slicer" name="Ethnicity"/>
            </a:graphicData>
          </a:graphic>
        </xdr:graphicFrame>
      </mc:Choice>
      <mc:Fallback xmlns="">
        <xdr:sp macro="" textlink="">
          <xdr:nvSpPr>
            <xdr:cNvPr id="0" name=""/>
            <xdr:cNvSpPr>
              <a:spLocks noTextEdit="1"/>
            </xdr:cNvSpPr>
          </xdr:nvSpPr>
          <xdr:spPr>
            <a:xfrm>
              <a:off x="25400" y="4629150"/>
              <a:ext cx="1257301"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114300</xdr:colOff>
      <xdr:row>3</xdr:row>
      <xdr:rowOff>176213</xdr:rowOff>
    </xdr:from>
    <xdr:to>
      <xdr:col>2</xdr:col>
      <xdr:colOff>1452562</xdr:colOff>
      <xdr:row>6</xdr:row>
      <xdr:rowOff>4763</xdr:rowOff>
    </xdr:to>
    <xdr:sp macro="" textlink="">
      <xdr:nvSpPr>
        <xdr:cNvPr id="74" name="Rectangle: Top Corners Rounded 73">
          <a:hlinkClick xmlns:r="http://schemas.openxmlformats.org/officeDocument/2006/relationships" r:id="rId22"/>
          <a:extLst>
            <a:ext uri="{FF2B5EF4-FFF2-40B4-BE49-F238E27FC236}">
              <a16:creationId xmlns:a16="http://schemas.microsoft.com/office/drawing/2014/main" id="{AD98EE11-3FBA-6EF4-E609-E2CB8EED3241}"/>
            </a:ext>
          </a:extLst>
        </xdr:cNvPr>
        <xdr:cNvSpPr/>
      </xdr:nvSpPr>
      <xdr:spPr>
        <a:xfrm>
          <a:off x="1409700" y="623888"/>
          <a:ext cx="1338262" cy="371475"/>
        </a:xfrm>
        <a:prstGeom prst="round2SameRect">
          <a:avLst/>
        </a:prstGeom>
        <a:solidFill>
          <a:schemeClr val="bg1"/>
        </a:solidFill>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900" b="1" cap="none" spc="0">
              <a:ln w="0"/>
              <a:solidFill>
                <a:schemeClr val="accent1"/>
              </a:solidFill>
              <a:effectLst>
                <a:outerShdw blurRad="38100" dist="19050" dir="2700000" algn="tl" rotWithShape="0">
                  <a:schemeClr val="dk1">
                    <a:alpha val="40000"/>
                  </a:schemeClr>
                </a:outerShdw>
              </a:effectLst>
            </a:rPr>
            <a:t>Separations</a:t>
          </a:r>
          <a:r>
            <a:rPr lang="en-US" sz="900" b="1" cap="none" spc="0" baseline="0">
              <a:ln w="0"/>
              <a:solidFill>
                <a:schemeClr val="accent1"/>
              </a:solidFill>
              <a:effectLst>
                <a:outerShdw blurRad="38100" dist="19050" dir="2700000" algn="tl" rotWithShape="0">
                  <a:schemeClr val="dk1">
                    <a:alpha val="40000"/>
                  </a:schemeClr>
                </a:outerShdw>
              </a:effectLst>
            </a:rPr>
            <a:t> </a:t>
          </a:r>
          <a:r>
            <a:rPr lang="en-US" sz="900" b="1" cap="none" spc="0">
              <a:ln w="0"/>
              <a:solidFill>
                <a:schemeClr val="accent1"/>
              </a:solidFill>
              <a:effectLst>
                <a:outerShdw blurRad="38100" dist="19050" dir="2700000" algn="tl" rotWithShape="0">
                  <a:schemeClr val="dk1">
                    <a:alpha val="40000"/>
                  </a:schemeClr>
                </a:outerShdw>
              </a:effectLst>
            </a:rPr>
            <a:t>Dashboard</a:t>
          </a:r>
        </a:p>
      </xdr:txBody>
    </xdr:sp>
    <xdr:clientData/>
  </xdr:twoCellAnchor>
  <xdr:twoCellAnchor>
    <xdr:from>
      <xdr:col>0</xdr:col>
      <xdr:colOff>42862</xdr:colOff>
      <xdr:row>4</xdr:row>
      <xdr:rowOff>1</xdr:rowOff>
    </xdr:from>
    <xdr:to>
      <xdr:col>2</xdr:col>
      <xdr:colOff>85724</xdr:colOff>
      <xdr:row>5</xdr:row>
      <xdr:rowOff>176213</xdr:rowOff>
    </xdr:to>
    <xdr:sp macro="" textlink="">
      <xdr:nvSpPr>
        <xdr:cNvPr id="76" name="Rectangle: Top Corners Rounded 75">
          <a:hlinkClick xmlns:r="http://schemas.openxmlformats.org/officeDocument/2006/relationships" r:id="rId23"/>
          <a:extLst>
            <a:ext uri="{FF2B5EF4-FFF2-40B4-BE49-F238E27FC236}">
              <a16:creationId xmlns:a16="http://schemas.microsoft.com/office/drawing/2014/main" id="{D19181FE-4D19-F6F7-17F4-719607A69627}"/>
            </a:ext>
          </a:extLst>
        </xdr:cNvPr>
        <xdr:cNvSpPr/>
      </xdr:nvSpPr>
      <xdr:spPr>
        <a:xfrm>
          <a:off x="42862" y="628651"/>
          <a:ext cx="1338262" cy="357187"/>
        </a:xfrm>
        <a:prstGeom prst="round2SameRect">
          <a:avLst/>
        </a:prstGeom>
        <a:solidFill>
          <a:schemeClr val="accent1"/>
        </a:solidFill>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900" b="1" cap="none" spc="0">
              <a:ln w="0"/>
              <a:solidFill>
                <a:schemeClr val="bg1"/>
              </a:solidFill>
              <a:effectLst>
                <a:outerShdw blurRad="38100" dist="19050" dir="2700000" algn="tl" rotWithShape="0">
                  <a:schemeClr val="dk1">
                    <a:alpha val="40000"/>
                  </a:schemeClr>
                </a:outerShdw>
              </a:effectLst>
            </a:rPr>
            <a:t>Active Dashboard</a:t>
          </a:r>
        </a:p>
      </xdr:txBody>
    </xdr:sp>
    <xdr:clientData/>
  </xdr:twoCellAnchor>
  <xdr:twoCellAnchor editAs="oneCell">
    <xdr:from>
      <xdr:col>13</xdr:col>
      <xdr:colOff>366712</xdr:colOff>
      <xdr:row>21</xdr:row>
      <xdr:rowOff>86224</xdr:rowOff>
    </xdr:from>
    <xdr:to>
      <xdr:col>14</xdr:col>
      <xdr:colOff>97247</xdr:colOff>
      <xdr:row>23</xdr:row>
      <xdr:rowOff>119063</xdr:rowOff>
    </xdr:to>
    <xdr:pic>
      <xdr:nvPicPr>
        <xdr:cNvPr id="78" name="Graphic 77" descr="Daily calendar with solid fill">
          <a:extLst>
            <a:ext uri="{FF2B5EF4-FFF2-40B4-BE49-F238E27FC236}">
              <a16:creationId xmlns:a16="http://schemas.microsoft.com/office/drawing/2014/main" id="{D905CE9F-3663-7D71-CCD9-193434D06808}"/>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9605962" y="3791449"/>
          <a:ext cx="378235" cy="394789"/>
        </a:xfrm>
        <a:prstGeom prst="rect">
          <a:avLst/>
        </a:prstGeom>
      </xdr:spPr>
    </xdr:pic>
    <xdr:clientData/>
  </xdr:twoCellAnchor>
  <xdr:twoCellAnchor editAs="oneCell">
    <xdr:from>
      <xdr:col>2</xdr:col>
      <xdr:colOff>42863</xdr:colOff>
      <xdr:row>21</xdr:row>
      <xdr:rowOff>33338</xdr:rowOff>
    </xdr:from>
    <xdr:to>
      <xdr:col>2</xdr:col>
      <xdr:colOff>371475</xdr:colOff>
      <xdr:row>23</xdr:row>
      <xdr:rowOff>0</xdr:rowOff>
    </xdr:to>
    <xdr:pic>
      <xdr:nvPicPr>
        <xdr:cNvPr id="80" name="Graphic 79" descr="Warning with solid fill">
          <a:extLst>
            <a:ext uri="{FF2B5EF4-FFF2-40B4-BE49-F238E27FC236}">
              <a16:creationId xmlns:a16="http://schemas.microsoft.com/office/drawing/2014/main" id="{B4BB89BB-0FF6-6126-8A6A-4CA44996E40D}"/>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1338263" y="3738563"/>
          <a:ext cx="328612" cy="328612"/>
        </a:xfrm>
        <a:prstGeom prst="rect">
          <a:avLst/>
        </a:prstGeom>
      </xdr:spPr>
    </xdr:pic>
    <xdr:clientData/>
  </xdr:twoCellAnchor>
  <xdr:twoCellAnchor editAs="oneCell">
    <xdr:from>
      <xdr:col>2</xdr:col>
      <xdr:colOff>47626</xdr:colOff>
      <xdr:row>29</xdr:row>
      <xdr:rowOff>114301</xdr:rowOff>
    </xdr:from>
    <xdr:to>
      <xdr:col>2</xdr:col>
      <xdr:colOff>390525</xdr:colOff>
      <xdr:row>31</xdr:row>
      <xdr:rowOff>95250</xdr:rowOff>
    </xdr:to>
    <xdr:pic>
      <xdr:nvPicPr>
        <xdr:cNvPr id="82" name="Graphic 81" descr="Information with solid fill">
          <a:extLst>
            <a:ext uri="{FF2B5EF4-FFF2-40B4-BE49-F238E27FC236}">
              <a16:creationId xmlns:a16="http://schemas.microsoft.com/office/drawing/2014/main" id="{50AB6880-553B-423E-EB4B-6D61C8BB3BC2}"/>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 uri="{96DAC541-7B7A-43D3-8B79-37D633B846F1}">
              <asvg:svgBlip xmlns:asvg="http://schemas.microsoft.com/office/drawing/2016/SVG/main" r:embed="rId29"/>
            </a:ext>
          </a:extLst>
        </a:blip>
        <a:stretch>
          <a:fillRect/>
        </a:stretch>
      </xdr:blipFill>
      <xdr:spPr>
        <a:xfrm>
          <a:off x="1343026" y="5267326"/>
          <a:ext cx="342899" cy="342899"/>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0.0048</cdr:x>
      <cdr:y>0</cdr:y>
    </cdr:from>
    <cdr:to>
      <cdr:x>0.05942</cdr:x>
      <cdr:y>0.16163</cdr:y>
    </cdr:to>
    <cdr:pic>
      <cdr:nvPicPr>
        <cdr:cNvPr id="3" name="Graphic 2" descr="Employee badge with solid fill">
          <a:extLst xmlns:a="http://schemas.openxmlformats.org/drawingml/2006/main">
            <a:ext uri="{FF2B5EF4-FFF2-40B4-BE49-F238E27FC236}">
              <a16:creationId xmlns:a16="http://schemas.microsoft.com/office/drawing/2014/main" id="{BA7DBA4D-E055-C8E0-AC06-A50E607BDE6C}"/>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38100" y="0"/>
          <a:ext cx="433387" cy="421070"/>
        </a:xfrm>
        <a:prstGeom xmlns:a="http://schemas.openxmlformats.org/drawingml/2006/main" prst="rect">
          <a:avLst/>
        </a:prstGeom>
      </cdr:spPr>
    </cdr:pic>
  </cdr:relSizeAnchor>
</c:userShapes>
</file>

<file path=xl/drawings/drawing3.xml><?xml version="1.0" encoding="utf-8"?>
<c:userShapes xmlns:c="http://schemas.openxmlformats.org/drawingml/2006/chart">
  <cdr:relSizeAnchor xmlns:cdr="http://schemas.openxmlformats.org/drawingml/2006/chartDrawing">
    <cdr:from>
      <cdr:x>0.06346</cdr:x>
      <cdr:y>0.02238</cdr:y>
    </cdr:from>
    <cdr:to>
      <cdr:x>0.13729</cdr:x>
      <cdr:y>0.16078</cdr:y>
    </cdr:to>
    <cdr:pic>
      <cdr:nvPicPr>
        <cdr:cNvPr id="2" name="Graphic 37" descr="Earth globe: Americas with solid fill">
          <a:extLst xmlns:a="http://schemas.openxmlformats.org/drawingml/2006/main">
            <a:ext uri="{FF2B5EF4-FFF2-40B4-BE49-F238E27FC236}">
              <a16:creationId xmlns:a16="http://schemas.microsoft.com/office/drawing/2014/main" id="{C14CF3B9-2B7A-E79B-40F4-4B6BEDFE1392}"/>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320675" y="60326"/>
          <a:ext cx="373062" cy="373062"/>
        </a:xfrm>
        <a:prstGeom xmlns:a="http://schemas.openxmlformats.org/drawingml/2006/main" prst="rect">
          <a:avLst/>
        </a:prstGeom>
      </cdr:spPr>
    </cdr:pic>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0.08854</cdr:x>
      <cdr:y>0.13219</cdr:y>
    </cdr:to>
    <cdr:pic>
      <cdr:nvPicPr>
        <cdr:cNvPr id="3" name="Graphic 2" descr="Marker with solid fill">
          <a:extLst xmlns:a="http://schemas.openxmlformats.org/drawingml/2006/main">
            <a:ext uri="{FF2B5EF4-FFF2-40B4-BE49-F238E27FC236}">
              <a16:creationId xmlns:a16="http://schemas.microsoft.com/office/drawing/2014/main" id="{64ED8ED0-D6BC-2F2C-285B-5DA741E3718F}"/>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0" y="0"/>
          <a:ext cx="404812" cy="404812"/>
        </a:xfrm>
        <a:prstGeom xmlns:a="http://schemas.openxmlformats.org/drawingml/2006/main" prst="rect">
          <a:avLst/>
        </a:prstGeom>
      </cdr:spPr>
    </cdr:pic>
  </cdr:relSizeAnchor>
</c:userShapes>
</file>

<file path=xl/drawings/drawing5.xml><?xml version="1.0" encoding="utf-8"?>
<xdr:wsDr xmlns:xdr="http://schemas.openxmlformats.org/drawingml/2006/spreadsheetDrawing" xmlns:a="http://schemas.openxmlformats.org/drawingml/2006/main">
  <xdr:twoCellAnchor>
    <xdr:from>
      <xdr:col>12</xdr:col>
      <xdr:colOff>4763</xdr:colOff>
      <xdr:row>0</xdr:row>
      <xdr:rowOff>0</xdr:rowOff>
    </xdr:from>
    <xdr:to>
      <xdr:col>15</xdr:col>
      <xdr:colOff>57149</xdr:colOff>
      <xdr:row>6</xdr:row>
      <xdr:rowOff>23813</xdr:rowOff>
    </xdr:to>
    <xdr:graphicFrame macro="">
      <xdr:nvGraphicFramePr>
        <xdr:cNvPr id="2" name="Chart 1">
          <a:extLst>
            <a:ext uri="{FF2B5EF4-FFF2-40B4-BE49-F238E27FC236}">
              <a16:creationId xmlns:a16="http://schemas.microsoft.com/office/drawing/2014/main" id="{F02B7950-1AD8-4C7B-9B76-CBB8977960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114301</xdr:colOff>
      <xdr:row>0</xdr:row>
      <xdr:rowOff>57150</xdr:rowOff>
    </xdr:from>
    <xdr:to>
      <xdr:col>9</xdr:col>
      <xdr:colOff>519189</xdr:colOff>
      <xdr:row>3</xdr:row>
      <xdr:rowOff>14288</xdr:rowOff>
    </xdr:to>
    <xdr:pic>
      <xdr:nvPicPr>
        <xdr:cNvPr id="3" name="Graphic 2" descr="Clock with solid fill">
          <a:extLst>
            <a:ext uri="{FF2B5EF4-FFF2-40B4-BE49-F238E27FC236}">
              <a16:creationId xmlns:a16="http://schemas.microsoft.com/office/drawing/2014/main" id="{4F4F3C24-CFCB-43DE-B722-92A15286BEE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762751" y="57150"/>
          <a:ext cx="404888" cy="404813"/>
        </a:xfrm>
        <a:prstGeom prst="rect">
          <a:avLst/>
        </a:prstGeom>
      </xdr:spPr>
    </xdr:pic>
    <xdr:clientData/>
  </xdr:twoCellAnchor>
  <xdr:twoCellAnchor editAs="oneCell">
    <xdr:from>
      <xdr:col>6</xdr:col>
      <xdr:colOff>116662</xdr:colOff>
      <xdr:row>0</xdr:row>
      <xdr:rowOff>64276</xdr:rowOff>
    </xdr:from>
    <xdr:to>
      <xdr:col>6</xdr:col>
      <xdr:colOff>521550</xdr:colOff>
      <xdr:row>3</xdr:row>
      <xdr:rowOff>21489</xdr:rowOff>
    </xdr:to>
    <xdr:pic>
      <xdr:nvPicPr>
        <xdr:cNvPr id="4" name="Graphic 3" descr="Coins with solid fill">
          <a:extLst>
            <a:ext uri="{FF2B5EF4-FFF2-40B4-BE49-F238E27FC236}">
              <a16:creationId xmlns:a16="http://schemas.microsoft.com/office/drawing/2014/main" id="{4A21A21A-A9EE-41E8-A14B-6A90DE14B2C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4822012" y="64276"/>
          <a:ext cx="404888" cy="404888"/>
        </a:xfrm>
        <a:prstGeom prst="rect">
          <a:avLst/>
        </a:prstGeom>
      </xdr:spPr>
    </xdr:pic>
    <xdr:clientData/>
  </xdr:twoCellAnchor>
  <xdr:twoCellAnchor editAs="oneCell">
    <xdr:from>
      <xdr:col>3</xdr:col>
      <xdr:colOff>138075</xdr:colOff>
      <xdr:row>0</xdr:row>
      <xdr:rowOff>238088</xdr:rowOff>
    </xdr:from>
    <xdr:to>
      <xdr:col>3</xdr:col>
      <xdr:colOff>542963</xdr:colOff>
      <xdr:row>4</xdr:row>
      <xdr:rowOff>14326</xdr:rowOff>
    </xdr:to>
    <xdr:pic>
      <xdr:nvPicPr>
        <xdr:cNvPr id="5" name="Graphic 4" descr="Users with solid fill">
          <a:extLst>
            <a:ext uri="{FF2B5EF4-FFF2-40B4-BE49-F238E27FC236}">
              <a16:creationId xmlns:a16="http://schemas.microsoft.com/office/drawing/2014/main" id="{AF664775-55FB-4A54-A674-BC8F33E1074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943188" y="238088"/>
          <a:ext cx="404888" cy="404888"/>
        </a:xfrm>
        <a:prstGeom prst="rect">
          <a:avLst/>
        </a:prstGeom>
      </xdr:spPr>
    </xdr:pic>
    <xdr:clientData/>
  </xdr:twoCellAnchor>
  <xdr:twoCellAnchor editAs="oneCell">
    <xdr:from>
      <xdr:col>5</xdr:col>
      <xdr:colOff>130914</xdr:colOff>
      <xdr:row>1</xdr:row>
      <xdr:rowOff>11848</xdr:rowOff>
    </xdr:from>
    <xdr:to>
      <xdr:col>5</xdr:col>
      <xdr:colOff>461964</xdr:colOff>
      <xdr:row>3</xdr:row>
      <xdr:rowOff>166686</xdr:rowOff>
    </xdr:to>
    <xdr:pic>
      <xdr:nvPicPr>
        <xdr:cNvPr id="6" name="Graphic 5" descr="Woman with solid fill">
          <a:extLst>
            <a:ext uri="{FF2B5EF4-FFF2-40B4-BE49-F238E27FC236}">
              <a16:creationId xmlns:a16="http://schemas.microsoft.com/office/drawing/2014/main" id="{E5203081-EFAD-4AEA-90B7-7A91DDEDB0A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255239" y="283311"/>
          <a:ext cx="331050" cy="331050"/>
        </a:xfrm>
        <a:prstGeom prst="rect">
          <a:avLst/>
        </a:prstGeom>
      </xdr:spPr>
    </xdr:pic>
    <xdr:clientData/>
  </xdr:twoCellAnchor>
  <xdr:twoCellAnchor editAs="oneCell">
    <xdr:from>
      <xdr:col>4</xdr:col>
      <xdr:colOff>123752</xdr:colOff>
      <xdr:row>1</xdr:row>
      <xdr:rowOff>9448</xdr:rowOff>
    </xdr:from>
    <xdr:to>
      <xdr:col>4</xdr:col>
      <xdr:colOff>454802</xdr:colOff>
      <xdr:row>3</xdr:row>
      <xdr:rowOff>164286</xdr:rowOff>
    </xdr:to>
    <xdr:pic>
      <xdr:nvPicPr>
        <xdr:cNvPr id="7" name="Graphic 6" descr="Man with solid fill">
          <a:extLst>
            <a:ext uri="{FF2B5EF4-FFF2-40B4-BE49-F238E27FC236}">
              <a16:creationId xmlns:a16="http://schemas.microsoft.com/office/drawing/2014/main" id="{E1FB992B-F7A7-4326-A808-BF427E4CA55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648002" y="280911"/>
          <a:ext cx="331050" cy="331050"/>
        </a:xfrm>
        <a:prstGeom prst="rect">
          <a:avLst/>
        </a:prstGeom>
      </xdr:spPr>
    </xdr:pic>
    <xdr:clientData/>
  </xdr:twoCellAnchor>
  <xdr:twoCellAnchor editAs="oneCell">
    <xdr:from>
      <xdr:col>8</xdr:col>
      <xdr:colOff>121389</xdr:colOff>
      <xdr:row>0</xdr:row>
      <xdr:rowOff>97573</xdr:rowOff>
    </xdr:from>
    <xdr:to>
      <xdr:col>8</xdr:col>
      <xdr:colOff>452439</xdr:colOff>
      <xdr:row>1</xdr:row>
      <xdr:rowOff>157160</xdr:rowOff>
    </xdr:to>
    <xdr:pic>
      <xdr:nvPicPr>
        <xdr:cNvPr id="8" name="Graphic 7" descr="Woman with solid fill">
          <a:extLst>
            <a:ext uri="{FF2B5EF4-FFF2-40B4-BE49-F238E27FC236}">
              <a16:creationId xmlns:a16="http://schemas.microsoft.com/office/drawing/2014/main" id="{A7813F40-F0F4-4327-AA95-532E8FF287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6122139" y="97573"/>
          <a:ext cx="331050" cy="331050"/>
        </a:xfrm>
        <a:prstGeom prst="rect">
          <a:avLst/>
        </a:prstGeom>
      </xdr:spPr>
    </xdr:pic>
    <xdr:clientData/>
  </xdr:twoCellAnchor>
  <xdr:twoCellAnchor editAs="oneCell">
    <xdr:from>
      <xdr:col>7</xdr:col>
      <xdr:colOff>161852</xdr:colOff>
      <xdr:row>0</xdr:row>
      <xdr:rowOff>95173</xdr:rowOff>
    </xdr:from>
    <xdr:to>
      <xdr:col>7</xdr:col>
      <xdr:colOff>492902</xdr:colOff>
      <xdr:row>1</xdr:row>
      <xdr:rowOff>154760</xdr:rowOff>
    </xdr:to>
    <xdr:pic>
      <xdr:nvPicPr>
        <xdr:cNvPr id="9" name="Graphic 8" descr="Man with solid fill">
          <a:extLst>
            <a:ext uri="{FF2B5EF4-FFF2-40B4-BE49-F238E27FC236}">
              <a16:creationId xmlns:a16="http://schemas.microsoft.com/office/drawing/2014/main" id="{D215FD59-9CA8-4006-B7B9-018B880EE75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5514902" y="95173"/>
          <a:ext cx="331050" cy="331050"/>
        </a:xfrm>
        <a:prstGeom prst="rect">
          <a:avLst/>
        </a:prstGeom>
      </xdr:spPr>
    </xdr:pic>
    <xdr:clientData/>
  </xdr:twoCellAnchor>
  <xdr:twoCellAnchor editAs="oneCell">
    <xdr:from>
      <xdr:col>11</xdr:col>
      <xdr:colOff>107102</xdr:colOff>
      <xdr:row>0</xdr:row>
      <xdr:rowOff>92811</xdr:rowOff>
    </xdr:from>
    <xdr:to>
      <xdr:col>11</xdr:col>
      <xdr:colOff>438152</xdr:colOff>
      <xdr:row>1</xdr:row>
      <xdr:rowOff>152398</xdr:rowOff>
    </xdr:to>
    <xdr:pic>
      <xdr:nvPicPr>
        <xdr:cNvPr id="10" name="Graphic 9" descr="Woman with solid fill">
          <a:extLst>
            <a:ext uri="{FF2B5EF4-FFF2-40B4-BE49-F238E27FC236}">
              <a16:creationId xmlns:a16="http://schemas.microsoft.com/office/drawing/2014/main" id="{8E7FDBC0-FD78-4441-AC4A-DAFBAD01A7E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8050952" y="92811"/>
          <a:ext cx="331050" cy="331050"/>
        </a:xfrm>
        <a:prstGeom prst="rect">
          <a:avLst/>
        </a:prstGeom>
      </xdr:spPr>
    </xdr:pic>
    <xdr:clientData/>
  </xdr:twoCellAnchor>
  <xdr:twoCellAnchor editAs="oneCell">
    <xdr:from>
      <xdr:col>10</xdr:col>
      <xdr:colOff>147565</xdr:colOff>
      <xdr:row>0</xdr:row>
      <xdr:rowOff>90411</xdr:rowOff>
    </xdr:from>
    <xdr:to>
      <xdr:col>10</xdr:col>
      <xdr:colOff>478615</xdr:colOff>
      <xdr:row>1</xdr:row>
      <xdr:rowOff>149998</xdr:rowOff>
    </xdr:to>
    <xdr:pic>
      <xdr:nvPicPr>
        <xdr:cNvPr id="11" name="Graphic 10" descr="Man with solid fill">
          <a:extLst>
            <a:ext uri="{FF2B5EF4-FFF2-40B4-BE49-F238E27FC236}">
              <a16:creationId xmlns:a16="http://schemas.microsoft.com/office/drawing/2014/main" id="{3DF80DFC-8787-42B2-9FA2-A602F8313BE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7443715" y="90411"/>
          <a:ext cx="331050" cy="331050"/>
        </a:xfrm>
        <a:prstGeom prst="rect">
          <a:avLst/>
        </a:prstGeom>
      </xdr:spPr>
    </xdr:pic>
    <xdr:clientData/>
  </xdr:twoCellAnchor>
  <xdr:twoCellAnchor editAs="oneCell">
    <xdr:from>
      <xdr:col>15</xdr:col>
      <xdr:colOff>138076</xdr:colOff>
      <xdr:row>0</xdr:row>
      <xdr:rowOff>242852</xdr:rowOff>
    </xdr:from>
    <xdr:to>
      <xdr:col>15</xdr:col>
      <xdr:colOff>542964</xdr:colOff>
      <xdr:row>4</xdr:row>
      <xdr:rowOff>19090</xdr:rowOff>
    </xdr:to>
    <xdr:pic>
      <xdr:nvPicPr>
        <xdr:cNvPr id="12" name="Graphic 11" descr="Users with solid fill">
          <a:extLst>
            <a:ext uri="{FF2B5EF4-FFF2-40B4-BE49-F238E27FC236}">
              <a16:creationId xmlns:a16="http://schemas.microsoft.com/office/drawing/2014/main" id="{9CAB0194-2BBE-475E-9EC6-9667D25DB15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0829889" y="242852"/>
          <a:ext cx="404888" cy="404888"/>
        </a:xfrm>
        <a:prstGeom prst="rect">
          <a:avLst/>
        </a:prstGeom>
      </xdr:spPr>
    </xdr:pic>
    <xdr:clientData/>
  </xdr:twoCellAnchor>
  <xdr:twoCellAnchor editAs="oneCell">
    <xdr:from>
      <xdr:col>17</xdr:col>
      <xdr:colOff>121389</xdr:colOff>
      <xdr:row>1</xdr:row>
      <xdr:rowOff>2324</xdr:rowOff>
    </xdr:from>
    <xdr:to>
      <xdr:col>17</xdr:col>
      <xdr:colOff>452439</xdr:colOff>
      <xdr:row>3</xdr:row>
      <xdr:rowOff>157162</xdr:rowOff>
    </xdr:to>
    <xdr:pic>
      <xdr:nvPicPr>
        <xdr:cNvPr id="13" name="Graphic 12" descr="Woman with solid fill">
          <a:extLst>
            <a:ext uri="{FF2B5EF4-FFF2-40B4-BE49-F238E27FC236}">
              <a16:creationId xmlns:a16="http://schemas.microsoft.com/office/drawing/2014/main" id="{9BD93577-F4B9-48C2-9309-35879D23754C}"/>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2108602" y="273787"/>
          <a:ext cx="331050" cy="331050"/>
        </a:xfrm>
        <a:prstGeom prst="rect">
          <a:avLst/>
        </a:prstGeom>
      </xdr:spPr>
    </xdr:pic>
    <xdr:clientData/>
  </xdr:twoCellAnchor>
  <xdr:twoCellAnchor editAs="oneCell">
    <xdr:from>
      <xdr:col>16</xdr:col>
      <xdr:colOff>142802</xdr:colOff>
      <xdr:row>0</xdr:row>
      <xdr:rowOff>271387</xdr:rowOff>
    </xdr:from>
    <xdr:to>
      <xdr:col>16</xdr:col>
      <xdr:colOff>473852</xdr:colOff>
      <xdr:row>3</xdr:row>
      <xdr:rowOff>154762</xdr:rowOff>
    </xdr:to>
    <xdr:pic>
      <xdr:nvPicPr>
        <xdr:cNvPr id="14" name="Graphic 13" descr="Man with solid fill">
          <a:extLst>
            <a:ext uri="{FF2B5EF4-FFF2-40B4-BE49-F238E27FC236}">
              <a16:creationId xmlns:a16="http://schemas.microsoft.com/office/drawing/2014/main" id="{4ABBED10-438B-4681-BF2A-5C6AB006BEA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1482315" y="271387"/>
          <a:ext cx="331050" cy="331050"/>
        </a:xfrm>
        <a:prstGeom prst="rect">
          <a:avLst/>
        </a:prstGeom>
      </xdr:spPr>
    </xdr:pic>
    <xdr:clientData/>
  </xdr:twoCellAnchor>
  <xdr:twoCellAnchor>
    <xdr:from>
      <xdr:col>2</xdr:col>
      <xdr:colOff>0</xdr:colOff>
      <xdr:row>6</xdr:row>
      <xdr:rowOff>23813</xdr:rowOff>
    </xdr:from>
    <xdr:to>
      <xdr:col>12</xdr:col>
      <xdr:colOff>638175</xdr:colOff>
      <xdr:row>20</xdr:row>
      <xdr:rowOff>171450</xdr:rowOff>
    </xdr:to>
    <xdr:graphicFrame macro="">
      <xdr:nvGraphicFramePr>
        <xdr:cNvPr id="15" name="Chart 14">
          <a:extLst>
            <a:ext uri="{FF2B5EF4-FFF2-40B4-BE49-F238E27FC236}">
              <a16:creationId xmlns:a16="http://schemas.microsoft.com/office/drawing/2014/main" id="{A8A3FA74-D88B-4DC0-A8E4-DC6A00FDD2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13</xdr:col>
      <xdr:colOff>9525</xdr:colOff>
      <xdr:row>6</xdr:row>
      <xdr:rowOff>14288</xdr:rowOff>
    </xdr:from>
    <xdr:to>
      <xdr:col>20</xdr:col>
      <xdr:colOff>371475</xdr:colOff>
      <xdr:row>20</xdr:row>
      <xdr:rowOff>176214</xdr:rowOff>
    </xdr:to>
    <xdr:graphicFrame macro="">
      <xdr:nvGraphicFramePr>
        <xdr:cNvPr id="16" name="Chart 15">
          <a:extLst>
            <a:ext uri="{FF2B5EF4-FFF2-40B4-BE49-F238E27FC236}">
              <a16:creationId xmlns:a16="http://schemas.microsoft.com/office/drawing/2014/main" id="{E08DB65B-EF3B-41CD-B6A8-A671A3751D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13</xdr:col>
      <xdr:colOff>19050</xdr:colOff>
      <xdr:row>21</xdr:row>
      <xdr:rowOff>19050</xdr:rowOff>
    </xdr:from>
    <xdr:to>
      <xdr:col>20</xdr:col>
      <xdr:colOff>376237</xdr:colOff>
      <xdr:row>37</xdr:row>
      <xdr:rowOff>176213</xdr:rowOff>
    </xdr:to>
    <xdr:graphicFrame macro="">
      <xdr:nvGraphicFramePr>
        <xdr:cNvPr id="17" name="Chart 16">
          <a:extLst>
            <a:ext uri="{FF2B5EF4-FFF2-40B4-BE49-F238E27FC236}">
              <a16:creationId xmlns:a16="http://schemas.microsoft.com/office/drawing/2014/main" id="{43C1DEB1-7E01-49FF-B4B0-AE828A578E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0</xdr:col>
      <xdr:colOff>38101</xdr:colOff>
      <xdr:row>5</xdr:row>
      <xdr:rowOff>166688</xdr:rowOff>
    </xdr:from>
    <xdr:to>
      <xdr:col>20</xdr:col>
      <xdr:colOff>376237</xdr:colOff>
      <xdr:row>6</xdr:row>
      <xdr:rowOff>23813</xdr:rowOff>
    </xdr:to>
    <xdr:cxnSp macro="">
      <xdr:nvCxnSpPr>
        <xdr:cNvPr id="18" name="Straight Connector 17">
          <a:extLst>
            <a:ext uri="{FF2B5EF4-FFF2-40B4-BE49-F238E27FC236}">
              <a16:creationId xmlns:a16="http://schemas.microsoft.com/office/drawing/2014/main" id="{B4F47381-56BB-4A42-9EB2-C6233FF5278F}"/>
            </a:ext>
          </a:extLst>
        </xdr:cNvPr>
        <xdr:cNvCxnSpPr/>
      </xdr:nvCxnSpPr>
      <xdr:spPr>
        <a:xfrm flipV="1">
          <a:off x="38101" y="976313"/>
          <a:ext cx="14268449" cy="38100"/>
        </a:xfrm>
        <a:prstGeom prst="line">
          <a:avLst/>
        </a:prstGeom>
        <a:ln w="381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538163</xdr:colOff>
      <xdr:row>21</xdr:row>
      <xdr:rowOff>9526</xdr:rowOff>
    </xdr:from>
    <xdr:to>
      <xdr:col>12</xdr:col>
      <xdr:colOff>642938</xdr:colOff>
      <xdr:row>37</xdr:row>
      <xdr:rowOff>176214</xdr:rowOff>
    </xdr:to>
    <xdr:graphicFrame macro="">
      <xdr:nvGraphicFramePr>
        <xdr:cNvPr id="19" name="Chart 18">
          <a:extLst>
            <a:ext uri="{FF2B5EF4-FFF2-40B4-BE49-F238E27FC236}">
              <a16:creationId xmlns:a16="http://schemas.microsoft.com/office/drawing/2014/main" id="{20DCB682-6A80-4E21-9321-7D3387D2A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2</xdr:col>
      <xdr:colOff>0</xdr:colOff>
      <xdr:row>20</xdr:row>
      <xdr:rowOff>180974</xdr:rowOff>
    </xdr:from>
    <xdr:to>
      <xdr:col>5</xdr:col>
      <xdr:colOff>519113</xdr:colOff>
      <xdr:row>29</xdr:row>
      <xdr:rowOff>104774</xdr:rowOff>
    </xdr:to>
    <xdr:graphicFrame macro="">
      <xdr:nvGraphicFramePr>
        <xdr:cNvPr id="20" name="Chart 19">
          <a:extLst>
            <a:ext uri="{FF2B5EF4-FFF2-40B4-BE49-F238E27FC236}">
              <a16:creationId xmlns:a16="http://schemas.microsoft.com/office/drawing/2014/main" id="{28668357-A246-4EDA-AED8-A6EDE7D2CD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2</xdr:col>
      <xdr:colOff>0</xdr:colOff>
      <xdr:row>29</xdr:row>
      <xdr:rowOff>114300</xdr:rowOff>
    </xdr:from>
    <xdr:to>
      <xdr:col>5</xdr:col>
      <xdr:colOff>513548</xdr:colOff>
      <xdr:row>37</xdr:row>
      <xdr:rowOff>171449</xdr:rowOff>
    </xdr:to>
    <xdr:graphicFrame macro="">
      <xdr:nvGraphicFramePr>
        <xdr:cNvPr id="21" name="Chart 20">
          <a:extLst>
            <a:ext uri="{FF2B5EF4-FFF2-40B4-BE49-F238E27FC236}">
              <a16:creationId xmlns:a16="http://schemas.microsoft.com/office/drawing/2014/main" id="{645B6EFA-6E2C-4DEB-BAB9-B0875E1B71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xdr:col>
      <xdr:colOff>1504950</xdr:colOff>
      <xdr:row>0</xdr:row>
      <xdr:rowOff>0</xdr:rowOff>
    </xdr:from>
    <xdr:to>
      <xdr:col>3</xdr:col>
      <xdr:colOff>0</xdr:colOff>
      <xdr:row>6</xdr:row>
      <xdr:rowOff>4763</xdr:rowOff>
    </xdr:to>
    <xdr:cxnSp macro="">
      <xdr:nvCxnSpPr>
        <xdr:cNvPr id="22" name="Straight Connector 21">
          <a:extLst>
            <a:ext uri="{FF2B5EF4-FFF2-40B4-BE49-F238E27FC236}">
              <a16:creationId xmlns:a16="http://schemas.microsoft.com/office/drawing/2014/main" id="{1AFFC20A-85DE-45A3-8211-5C9241BFE908}"/>
            </a:ext>
          </a:extLst>
        </xdr:cNvPr>
        <xdr:cNvCxnSpPr/>
      </xdr:nvCxnSpPr>
      <xdr:spPr>
        <a:xfrm flipH="1" flipV="1">
          <a:off x="2800350" y="0"/>
          <a:ext cx="4763" cy="995363"/>
        </a:xfrm>
        <a:prstGeom prst="line">
          <a:avLst/>
        </a:prstGeom>
        <a:ln w="1905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0</xdr:row>
      <xdr:rowOff>0</xdr:rowOff>
    </xdr:from>
    <xdr:to>
      <xdr:col>6</xdr:col>
      <xdr:colOff>14288</xdr:colOff>
      <xdr:row>6</xdr:row>
      <xdr:rowOff>14288</xdr:rowOff>
    </xdr:to>
    <xdr:cxnSp macro="">
      <xdr:nvCxnSpPr>
        <xdr:cNvPr id="23" name="Straight Connector 22">
          <a:extLst>
            <a:ext uri="{FF2B5EF4-FFF2-40B4-BE49-F238E27FC236}">
              <a16:creationId xmlns:a16="http://schemas.microsoft.com/office/drawing/2014/main" id="{C1E8019E-1F1B-46FF-A68E-7937367CB279}"/>
            </a:ext>
          </a:extLst>
        </xdr:cNvPr>
        <xdr:cNvCxnSpPr/>
      </xdr:nvCxnSpPr>
      <xdr:spPr>
        <a:xfrm flipH="1">
          <a:off x="4714875" y="0"/>
          <a:ext cx="4763" cy="1004888"/>
        </a:xfrm>
        <a:prstGeom prst="line">
          <a:avLst/>
        </a:prstGeom>
        <a:ln w="1905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0</xdr:row>
      <xdr:rowOff>14288</xdr:rowOff>
    </xdr:from>
    <xdr:to>
      <xdr:col>9</xdr:col>
      <xdr:colOff>4763</xdr:colOff>
      <xdr:row>5</xdr:row>
      <xdr:rowOff>161925</xdr:rowOff>
    </xdr:to>
    <xdr:cxnSp macro="">
      <xdr:nvCxnSpPr>
        <xdr:cNvPr id="24" name="Straight Connector 23">
          <a:extLst>
            <a:ext uri="{FF2B5EF4-FFF2-40B4-BE49-F238E27FC236}">
              <a16:creationId xmlns:a16="http://schemas.microsoft.com/office/drawing/2014/main" id="{3E24AC59-8FCB-460E-8C2F-C7795F09E5E3}"/>
            </a:ext>
          </a:extLst>
        </xdr:cNvPr>
        <xdr:cNvCxnSpPr/>
      </xdr:nvCxnSpPr>
      <xdr:spPr>
        <a:xfrm>
          <a:off x="6648450" y="14288"/>
          <a:ext cx="4763" cy="957262"/>
        </a:xfrm>
        <a:prstGeom prst="line">
          <a:avLst/>
        </a:prstGeom>
        <a:ln w="1905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642938</xdr:colOff>
      <xdr:row>0</xdr:row>
      <xdr:rowOff>4763</xdr:rowOff>
    </xdr:from>
    <xdr:to>
      <xdr:col>12</xdr:col>
      <xdr:colOff>4763</xdr:colOff>
      <xdr:row>5</xdr:row>
      <xdr:rowOff>176213</xdr:rowOff>
    </xdr:to>
    <xdr:cxnSp macro="">
      <xdr:nvCxnSpPr>
        <xdr:cNvPr id="25" name="Straight Connector 24">
          <a:extLst>
            <a:ext uri="{FF2B5EF4-FFF2-40B4-BE49-F238E27FC236}">
              <a16:creationId xmlns:a16="http://schemas.microsoft.com/office/drawing/2014/main" id="{229FCCAF-B069-4497-BD4D-386280CD2053}"/>
            </a:ext>
          </a:extLst>
        </xdr:cNvPr>
        <xdr:cNvCxnSpPr/>
      </xdr:nvCxnSpPr>
      <xdr:spPr>
        <a:xfrm>
          <a:off x="8586788" y="4763"/>
          <a:ext cx="9525" cy="981075"/>
        </a:xfrm>
        <a:prstGeom prst="line">
          <a:avLst/>
        </a:prstGeom>
        <a:ln w="1905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790575</xdr:colOff>
      <xdr:row>0</xdr:row>
      <xdr:rowOff>4763</xdr:rowOff>
    </xdr:from>
    <xdr:to>
      <xdr:col>14</xdr:col>
      <xdr:colOff>790575</xdr:colOff>
      <xdr:row>6</xdr:row>
      <xdr:rowOff>0</xdr:rowOff>
    </xdr:to>
    <xdr:cxnSp macro="">
      <xdr:nvCxnSpPr>
        <xdr:cNvPr id="26" name="Straight Connector 25">
          <a:extLst>
            <a:ext uri="{FF2B5EF4-FFF2-40B4-BE49-F238E27FC236}">
              <a16:creationId xmlns:a16="http://schemas.microsoft.com/office/drawing/2014/main" id="{963C313D-1B2F-408E-BA6E-8EB623E9D9C7}"/>
            </a:ext>
          </a:extLst>
        </xdr:cNvPr>
        <xdr:cNvCxnSpPr/>
      </xdr:nvCxnSpPr>
      <xdr:spPr>
        <a:xfrm flipV="1">
          <a:off x="10677525" y="4763"/>
          <a:ext cx="0" cy="985837"/>
        </a:xfrm>
        <a:prstGeom prst="line">
          <a:avLst/>
        </a:prstGeom>
        <a:ln w="1905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638175</xdr:colOff>
      <xdr:row>0</xdr:row>
      <xdr:rowOff>0</xdr:rowOff>
    </xdr:from>
    <xdr:to>
      <xdr:col>17</xdr:col>
      <xdr:colOff>638175</xdr:colOff>
      <xdr:row>5</xdr:row>
      <xdr:rowOff>166688</xdr:rowOff>
    </xdr:to>
    <xdr:cxnSp macro="">
      <xdr:nvCxnSpPr>
        <xdr:cNvPr id="27" name="Straight Connector 26">
          <a:extLst>
            <a:ext uri="{FF2B5EF4-FFF2-40B4-BE49-F238E27FC236}">
              <a16:creationId xmlns:a16="http://schemas.microsoft.com/office/drawing/2014/main" id="{AD765AFB-8231-4125-A261-B8AE88474807}"/>
            </a:ext>
          </a:extLst>
        </xdr:cNvPr>
        <xdr:cNvCxnSpPr/>
      </xdr:nvCxnSpPr>
      <xdr:spPr>
        <a:xfrm flipV="1">
          <a:off x="12625388" y="0"/>
          <a:ext cx="0" cy="976313"/>
        </a:xfrm>
        <a:prstGeom prst="line">
          <a:avLst/>
        </a:prstGeom>
        <a:ln w="1905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0</xdr:colOff>
      <xdr:row>0</xdr:row>
      <xdr:rowOff>0</xdr:rowOff>
    </xdr:from>
    <xdr:to>
      <xdr:col>20</xdr:col>
      <xdr:colOff>376238</xdr:colOff>
      <xdr:row>5</xdr:row>
      <xdr:rowOff>157163</xdr:rowOff>
    </xdr:to>
    <mc:AlternateContent xmlns:mc="http://schemas.openxmlformats.org/markup-compatibility/2006" xmlns:a14="http://schemas.microsoft.com/office/drawing/2010/main">
      <mc:Choice Requires="a14">
        <xdr:graphicFrame macro="">
          <xdr:nvGraphicFramePr>
            <xdr:cNvPr id="28" name="Year 1">
              <a:extLst>
                <a:ext uri="{FF2B5EF4-FFF2-40B4-BE49-F238E27FC236}">
                  <a16:creationId xmlns:a16="http://schemas.microsoft.com/office/drawing/2014/main" id="{47C52949-81D4-4E79-A06B-C84DCF1EDB9D}"/>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2634913" y="0"/>
              <a:ext cx="1671638" cy="9667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xdr:colOff>
      <xdr:row>6</xdr:row>
      <xdr:rowOff>57150</xdr:rowOff>
    </xdr:from>
    <xdr:to>
      <xdr:col>1</xdr:col>
      <xdr:colOff>633413</xdr:colOff>
      <xdr:row>9</xdr:row>
      <xdr:rowOff>161925</xdr:rowOff>
    </xdr:to>
    <mc:AlternateContent xmlns:mc="http://schemas.openxmlformats.org/markup-compatibility/2006" xmlns:a14="http://schemas.microsoft.com/office/drawing/2010/main">
      <mc:Choice Requires="a14">
        <xdr:graphicFrame macro="">
          <xdr:nvGraphicFramePr>
            <xdr:cNvPr id="29" name="Full/Part  1">
              <a:extLst>
                <a:ext uri="{FF2B5EF4-FFF2-40B4-BE49-F238E27FC236}">
                  <a16:creationId xmlns:a16="http://schemas.microsoft.com/office/drawing/2014/main" id="{CB708A2D-E0A9-4D73-8887-B79ADBB58EF5}"/>
                </a:ext>
              </a:extLst>
            </xdr:cNvPr>
            <xdr:cNvGraphicFramePr/>
          </xdr:nvGraphicFramePr>
          <xdr:xfrm>
            <a:off x="0" y="0"/>
            <a:ext cx="0" cy="0"/>
          </xdr:xfrm>
          <a:graphic>
            <a:graphicData uri="http://schemas.microsoft.com/office/drawing/2010/slicer">
              <sle:slicer xmlns:sle="http://schemas.microsoft.com/office/drawing/2010/slicer" name="Full/Part  1"/>
            </a:graphicData>
          </a:graphic>
        </xdr:graphicFrame>
      </mc:Choice>
      <mc:Fallback xmlns="">
        <xdr:sp macro="" textlink="">
          <xdr:nvSpPr>
            <xdr:cNvPr id="0" name=""/>
            <xdr:cNvSpPr>
              <a:spLocks noTextEdit="1"/>
            </xdr:cNvSpPr>
          </xdr:nvSpPr>
          <xdr:spPr>
            <a:xfrm>
              <a:off x="4762" y="1047750"/>
              <a:ext cx="1276351" cy="64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28576</xdr:colOff>
      <xdr:row>9</xdr:row>
      <xdr:rowOff>165100</xdr:rowOff>
    </xdr:from>
    <xdr:to>
      <xdr:col>1</xdr:col>
      <xdr:colOff>638176</xdr:colOff>
      <xdr:row>13</xdr:row>
      <xdr:rowOff>31751</xdr:rowOff>
    </xdr:to>
    <mc:AlternateContent xmlns:mc="http://schemas.openxmlformats.org/markup-compatibility/2006" xmlns:a14="http://schemas.microsoft.com/office/drawing/2010/main">
      <mc:Choice Requires="a14">
        <xdr:graphicFrame macro="">
          <xdr:nvGraphicFramePr>
            <xdr:cNvPr id="30" name="Gender 2">
              <a:extLst>
                <a:ext uri="{FF2B5EF4-FFF2-40B4-BE49-F238E27FC236}">
                  <a16:creationId xmlns:a16="http://schemas.microsoft.com/office/drawing/2014/main" id="{71E49B50-550A-41ED-BEF2-3F5624B26A83}"/>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8576" y="1698625"/>
              <a:ext cx="1257300" cy="5905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26988</xdr:colOff>
      <xdr:row>13</xdr:row>
      <xdr:rowOff>34926</xdr:rowOff>
    </xdr:from>
    <xdr:to>
      <xdr:col>1</xdr:col>
      <xdr:colOff>636588</xdr:colOff>
      <xdr:row>26</xdr:row>
      <xdr:rowOff>15875</xdr:rowOff>
    </xdr:to>
    <mc:AlternateContent xmlns:mc="http://schemas.openxmlformats.org/markup-compatibility/2006" xmlns:a14="http://schemas.microsoft.com/office/drawing/2010/main">
      <mc:Choice Requires="a14">
        <xdr:graphicFrame macro="">
          <xdr:nvGraphicFramePr>
            <xdr:cNvPr id="31" name=" Region 1">
              <a:extLst>
                <a:ext uri="{FF2B5EF4-FFF2-40B4-BE49-F238E27FC236}">
                  <a16:creationId xmlns:a16="http://schemas.microsoft.com/office/drawing/2014/main" id="{DE87D737-33DD-4E56-92AE-EE5BF1427B37}"/>
                </a:ext>
              </a:extLst>
            </xdr:cNvPr>
            <xdr:cNvGraphicFramePr/>
          </xdr:nvGraphicFramePr>
          <xdr:xfrm>
            <a:off x="0" y="0"/>
            <a:ext cx="0" cy="0"/>
          </xdr:xfrm>
          <a:graphic>
            <a:graphicData uri="http://schemas.microsoft.com/office/drawing/2010/slicer">
              <sle:slicer xmlns:sle="http://schemas.microsoft.com/office/drawing/2010/slicer" name=" Region 1"/>
            </a:graphicData>
          </a:graphic>
        </xdr:graphicFrame>
      </mc:Choice>
      <mc:Fallback xmlns="">
        <xdr:sp macro="" textlink="">
          <xdr:nvSpPr>
            <xdr:cNvPr id="0" name=""/>
            <xdr:cNvSpPr>
              <a:spLocks noTextEdit="1"/>
            </xdr:cNvSpPr>
          </xdr:nvSpPr>
          <xdr:spPr>
            <a:xfrm>
              <a:off x="26988" y="2292351"/>
              <a:ext cx="1257300" cy="23336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26</xdr:row>
      <xdr:rowOff>19050</xdr:rowOff>
    </xdr:from>
    <xdr:to>
      <xdr:col>1</xdr:col>
      <xdr:colOff>635001</xdr:colOff>
      <xdr:row>38</xdr:row>
      <xdr:rowOff>133350</xdr:rowOff>
    </xdr:to>
    <mc:AlternateContent xmlns:mc="http://schemas.openxmlformats.org/markup-compatibility/2006" xmlns:a14="http://schemas.microsoft.com/office/drawing/2010/main">
      <mc:Choice Requires="a14">
        <xdr:graphicFrame macro="">
          <xdr:nvGraphicFramePr>
            <xdr:cNvPr id="32" name="Ethnicity 1">
              <a:extLst>
                <a:ext uri="{FF2B5EF4-FFF2-40B4-BE49-F238E27FC236}">
                  <a16:creationId xmlns:a16="http://schemas.microsoft.com/office/drawing/2014/main" id="{A6828F03-DA02-4D1E-AE4B-E49C6DA6D177}"/>
                </a:ext>
              </a:extLst>
            </xdr:cNvPr>
            <xdr:cNvGraphicFramePr/>
          </xdr:nvGraphicFramePr>
          <xdr:xfrm>
            <a:off x="0" y="0"/>
            <a:ext cx="0" cy="0"/>
          </xdr:xfrm>
          <a:graphic>
            <a:graphicData uri="http://schemas.microsoft.com/office/drawing/2010/slicer">
              <sle:slicer xmlns:sle="http://schemas.microsoft.com/office/drawing/2010/slicer" name="Ethnicity 1"/>
            </a:graphicData>
          </a:graphic>
        </xdr:graphicFrame>
      </mc:Choice>
      <mc:Fallback xmlns="">
        <xdr:sp macro="" textlink="">
          <xdr:nvSpPr>
            <xdr:cNvPr id="0" name=""/>
            <xdr:cNvSpPr>
              <a:spLocks noTextEdit="1"/>
            </xdr:cNvSpPr>
          </xdr:nvSpPr>
          <xdr:spPr>
            <a:xfrm>
              <a:off x="25400" y="4629150"/>
              <a:ext cx="1257301"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147638</xdr:colOff>
      <xdr:row>4</xdr:row>
      <xdr:rowOff>14289</xdr:rowOff>
    </xdr:from>
    <xdr:to>
      <xdr:col>2</xdr:col>
      <xdr:colOff>1485900</xdr:colOff>
      <xdr:row>6</xdr:row>
      <xdr:rowOff>9526</xdr:rowOff>
    </xdr:to>
    <xdr:sp macro="" textlink="">
      <xdr:nvSpPr>
        <xdr:cNvPr id="35" name="Rectangle: Top Corners Rounded 34">
          <a:hlinkClick xmlns:r="http://schemas.openxmlformats.org/officeDocument/2006/relationships" r:id="rId24"/>
          <a:extLst>
            <a:ext uri="{FF2B5EF4-FFF2-40B4-BE49-F238E27FC236}">
              <a16:creationId xmlns:a16="http://schemas.microsoft.com/office/drawing/2014/main" id="{057D7930-FAF4-4EE7-B23E-B11515206F7B}"/>
            </a:ext>
          </a:extLst>
        </xdr:cNvPr>
        <xdr:cNvSpPr/>
      </xdr:nvSpPr>
      <xdr:spPr>
        <a:xfrm>
          <a:off x="1443038" y="642939"/>
          <a:ext cx="1338262" cy="357187"/>
        </a:xfrm>
        <a:prstGeom prst="round2SameRect">
          <a:avLst/>
        </a:prstGeom>
        <a:solidFill>
          <a:schemeClr val="accent2"/>
        </a:solidFill>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900" b="1" cap="none" spc="0">
              <a:ln w="0"/>
              <a:solidFill>
                <a:schemeClr val="bg1"/>
              </a:solidFill>
              <a:effectLst>
                <a:outerShdw blurRad="38100" dist="19050" dir="2700000" algn="tl" rotWithShape="0">
                  <a:schemeClr val="dk1">
                    <a:alpha val="40000"/>
                  </a:schemeClr>
                </a:outerShdw>
              </a:effectLst>
            </a:rPr>
            <a:t>Separations</a:t>
          </a:r>
          <a:r>
            <a:rPr lang="en-US" sz="900" b="1" cap="none" spc="0" baseline="0">
              <a:ln w="0"/>
              <a:solidFill>
                <a:schemeClr val="bg1"/>
              </a:solidFill>
              <a:effectLst>
                <a:outerShdw blurRad="38100" dist="19050" dir="2700000" algn="tl" rotWithShape="0">
                  <a:schemeClr val="dk1">
                    <a:alpha val="40000"/>
                  </a:schemeClr>
                </a:outerShdw>
              </a:effectLst>
            </a:rPr>
            <a:t> </a:t>
          </a:r>
          <a:r>
            <a:rPr lang="en-US" sz="900" b="1" cap="none" spc="0">
              <a:ln w="0"/>
              <a:solidFill>
                <a:schemeClr val="bg1"/>
              </a:solidFill>
              <a:effectLst>
                <a:outerShdw blurRad="38100" dist="19050" dir="2700000" algn="tl" rotWithShape="0">
                  <a:schemeClr val="dk1">
                    <a:alpha val="40000"/>
                  </a:schemeClr>
                </a:outerShdw>
              </a:effectLst>
            </a:rPr>
            <a:t>Dashboard</a:t>
          </a:r>
        </a:p>
      </xdr:txBody>
    </xdr:sp>
    <xdr:clientData/>
  </xdr:twoCellAnchor>
  <xdr:twoCellAnchor>
    <xdr:from>
      <xdr:col>0</xdr:col>
      <xdr:colOff>42863</xdr:colOff>
      <xdr:row>4</xdr:row>
      <xdr:rowOff>19052</xdr:rowOff>
    </xdr:from>
    <xdr:to>
      <xdr:col>2</xdr:col>
      <xdr:colOff>119062</xdr:colOff>
      <xdr:row>6</xdr:row>
      <xdr:rowOff>14289</xdr:rowOff>
    </xdr:to>
    <xdr:sp macro="" textlink="">
      <xdr:nvSpPr>
        <xdr:cNvPr id="36" name="Rectangle: Top Corners Rounded 35">
          <a:hlinkClick xmlns:r="http://schemas.openxmlformats.org/officeDocument/2006/relationships" r:id="rId25"/>
          <a:extLst>
            <a:ext uri="{FF2B5EF4-FFF2-40B4-BE49-F238E27FC236}">
              <a16:creationId xmlns:a16="http://schemas.microsoft.com/office/drawing/2014/main" id="{F26EC37E-6DDF-4F50-823A-680C9EA595FF}"/>
            </a:ext>
          </a:extLst>
        </xdr:cNvPr>
        <xdr:cNvSpPr/>
      </xdr:nvSpPr>
      <xdr:spPr>
        <a:xfrm>
          <a:off x="42863" y="647702"/>
          <a:ext cx="1371599" cy="357187"/>
        </a:xfrm>
        <a:prstGeom prst="round2SameRect">
          <a:avLst/>
        </a:prstGeom>
        <a:solidFill>
          <a:schemeClr val="bg1"/>
        </a:solidFill>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900" b="1" cap="none" spc="0">
              <a:ln w="0"/>
              <a:solidFill>
                <a:schemeClr val="accent2"/>
              </a:solidFill>
              <a:effectLst>
                <a:outerShdw blurRad="38100" dist="19050" dir="2700000" algn="tl" rotWithShape="0">
                  <a:schemeClr val="dk1">
                    <a:alpha val="40000"/>
                  </a:schemeClr>
                </a:outerShdw>
              </a:effectLst>
            </a:rPr>
            <a:t>Active Dashboard</a:t>
          </a:r>
        </a:p>
      </xdr:txBody>
    </xdr:sp>
    <xdr:clientData/>
  </xdr:twoCellAnchor>
  <xdr:twoCellAnchor editAs="oneCell">
    <xdr:from>
      <xdr:col>13</xdr:col>
      <xdr:colOff>333375</xdr:colOff>
      <xdr:row>6</xdr:row>
      <xdr:rowOff>61913</xdr:rowOff>
    </xdr:from>
    <xdr:to>
      <xdr:col>14</xdr:col>
      <xdr:colOff>61912</xdr:colOff>
      <xdr:row>8</xdr:row>
      <xdr:rowOff>76200</xdr:rowOff>
    </xdr:to>
    <xdr:pic>
      <xdr:nvPicPr>
        <xdr:cNvPr id="38" name="Graphic 37" descr="Earth globe: Americas with solid fill">
          <a:extLst>
            <a:ext uri="{FF2B5EF4-FFF2-40B4-BE49-F238E27FC236}">
              <a16:creationId xmlns:a16="http://schemas.microsoft.com/office/drawing/2014/main" id="{C14CF3B9-2B7A-E79B-40F4-4B6BEDFE1392}"/>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9572625" y="1052513"/>
          <a:ext cx="376237" cy="376237"/>
        </a:xfrm>
        <a:prstGeom prst="rect">
          <a:avLst/>
        </a:prstGeom>
      </xdr:spPr>
    </xdr:pic>
    <xdr:clientData/>
  </xdr:twoCellAnchor>
</xdr:wsDr>
</file>

<file path=xl/drawings/drawing6.xml><?xml version="1.0" encoding="utf-8"?>
<c:userShapes xmlns:c="http://schemas.openxmlformats.org/drawingml/2006/chart">
  <cdr:relSizeAnchor xmlns:cdr="http://schemas.openxmlformats.org/drawingml/2006/chartDrawing">
    <cdr:from>
      <cdr:x>0.0064</cdr:x>
      <cdr:y>0.01895</cdr:y>
    </cdr:from>
    <cdr:to>
      <cdr:x>0.06102</cdr:x>
      <cdr:y>0.18058</cdr:y>
    </cdr:to>
    <cdr:pic>
      <cdr:nvPicPr>
        <cdr:cNvPr id="2" name="Graphic 1" descr="Employee badge with solid fill">
          <a:extLst xmlns:a="http://schemas.openxmlformats.org/drawingml/2006/main">
            <a:ext uri="{FF2B5EF4-FFF2-40B4-BE49-F238E27FC236}">
              <a16:creationId xmlns:a16="http://schemas.microsoft.com/office/drawing/2014/main" id="{41AF94A9-103E-5FDE-0ACE-CCE12F7049E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50800" y="50800"/>
          <a:ext cx="433387" cy="433387"/>
        </a:xfrm>
        <a:prstGeom xmlns:a="http://schemas.openxmlformats.org/drawingml/2006/main" prst="rect">
          <a:avLst/>
        </a:prstGeom>
      </cdr:spPr>
    </cdr:pic>
  </cdr:relSizeAnchor>
</c:userShapes>
</file>

<file path=xl/drawings/drawing7.xml><?xml version="1.0" encoding="utf-8"?>
<c:userShapes xmlns:c="http://schemas.openxmlformats.org/drawingml/2006/chart">
  <cdr:relSizeAnchor xmlns:cdr="http://schemas.openxmlformats.org/drawingml/2006/chartDrawing">
    <cdr:from>
      <cdr:x>0.06195</cdr:x>
      <cdr:y>0</cdr:y>
    </cdr:from>
    <cdr:to>
      <cdr:x>0.13697</cdr:x>
      <cdr:y>0.12949</cdr:y>
    </cdr:to>
    <cdr:pic>
      <cdr:nvPicPr>
        <cdr:cNvPr id="2" name="Graphic 77" descr="Daily calendar with solid fill">
          <a:extLst xmlns:a="http://schemas.openxmlformats.org/drawingml/2006/main">
            <a:ext uri="{FF2B5EF4-FFF2-40B4-BE49-F238E27FC236}">
              <a16:creationId xmlns:a16="http://schemas.microsoft.com/office/drawing/2014/main" id="{D905CE9F-3663-7D71-CCD9-193434D06808}"/>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312737" y="0"/>
          <a:ext cx="378713" cy="395288"/>
        </a:xfrm>
        <a:prstGeom xmlns:a="http://schemas.openxmlformats.org/drawingml/2006/main" prst="rect">
          <a:avLst/>
        </a:prstGeom>
      </cdr:spPr>
    </cdr:pic>
  </cdr:relSizeAnchor>
</c:userShapes>
</file>

<file path=xl/drawings/drawing8.xml><?xml version="1.0" encoding="utf-8"?>
<c:userShapes xmlns:c="http://schemas.openxmlformats.org/drawingml/2006/chart">
  <cdr:relSizeAnchor xmlns:cdr="http://schemas.openxmlformats.org/drawingml/2006/chartDrawing">
    <cdr:from>
      <cdr:x>0.01111</cdr:x>
      <cdr:y>0.01659</cdr:y>
    </cdr:from>
    <cdr:to>
      <cdr:x>0.09479</cdr:x>
      <cdr:y>0.14152</cdr:y>
    </cdr:to>
    <cdr:pic>
      <cdr:nvPicPr>
        <cdr:cNvPr id="2" name="Graphic 1" descr="Marker with solid fill">
          <a:extLst xmlns:a="http://schemas.openxmlformats.org/drawingml/2006/main">
            <a:ext uri="{FF2B5EF4-FFF2-40B4-BE49-F238E27FC236}">
              <a16:creationId xmlns:a16="http://schemas.microsoft.com/office/drawing/2014/main" id="{9E7880E3-054C-3F7D-604D-12D22A633A1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50800" y="50800"/>
          <a:ext cx="382587" cy="382587"/>
        </a:xfrm>
        <a:prstGeom xmlns:a="http://schemas.openxmlformats.org/drawingml/2006/main" prst="rect">
          <a:avLst/>
        </a:prstGeom>
      </cdr:spPr>
    </cdr:pic>
  </cdr:relSizeAnchor>
</c:userShapes>
</file>

<file path=xl/drawings/drawing9.xml><?xml version="1.0" encoding="utf-8"?>
<c:userShapes xmlns:c="http://schemas.openxmlformats.org/drawingml/2006/chart">
  <cdr:relSizeAnchor xmlns:cdr="http://schemas.openxmlformats.org/drawingml/2006/chartDrawing">
    <cdr:from>
      <cdr:x>0.01517</cdr:x>
      <cdr:y>0.02352</cdr:y>
    </cdr:from>
    <cdr:to>
      <cdr:x>0.11332</cdr:x>
      <cdr:y>0.23517</cdr:y>
    </cdr:to>
    <cdr:pic>
      <cdr:nvPicPr>
        <cdr:cNvPr id="2" name="Graphic 79" descr="Warning with solid fill">
          <a:extLst xmlns:a="http://schemas.openxmlformats.org/drawingml/2006/main">
            <a:ext uri="{FF2B5EF4-FFF2-40B4-BE49-F238E27FC236}">
              <a16:creationId xmlns:a16="http://schemas.microsoft.com/office/drawing/2014/main" id="{B4BB89BB-0FF6-6126-8A6A-4CA44996E40D}"/>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50800" y="36513"/>
          <a:ext cx="328612" cy="328612"/>
        </a:xfrm>
        <a:prstGeom xmlns:a="http://schemas.openxmlformats.org/drawingml/2006/main" prst="rect">
          <a:avLst/>
        </a:prstGeom>
      </cdr:spPr>
    </cdr:pic>
  </cdr:relSizeAnchor>
</c:userShapes>
</file>

<file path=xl/drawings/drawing10.xml><?xml version="1.0" encoding="utf-8"?>
<c:userShapes xmlns:c="http://schemas.openxmlformats.org/drawingml/2006/chart">
  <cdr:relSizeAnchor xmlns:cdr="http://schemas.openxmlformats.org/drawingml/2006/chartDrawing">
    <cdr:from>
      <cdr:x>0.0152</cdr:x>
      <cdr:y>0.03376</cdr:y>
    </cdr:from>
    <cdr:to>
      <cdr:x>0.11779</cdr:x>
      <cdr:y>0.2616</cdr:y>
    </cdr:to>
    <cdr:pic>
      <cdr:nvPicPr>
        <cdr:cNvPr id="2" name="Graphic 81" descr="Information with solid fill">
          <a:extLst xmlns:a="http://schemas.openxmlformats.org/drawingml/2006/main">
            <a:ext uri="{FF2B5EF4-FFF2-40B4-BE49-F238E27FC236}">
              <a16:creationId xmlns:a16="http://schemas.microsoft.com/office/drawing/2014/main" id="{50AB6880-553B-423E-EB4B-6D61C8BB3BC2}"/>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50800" y="50800"/>
          <a:ext cx="342899" cy="342899"/>
        </a:xfrm>
        <a:prstGeom xmlns:a="http://schemas.openxmlformats.org/drawingml/2006/main" prst="rect">
          <a:avLst/>
        </a:prstGeom>
      </cdr:spPr>
    </cdr:pic>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B G" refreshedDate="44980.632465856484" backgroundQuery="1" createdVersion="8" refreshedVersion="8" minRefreshableVersion="3" recordCount="0" supportSubquery="1" supportAdvancedDrill="1" xr:uid="{71759A47-E8D4-497B-9BEE-FDECCBF8DFC1}">
  <cacheSource type="external" connectionId="6"/>
  <cacheFields count="5">
    <cacheField name="[HR Data].[EthnicGroup].[EthnicGroup]" caption="EthnicGroup" numFmtId="0" hierarchy="4" level="1">
      <sharedItems count="7">
        <s v="Group A"/>
        <s v="Group B"/>
        <s v="Group C"/>
        <s v="Group D"/>
        <s v="Group E"/>
        <s v="Group F"/>
        <s v="Group G"/>
      </sharedItems>
    </cacheField>
    <cacheField name="[HR Data].[Gender].[Gender]" caption="Gender" numFmtId="0" hierarchy="2" level="1">
      <sharedItems count="2">
        <s v="F"/>
        <s v="M"/>
      </sharedItems>
    </cacheField>
    <cacheField name="[Measures].[Active Employees]" caption="Active Employees" numFmtId="0" hierarchy="27" level="32767"/>
    <cacheField name="[HR Data].[FP].[FP]" caption="FP" numFmtId="0" hierarchy="5" level="1">
      <sharedItems count="2">
        <s v="FT"/>
        <s v="PT"/>
      </sharedItems>
    </cacheField>
    <cacheField name="[HR Data].[BU Region].[BU Region]" caption="BU Region" numFmtId="0" hierarchy="8" level="1">
      <sharedItems containsSemiMixedTypes="0" containsNonDate="0" containsString="0"/>
    </cacheField>
  </cacheFields>
  <cacheHierarchies count="34">
    <cacheHierarchy uniqueName="[HR Data].[Date]" caption="Date" attribute="1" time="1" defaultMemberUniqueName="[HR Data].[Date].[All]" allUniqueName="[HR Data].[Date].[All]" dimensionUniqueName="[HR Data]" displayFolder="" count="0" memberValueDatatype="7" unbalanced="0"/>
    <cacheHierarchy uniqueName="[HR Data].[EmpID]" caption="EmpID" attribute="1" defaultMemberUniqueName="[HR Data].[EmpID].[All]" allUniqueName="[HR Data].[EmpID].[All]" dimensionUniqueName="[HR Data]" displayFolder="" count="0" memberValueDatatype="20" unbalanced="0"/>
    <cacheHierarchy uniqueName="[HR Data].[Gender]" caption="Gender" attribute="1" defaultMemberUniqueName="[HR Data].[Gender].[All]" allUniqueName="[HR Data].[Gender].[All]" dimensionUniqueName="[HR Data]" displayFolder="" count="2" memberValueDatatype="130" unbalanced="0">
      <fieldsUsage count="2">
        <fieldUsage x="-1"/>
        <fieldUsage x="1"/>
      </fieldsUsage>
    </cacheHierarchy>
    <cacheHierarchy uniqueName="[HR Data].[Age]" caption="Age" attribute="1" defaultMemberUniqueName="[HR Data].[Age].[All]" allUniqueName="[HR Data].[Age].[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fieldsUsage count="2">
        <fieldUsage x="-1"/>
        <fieldUsage x="0"/>
      </fieldsUsage>
    </cacheHierarchy>
    <cacheHierarchy uniqueName="[HR Data].[FP]" caption="FP" attribute="1" defaultMemberUniqueName="[HR Data].[FP].[All]" allUniqueName="[HR Data].[FP].[All]" dimensionUniqueName="[HR Data]" displayFolder="" count="2" memberValueDatatype="130" unbalanced="0">
      <fieldsUsage count="2">
        <fieldUsage x="-1"/>
        <fieldUsage x="3"/>
      </fieldsUsage>
    </cacheHierarchy>
    <cacheHierarchy uniqueName="[HR Data].[TermDate]" caption="TermDate" attribute="1" time="1" defaultMemberUniqueName="[HR Data].[TermDate].[All]" allUniqueName="[HR Data].[Term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BU Region]" caption="BU Region" attribute="1" defaultMemberUniqueName="[HR Data].[BU Region].[All]" allUniqueName="[HR Data].[BU Region].[All]" dimensionUniqueName="[HR Data]" displayFolder="" count="2" memberValueDatatype="130" unbalanced="0">
      <fieldsUsage count="2">
        <fieldUsage x="-1"/>
        <fieldUsage x="4"/>
      </fieldsUsage>
    </cacheHierarchy>
    <cacheHierarchy uniqueName="[HR Data].[HireDate]" caption="HireDate" attribute="1" time="1" defaultMemberUniqueName="[HR Data].[HireDate].[All]" allUniqueName="[HR Data].[HireDate].[All]" dimensionUniqueName="[HR Data]" displayFolder="" count="0" memberValueDatatype="7" unbalanced="0"/>
    <cacheHierarchy uniqueName="[HR Data].[PayType]" caption="PayType" attribute="1" defaultMemberUniqueName="[HR Data].[PayType].[All]" allUniqueName="[HR Data].[PayType].[All]" dimensionUniqueName="[HR Data]" displayFolder="" count="0" memberValueDatatype="130" unbalanced="0"/>
    <cacheHierarchy uniqueName="[HR Data].[TermReason]" caption="TermReason" attribute="1" defaultMemberUniqueName="[HR Data].[TermReason].[All]" allUniqueName="[HR Data].[TermReason].[All]" dimensionUniqueName="[HR Data]" displayFolder="" count="0" memberValueDatatype="130" unbalanced="0"/>
    <cacheHierarchy uniqueName="[HR Data].[AgeGroup]" caption="AgeGroup" attribute="1" defaultMemberUniqueName="[HR Data].[AgeGroup].[All]" allUniqueName="[HR Data].[AgeGroup].[All]" dimensionUniqueName="[HR Data]" displayFolder="" count="0" memberValueDatatype="130" unbalanced="0"/>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BadHires]" caption="BadHires" attribute="1" defaultMemberUniqueName="[HR Data].[BadHires].[All]" allUniqueName="[HR Data].[BadHires].[All]" dimensionUniqueName="[HR Data]" displayFolder="" count="0" memberValueDatatype="20" unbalanced="0"/>
    <cacheHierarchy uniqueName="[HR Data].[Date (Year)]" caption="Date (Year)" attribute="1" defaultMemberUniqueName="[HR Data].[Date (Year)].[All]" allUniqueName="[HR Data].[Date (Year)].[All]" dimensionUniqueName="[HR Data]" displayFolder="" count="2" memberValueDatatype="130" unbalanced="0"/>
    <cacheHierarchy uniqueName="[HR Data].[Date (Quarter)]" caption="Date (Quarter)" attribute="1" defaultMemberUniqueName="[HR Data].[Date (Quarter)].[All]" allUniqueName="[HR Data].[Date (Quarter)].[All]" dimensionUniqueName="[HR Data]" displayFolder="" count="0" memberValueDatatype="130"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1"/>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1"/>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4"/>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4"/>
        </ext>
      </extLst>
    </cacheHierarchy>
    <cacheHierarchy uniqueName="[Measures].[Count of FP]" caption="Count of FP" measure="1" displayFolder="" measureGroup="HR Data" count="0">
      <extLst>
        <ext xmlns:x15="http://schemas.microsoft.com/office/spreadsheetml/2010/11/main" uri="{B97F6D7D-B522-45F9-BDA1-12C45D357490}">
          <x15:cacheHierarchy aggregatedColumn="5"/>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15"/>
        </ext>
      </extLst>
    </cacheHierarchy>
    <cacheHierarchy uniqueName="[Measures].[EmpCount]" caption="EmpCount" measure="1" displayFolder="" measureGroup="HR Data" count="0"/>
    <cacheHierarchy uniqueName="[Measures].[Active Employees]" caption="Active Employees" measure="1" displayFolder="" measureGroup="HR Data" count="0" oneField="1">
      <fieldsUsage count="1">
        <fieldUsage x="2"/>
      </fieldsUsage>
    </cacheHierarchy>
    <cacheHierarchy uniqueName="[Measures].[New Hires]" caption="New Hires" measure="1" displayFolder="" measureGroup="HR Data" count="0"/>
    <cacheHierarchy uniqueName="[Measures].[AVG Tenure Months]" caption="AVG Tenure Months" measure="1" displayFolder="" measureGroup="HR Data" count="0"/>
    <cacheHierarchy uniqueName="[Measures].[Separations]" caption="Separations" measure="1" displayFolder="" measureGroup="HR Data" count="0"/>
    <cacheHierarchy uniqueName="[Measures].[Turnover]" caption="Turnover"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B G" refreshedDate="44980.63246666667" backgroundQuery="1" createdVersion="8" refreshedVersion="8" minRefreshableVersion="3" recordCount="0" supportSubquery="1" supportAdvancedDrill="1" xr:uid="{E572AC41-1372-4B7C-9C9F-CDF19054E529}">
  <cacheSource type="external" connectionId="6"/>
  <cacheFields count="5">
    <cacheField name="[HR Data].[EthnicGroup].[EthnicGroup]" caption="EthnicGroup" numFmtId="0" hierarchy="4" level="1">
      <sharedItems count="7">
        <s v="Group A"/>
        <s v="Group B"/>
        <s v="Group C"/>
        <s v="Group D"/>
        <s v="Group E"/>
        <s v="Group F"/>
        <s v="Group G"/>
      </sharedItems>
    </cacheField>
    <cacheField name="[HR Data].[Gender].[Gender]" caption="Gender" numFmtId="0" hierarchy="2" level="1">
      <sharedItems count="2">
        <s v="F"/>
        <s v="M"/>
      </sharedItems>
    </cacheField>
    <cacheField name="[HR Data].[FP].[FP]" caption="FP" numFmtId="0" hierarchy="5" level="1">
      <sharedItems count="2">
        <s v="FT"/>
        <s v="PT"/>
      </sharedItems>
    </cacheField>
    <cacheField name="[Measures].[AVG Tenure Months]" caption="AVG Tenure Months" numFmtId="0" hierarchy="29" level="32767"/>
    <cacheField name="[HR Data].[BU Region].[BU Region]" caption="BU Region" numFmtId="0" hierarchy="8" level="1">
      <sharedItems containsSemiMixedTypes="0" containsNonDate="0" containsString="0"/>
    </cacheField>
  </cacheFields>
  <cacheHierarchies count="34">
    <cacheHierarchy uniqueName="[HR Data].[Date]" caption="Date" attribute="1" time="1" defaultMemberUniqueName="[HR Data].[Date].[All]" allUniqueName="[HR Data].[Date].[All]" dimensionUniqueName="[HR Data]" displayFolder="" count="0" memberValueDatatype="7" unbalanced="0"/>
    <cacheHierarchy uniqueName="[HR Data].[EmpID]" caption="EmpID" attribute="1" defaultMemberUniqueName="[HR Data].[EmpID].[All]" allUniqueName="[HR Data].[EmpID].[All]" dimensionUniqueName="[HR Data]" displayFolder="" count="0" memberValueDatatype="20" unbalanced="0"/>
    <cacheHierarchy uniqueName="[HR Data].[Gender]" caption="Gender" attribute="1" defaultMemberUniqueName="[HR Data].[Gender].[All]" allUniqueName="[HR Data].[Gender].[All]" dimensionUniqueName="[HR Data]" displayFolder="" count="2" memberValueDatatype="130" unbalanced="0">
      <fieldsUsage count="2">
        <fieldUsage x="-1"/>
        <fieldUsage x="1"/>
      </fieldsUsage>
    </cacheHierarchy>
    <cacheHierarchy uniqueName="[HR Data].[Age]" caption="Age" attribute="1" defaultMemberUniqueName="[HR Data].[Age].[All]" allUniqueName="[HR Data].[Age].[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fieldsUsage count="2">
        <fieldUsage x="-1"/>
        <fieldUsage x="0"/>
      </fieldsUsage>
    </cacheHierarchy>
    <cacheHierarchy uniqueName="[HR Data].[FP]" caption="FP" attribute="1" defaultMemberUniqueName="[HR Data].[FP].[All]" allUniqueName="[HR Data].[FP].[All]" dimensionUniqueName="[HR Data]" displayFolder="" count="2" memberValueDatatype="130" unbalanced="0">
      <fieldsUsage count="2">
        <fieldUsage x="-1"/>
        <fieldUsage x="2"/>
      </fieldsUsage>
    </cacheHierarchy>
    <cacheHierarchy uniqueName="[HR Data].[TermDate]" caption="TermDate" attribute="1" time="1" defaultMemberUniqueName="[HR Data].[TermDate].[All]" allUniqueName="[HR Data].[Term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BU Region]" caption="BU Region" attribute="1" defaultMemberUniqueName="[HR Data].[BU Region].[All]" allUniqueName="[HR Data].[BU Region].[All]" dimensionUniqueName="[HR Data]" displayFolder="" count="2" memberValueDatatype="130" unbalanced="0">
      <fieldsUsage count="2">
        <fieldUsage x="-1"/>
        <fieldUsage x="4"/>
      </fieldsUsage>
    </cacheHierarchy>
    <cacheHierarchy uniqueName="[HR Data].[HireDate]" caption="HireDate" attribute="1" time="1" defaultMemberUniqueName="[HR Data].[HireDate].[All]" allUniqueName="[HR Data].[HireDate].[All]" dimensionUniqueName="[HR Data]" displayFolder="" count="0" memberValueDatatype="7" unbalanced="0"/>
    <cacheHierarchy uniqueName="[HR Data].[PayType]" caption="PayType" attribute="1" defaultMemberUniqueName="[HR Data].[PayType].[All]" allUniqueName="[HR Data].[PayType].[All]" dimensionUniqueName="[HR Data]" displayFolder="" count="0" memberValueDatatype="130" unbalanced="0"/>
    <cacheHierarchy uniqueName="[HR Data].[TermReason]" caption="TermReason" attribute="1" defaultMemberUniqueName="[HR Data].[TermReason].[All]" allUniqueName="[HR Data].[TermReason].[All]" dimensionUniqueName="[HR Data]" displayFolder="" count="0" memberValueDatatype="130" unbalanced="0"/>
    <cacheHierarchy uniqueName="[HR Data].[AgeGroup]" caption="AgeGroup" attribute="1" defaultMemberUniqueName="[HR Data].[AgeGroup].[All]" allUniqueName="[HR Data].[AgeGroup].[All]" dimensionUniqueName="[HR Data]" displayFolder="" count="0" memberValueDatatype="130" unbalanced="0"/>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BadHires]" caption="BadHires" attribute="1" defaultMemberUniqueName="[HR Data].[BadHires].[All]" allUniqueName="[HR Data].[BadHires].[All]" dimensionUniqueName="[HR Data]" displayFolder="" count="0" memberValueDatatype="20" unbalanced="0"/>
    <cacheHierarchy uniqueName="[HR Data].[Date (Year)]" caption="Date (Year)" attribute="1" defaultMemberUniqueName="[HR Data].[Date (Year)].[All]" allUniqueName="[HR Data].[Date (Year)].[All]" dimensionUniqueName="[HR Data]" displayFolder="" count="2" memberValueDatatype="130" unbalanced="0"/>
    <cacheHierarchy uniqueName="[HR Data].[Date (Quarter)]" caption="Date (Quarter)" attribute="1" defaultMemberUniqueName="[HR Data].[Date (Quarter)].[All]" allUniqueName="[HR Data].[Date (Quarter)].[All]" dimensionUniqueName="[HR Data]" displayFolder="" count="0" memberValueDatatype="130"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1"/>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1"/>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4"/>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4"/>
        </ext>
      </extLst>
    </cacheHierarchy>
    <cacheHierarchy uniqueName="[Measures].[Count of FP]" caption="Count of FP" measure="1" displayFolder="" measureGroup="HR Data" count="0">
      <extLst>
        <ext xmlns:x15="http://schemas.microsoft.com/office/spreadsheetml/2010/11/main" uri="{B97F6D7D-B522-45F9-BDA1-12C45D357490}">
          <x15:cacheHierarchy aggregatedColumn="5"/>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15"/>
        </ext>
      </extLst>
    </cacheHierarchy>
    <cacheHierarchy uniqueName="[Measures].[EmpCount]" caption="EmpCount" measure="1" displayFolder="" measureGroup="HR Data" count="0"/>
    <cacheHierarchy uniqueName="[Measures].[Active Employees]" caption="Active Employees" measure="1" displayFolder="" measureGroup="HR Data" count="0"/>
    <cacheHierarchy uniqueName="[Measures].[New Hires]" caption="New Hires" measure="1" displayFolder="" measureGroup="HR Data" count="0"/>
    <cacheHierarchy uniqueName="[Measures].[AVG Tenure Months]" caption="AVG Tenure Months" measure="1" displayFolder="" measureGroup="HR Data" count="0" oneField="1">
      <fieldsUsage count="1">
        <fieldUsage x="3"/>
      </fieldsUsage>
    </cacheHierarchy>
    <cacheHierarchy uniqueName="[Measures].[Separations]" caption="Separations" measure="1" displayFolder="" measureGroup="HR Data" count="0"/>
    <cacheHierarchy uniqueName="[Measures].[Turnover]" caption="Turnover"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B G" refreshedDate="44980.633428009256" backgroundQuery="1" createdVersion="8" refreshedVersion="8" minRefreshableVersion="3" recordCount="0" supportSubquery="1" supportAdvancedDrill="1" xr:uid="{46E6818F-0AE8-4309-B072-DF29BECCEC7D}">
  <cacheSource type="external" connectionId="6"/>
  <cacheFields count="7">
    <cacheField name="[HR Data].[Date].[Date]" caption="Date" numFmtId="0" level="1">
      <sharedItems containsSemiMixedTypes="0" containsNonDate="0" containsDate="1" containsString="0" minDate="2015-02-01T00:00:00" maxDate="2018-02-02T00:00:00" count="4">
        <d v="2015-02-01T00:00:00"/>
        <d v="2016-02-01T00:00:00"/>
        <d v="2017-02-01T00:00:00"/>
        <d v="2018-02-01T00:00:00"/>
      </sharedItems>
    </cacheField>
    <cacheField name="[HR Data].[Date (Month)].[Date (Month)]" caption="Date (Month)" numFmtId="0" hierarchy="18" level="1">
      <sharedItems count="12">
        <s v="Jan"/>
        <s v="Feb"/>
        <s v="Mar"/>
        <s v="Apr"/>
        <s v="May"/>
        <s v="Jun"/>
        <s v="Jul"/>
        <s v="Aug"/>
        <s v="Sep"/>
        <s v="Oct"/>
        <s v="Nov"/>
        <s v="Dec"/>
      </sharedItems>
    </cacheField>
    <cacheField name="[HR Data].[Date (Quarter)].[Date (Quarter)]" caption="Date (Quarter)" numFmtId="0" hierarchy="17" level="1">
      <sharedItems count="4">
        <s v="Qtr1"/>
        <s v="Qtr2"/>
        <s v="Qtr3"/>
        <s v="Qtr4"/>
      </sharedItems>
    </cacheField>
    <cacheField name="[HR Data].[Date (Year)].[Date (Year)]" caption="Date (Year)" numFmtId="0" hierarchy="16" level="1">
      <sharedItems count="4">
        <s v="2015"/>
        <s v="2016"/>
        <s v="2017"/>
        <s v="2018"/>
      </sharedItems>
    </cacheField>
    <cacheField name="[Measures].[Active Employees]" caption="Active Employees" numFmtId="0" hierarchy="27" level="32767"/>
    <cacheField name="[Measures].[New Hires]" caption="New Hires" numFmtId="0" hierarchy="28" level="32767"/>
    <cacheField name="[HR Data].[EthnicGroup].[EthnicGroup]" caption="EthnicGroup" numFmtId="0" hierarchy="4" level="1">
      <sharedItems containsSemiMixedTypes="0" containsNonDate="0" containsString="0"/>
    </cacheField>
  </cacheFields>
  <cacheHierarchies count="34">
    <cacheHierarchy uniqueName="[HR Data].[Date]" caption="Date" attribute="1" time="1" defaultMemberUniqueName="[HR Data].[Date].[All]" allUniqueName="[HR Data].[Date].[All]" dimensionUniqueName="[HR Data]" displayFolder="" count="2" memberValueDatatype="7" unbalanced="0">
      <fieldsUsage count="2">
        <fieldUsage x="-1"/>
        <fieldUsage x="0"/>
      </fieldsUsage>
    </cacheHierarchy>
    <cacheHierarchy uniqueName="[HR Data].[EmpID]" caption="EmpID" attribute="1" defaultMemberUniqueName="[HR Data].[EmpID].[All]" allUniqueName="[HR Data].[EmpID].[All]" dimensionUniqueName="[HR Data]" displayFolder="" count="2" memberValueDatatype="20" unbalanced="0"/>
    <cacheHierarchy uniqueName="[HR Data].[Gender]" caption="Gender" attribute="1" defaultMemberUniqueName="[HR Data].[Gender].[All]" allUniqueName="[HR Data].[Gender].[All]" dimensionUniqueName="[HR Data]" displayFolder="" count="2" memberValueDatatype="130" unbalanced="0"/>
    <cacheHierarchy uniqueName="[HR Data].[Age]" caption="Age" attribute="1" defaultMemberUniqueName="[HR Data].[Age].[All]" allUniqueName="[HR Data].[Age].[All]" dimensionUniqueName="[HR Data]" displayFolder="" count="2" memberValueDatatype="20" unbalanced="0"/>
    <cacheHierarchy uniqueName="[HR Data].[EthnicGroup]" caption="EthnicGroup" attribute="1" defaultMemberUniqueName="[HR Data].[EthnicGroup].[All]" allUniqueName="[HR Data].[EthnicGroup].[All]" dimensionUniqueName="[HR Data]" displayFolder="" count="2" memberValueDatatype="130" unbalanced="0">
      <fieldsUsage count="2">
        <fieldUsage x="-1"/>
        <fieldUsage x="6"/>
      </fieldsUsage>
    </cacheHierarchy>
    <cacheHierarchy uniqueName="[HR Data].[FP]" caption="FP" attribute="1" defaultMemberUniqueName="[HR Data].[FP].[All]" allUniqueName="[HR Data].[FP].[All]" dimensionUniqueName="[HR Data]" displayFolder="" count="2" memberValueDatatype="130" unbalanced="0"/>
    <cacheHierarchy uniqueName="[HR Data].[TermDate]" caption="TermDate" attribute="1" time="1" defaultMemberUniqueName="[HR Data].[TermDate].[All]" allUniqueName="[HR Data].[TermDate].[All]" dimensionUniqueName="[HR Data]" displayFolder="" count="2" memberValueDatatype="7" unbalanced="0"/>
    <cacheHierarchy uniqueName="[HR Data].[isNewHire]" caption="isNewHire" attribute="1" defaultMemberUniqueName="[HR Data].[isNewHire].[All]" allUniqueName="[HR Data].[isNewHire].[All]" dimensionUniqueName="[HR Data]" displayFolder="" count="2" memberValueDatatype="130" unbalanced="0"/>
    <cacheHierarchy uniqueName="[HR Data].[BU Region]" caption="BU Region" attribute="1" defaultMemberUniqueName="[HR Data].[BU Region].[All]" allUniqueName="[HR Data].[BU Region].[All]" dimensionUniqueName="[HR Data]" displayFolder="" count="2" memberValueDatatype="130" unbalanced="0"/>
    <cacheHierarchy uniqueName="[HR Data].[HireDate]" caption="HireDate" attribute="1" time="1" defaultMemberUniqueName="[HR Data].[HireDate].[All]" allUniqueName="[HR Data].[HireDate].[All]" dimensionUniqueName="[HR Data]" displayFolder="" count="2" memberValueDatatype="7" unbalanced="0"/>
    <cacheHierarchy uniqueName="[HR Data].[PayType]" caption="PayType" attribute="1" defaultMemberUniqueName="[HR Data].[PayType].[All]" allUniqueName="[HR Data].[PayType].[All]" dimensionUniqueName="[HR Data]" displayFolder="" count="2" memberValueDatatype="130" unbalanced="0"/>
    <cacheHierarchy uniqueName="[HR Data].[TermReason]" caption="TermReason" attribute="1" defaultMemberUniqueName="[HR Data].[TermReason].[All]" allUniqueName="[HR Data].[TermReason].[All]" dimensionUniqueName="[HR Data]" displayFolder="" count="2" memberValueDatatype="130" unbalanced="0"/>
    <cacheHierarchy uniqueName="[HR Data].[AgeGroup]" caption="AgeGroup" attribute="1" defaultMemberUniqueName="[HR Data].[AgeGroup].[All]" allUniqueName="[HR Data].[AgeGroup].[All]" dimensionUniqueName="[HR Data]" displayFolder="" count="2" memberValueDatatype="130" unbalanced="0"/>
    <cacheHierarchy uniqueName="[HR Data].[TenureDays]" caption="TenureDays" attribute="1" defaultMemberUniqueName="[HR Data].[TenureDays].[All]" allUniqueName="[HR Data].[TenureDays].[All]" dimensionUniqueName="[HR Data]" displayFolder="" count="2" memberValueDatatype="20" unbalanced="0"/>
    <cacheHierarchy uniqueName="[HR Data].[TenureMonths]" caption="TenureMonths" attribute="1" defaultMemberUniqueName="[HR Data].[TenureMonths].[All]" allUniqueName="[HR Data].[TenureMonths].[All]" dimensionUniqueName="[HR Data]" displayFolder="" count="2" memberValueDatatype="5" unbalanced="0"/>
    <cacheHierarchy uniqueName="[HR Data].[BadHires]" caption="BadHires" attribute="1" defaultMemberUniqueName="[HR Data].[BadHires].[All]" allUniqueName="[HR Data].[BadHires].[All]" dimensionUniqueName="[HR Data]" displayFolder="" count="2" memberValueDatatype="20" unbalanced="0"/>
    <cacheHierarchy uniqueName="[HR Data].[Date (Year)]" caption="Date (Year)" attribute="1" defaultMemberUniqueName="[HR Data].[Date (Year)].[All]" allUniqueName="[HR Data].[Date (Year)].[All]" dimensionUniqueName="[HR Data]" displayFolder="" count="2" memberValueDatatype="130" unbalanced="0">
      <fieldsUsage count="2">
        <fieldUsage x="-1"/>
        <fieldUsage x="3"/>
      </fieldsUsage>
    </cacheHierarchy>
    <cacheHierarchy uniqueName="[HR Data].[Date (Quarter)]" caption="Date (Quarter)" attribute="1" defaultMemberUniqueName="[HR Data].[Date (Quarter)].[All]" allUniqueName="[HR Data].[Date (Quarter)].[All]" dimensionUniqueName="[HR Data]" displayFolder="" count="2" memberValueDatatype="130" unbalanced="0">
      <fieldsUsage count="2">
        <fieldUsage x="-1"/>
        <fieldUsage x="2"/>
      </fieldsUsage>
    </cacheHierarchy>
    <cacheHierarchy uniqueName="[HR Data].[Date (Month)]" caption="Date (Month)" attribute="1" defaultMemberUniqueName="[HR Data].[Date (Month)].[All]" allUniqueName="[HR Data].[Date (Month)].[All]" dimensionUniqueName="[HR Data]" displayFolder="" count="2" memberValueDatatype="130" unbalanced="0">
      <fieldsUsage count="2">
        <fieldUsage x="-1"/>
        <fieldUsage x="1"/>
      </fieldsUsage>
    </cacheHierarchy>
    <cacheHierarchy uniqueName="[HR Data].[Date (Month Index)]" caption="Date (Month Index)" attribute="1" defaultMemberUniqueName="[HR Data].[Date (Month Index)].[All]" allUniqueName="[HR Data].[Date (Month Index)].[All]" dimensionUniqueName="[HR Data]" displayFolder="" count="2"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1"/>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1"/>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4"/>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4"/>
        </ext>
      </extLst>
    </cacheHierarchy>
    <cacheHierarchy uniqueName="[Measures].[Count of FP]" caption="Count of FP" measure="1" displayFolder="" measureGroup="HR Data" count="0">
      <extLst>
        <ext xmlns:x15="http://schemas.microsoft.com/office/spreadsheetml/2010/11/main" uri="{B97F6D7D-B522-45F9-BDA1-12C45D357490}">
          <x15:cacheHierarchy aggregatedColumn="5"/>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15"/>
        </ext>
      </extLst>
    </cacheHierarchy>
    <cacheHierarchy uniqueName="[Measures].[EmpCount]" caption="EmpCount" measure="1" displayFolder="" measureGroup="HR Data" count="0"/>
    <cacheHierarchy uniqueName="[Measures].[Active Employees]" caption="Active Employees" measure="1" displayFolder="" measureGroup="HR Data" count="0" oneField="1">
      <fieldsUsage count="1">
        <fieldUsage x="4"/>
      </fieldsUsage>
    </cacheHierarchy>
    <cacheHierarchy uniqueName="[Measures].[New Hires]" caption="New Hires" measure="1" displayFolder="" measureGroup="HR Data" count="0" oneField="1">
      <fieldsUsage count="1">
        <fieldUsage x="5"/>
      </fieldsUsage>
    </cacheHierarchy>
    <cacheHierarchy uniqueName="[Measures].[AVG Tenure Months]" caption="AVG Tenure Months" measure="1" displayFolder="" measureGroup="HR Data" count="0"/>
    <cacheHierarchy uniqueName="[Measures].[Separations]" caption="Separations" measure="1" displayFolder="" measureGroup="HR Data" count="0"/>
    <cacheHierarchy uniqueName="[Measures].[Turnover]" caption="Turnover"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B G" refreshedDate="44980.633423726853" backgroundQuery="1" createdVersion="8" refreshedVersion="8" minRefreshableVersion="3" recordCount="0" supportSubquery="1" supportAdvancedDrill="1" xr:uid="{B64711A7-4EEE-407C-BCB1-88E353F3172B}">
  <cacheSource type="external" connectionId="6"/>
  <cacheFields count="4">
    <cacheField name="[HR Data].[BU Region].[BU Region]" caption="BU Region" numFmtId="0" hierarchy="8" level="1">
      <sharedItems count="7">
        <s v="Central"/>
        <s v="East"/>
        <s v="Midwest"/>
        <s v="North"/>
        <s v="Northwest"/>
        <s v="South"/>
        <s v="West"/>
      </sharedItems>
    </cacheField>
    <cacheField name="[HR Data].[FP].[FP]" caption="FP" numFmtId="0" hierarchy="5" level="1">
      <sharedItems count="2">
        <s v="FT"/>
        <s v="PT"/>
      </sharedItems>
    </cacheField>
    <cacheField name="[Measures].[Active Employees]" caption="Active Employees" numFmtId="0" hierarchy="27" level="32767"/>
    <cacheField name="[HR Data].[EthnicGroup].[EthnicGroup]" caption="EthnicGroup" numFmtId="0" hierarchy="4" level="1">
      <sharedItems containsSemiMixedTypes="0" containsNonDate="0" containsString="0"/>
    </cacheField>
  </cacheFields>
  <cacheHierarchies count="34">
    <cacheHierarchy uniqueName="[HR Data].[Date]" caption="Date" attribute="1" time="1" defaultMemberUniqueName="[HR Data].[Date].[All]" allUniqueName="[HR Data].[Date].[All]" dimensionUniqueName="[HR Data]" displayFolder="" count="0" memberValueDatatype="7" unbalanced="0"/>
    <cacheHierarchy uniqueName="[HR Data].[EmpID]" caption="EmpID" attribute="1" defaultMemberUniqueName="[HR Data].[EmpID].[All]" allUniqueName="[HR Data].[EmpID].[All]" dimensionUniqueName="[HR Data]" displayFolder="" count="0" memberValueDatatype="20" unbalanced="0"/>
    <cacheHierarchy uniqueName="[HR Data].[Gender]" caption="Gender" attribute="1" defaultMemberUniqueName="[HR Data].[Gender].[All]" allUniqueName="[HR Data].[Gender].[All]" dimensionUniqueName="[HR Data]" displayFolder="" count="2" memberValueDatatype="130" unbalanced="0"/>
    <cacheHierarchy uniqueName="[HR Data].[Age]" caption="Age" attribute="1" defaultMemberUniqueName="[HR Data].[Age].[All]" allUniqueName="[HR Data].[Age].[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fieldsUsage count="2">
        <fieldUsage x="-1"/>
        <fieldUsage x="3"/>
      </fieldsUsage>
    </cacheHierarchy>
    <cacheHierarchy uniqueName="[HR Data].[FP]" caption="FP" attribute="1" defaultMemberUniqueName="[HR Data].[FP].[All]" allUniqueName="[HR Data].[FP].[All]" dimensionUniqueName="[HR Data]" displayFolder="" count="2" memberValueDatatype="130" unbalanced="0">
      <fieldsUsage count="2">
        <fieldUsage x="-1"/>
        <fieldUsage x="1"/>
      </fieldsUsage>
    </cacheHierarchy>
    <cacheHierarchy uniqueName="[HR Data].[TermDate]" caption="TermDate" attribute="1" time="1" defaultMemberUniqueName="[HR Data].[TermDate].[All]" allUniqueName="[HR Data].[Term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BU Region]" caption="BU Region" attribute="1" defaultMemberUniqueName="[HR Data].[BU Region].[All]" allUniqueName="[HR Data].[BU Region].[All]" dimensionUniqueName="[HR Data]" displayFolder="" count="2" memberValueDatatype="130" unbalanced="0">
      <fieldsUsage count="2">
        <fieldUsage x="-1"/>
        <fieldUsage x="0"/>
      </fieldsUsage>
    </cacheHierarchy>
    <cacheHierarchy uniqueName="[HR Data].[HireDate]" caption="HireDate" attribute="1" time="1" defaultMemberUniqueName="[HR Data].[HireDate].[All]" allUniqueName="[HR Data].[HireDate].[All]" dimensionUniqueName="[HR Data]" displayFolder="" count="0" memberValueDatatype="7" unbalanced="0"/>
    <cacheHierarchy uniqueName="[HR Data].[PayType]" caption="PayType" attribute="1" defaultMemberUniqueName="[HR Data].[PayType].[All]" allUniqueName="[HR Data].[PayType].[All]" dimensionUniqueName="[HR Data]" displayFolder="" count="0" memberValueDatatype="130" unbalanced="0"/>
    <cacheHierarchy uniqueName="[HR Data].[TermReason]" caption="TermReason" attribute="1" defaultMemberUniqueName="[HR Data].[TermReason].[All]" allUniqueName="[HR Data].[TermReason].[All]" dimensionUniqueName="[HR Data]" displayFolder="" count="0" memberValueDatatype="130" unbalanced="0"/>
    <cacheHierarchy uniqueName="[HR Data].[AgeGroup]" caption="AgeGroup" attribute="1" defaultMemberUniqueName="[HR Data].[AgeGroup].[All]" allUniqueName="[HR Data].[AgeGroup].[All]" dimensionUniqueName="[HR Data]" displayFolder="" count="0" memberValueDatatype="130" unbalanced="0"/>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BadHires]" caption="BadHires" attribute="1" defaultMemberUniqueName="[HR Data].[BadHires].[All]" allUniqueName="[HR Data].[BadHires].[All]" dimensionUniqueName="[HR Data]" displayFolder="" count="0" memberValueDatatype="20" unbalanced="0"/>
    <cacheHierarchy uniqueName="[HR Data].[Date (Year)]" caption="Date (Year)" attribute="1" defaultMemberUniqueName="[HR Data].[Date (Year)].[All]" allUniqueName="[HR Data].[Date (Year)].[All]" dimensionUniqueName="[HR Data]" displayFolder="" count="2" memberValueDatatype="130" unbalanced="0"/>
    <cacheHierarchy uniqueName="[HR Data].[Date (Quarter)]" caption="Date (Quarter)" attribute="1" defaultMemberUniqueName="[HR Data].[Date (Quarter)].[All]" allUniqueName="[HR Data].[Date (Quarter)].[All]" dimensionUniqueName="[HR Data]" displayFolder="" count="0" memberValueDatatype="130"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1"/>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1"/>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4"/>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4"/>
        </ext>
      </extLst>
    </cacheHierarchy>
    <cacheHierarchy uniqueName="[Measures].[Count of FP]" caption="Count of FP" measure="1" displayFolder="" measureGroup="HR Data" count="0">
      <extLst>
        <ext xmlns:x15="http://schemas.microsoft.com/office/spreadsheetml/2010/11/main" uri="{B97F6D7D-B522-45F9-BDA1-12C45D357490}">
          <x15:cacheHierarchy aggregatedColumn="5"/>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15"/>
        </ext>
      </extLst>
    </cacheHierarchy>
    <cacheHierarchy uniqueName="[Measures].[EmpCount]" caption="EmpCount" measure="1" displayFolder="" measureGroup="HR Data" count="0"/>
    <cacheHierarchy uniqueName="[Measures].[Active Employees]" caption="Active Employees" measure="1" displayFolder="" measureGroup="HR Data" count="0" oneField="1">
      <fieldsUsage count="1">
        <fieldUsage x="2"/>
      </fieldsUsage>
    </cacheHierarchy>
    <cacheHierarchy uniqueName="[Measures].[New Hires]" caption="New Hires" measure="1" displayFolder="" measureGroup="HR Data" count="0"/>
    <cacheHierarchy uniqueName="[Measures].[AVG Tenure Months]" caption="AVG Tenure Months" measure="1" displayFolder="" measureGroup="HR Data" count="0"/>
    <cacheHierarchy uniqueName="[Measures].[Separations]" caption="Separations" measure="1" displayFolder="" measureGroup="HR Data" count="0"/>
    <cacheHierarchy uniqueName="[Measures].[Turnover]" caption="Turnover"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B G" refreshedDate="44980.633424652777" backgroundQuery="1" createdVersion="8" refreshedVersion="8" minRefreshableVersion="3" recordCount="0" supportSubquery="1" supportAdvancedDrill="1" xr:uid="{B84F7B82-6C67-4043-9F3E-445F222C9738}">
  <cacheSource type="external" connectionId="6"/>
  <cacheFields count="4">
    <cacheField name="[HR Data].[Gender].[Gender]" caption="Gender" numFmtId="0" hierarchy="2" level="1">
      <sharedItems count="2">
        <s v="F"/>
        <s v="M"/>
      </sharedItems>
    </cacheField>
    <cacheField name="[Measures].[Active Employees]" caption="Active Employees" numFmtId="0" hierarchy="27" level="32767"/>
    <cacheField name="[HR Data].[AgeGroup].[AgeGroup]" caption="AgeGroup" numFmtId="0" hierarchy="12" level="1">
      <sharedItems count="3">
        <s v="&lt;30"/>
        <s v="30-49"/>
        <s v="50+"/>
      </sharedItems>
    </cacheField>
    <cacheField name="[HR Data].[EthnicGroup].[EthnicGroup]" caption="EthnicGroup" numFmtId="0" hierarchy="4" level="1">
      <sharedItems containsSemiMixedTypes="0" containsNonDate="0" containsString="0"/>
    </cacheField>
  </cacheFields>
  <cacheHierarchies count="34">
    <cacheHierarchy uniqueName="[HR Data].[Date]" caption="Date" attribute="1" time="1" defaultMemberUniqueName="[HR Data].[Date].[All]" allUniqueName="[HR Data].[Date].[All]" dimensionUniqueName="[HR Data]" displayFolder="" count="0" memberValueDatatype="7" unbalanced="0"/>
    <cacheHierarchy uniqueName="[HR Data].[EmpID]" caption="EmpID" attribute="1" defaultMemberUniqueName="[HR Data].[EmpID].[All]" allUniqueName="[HR Data].[EmpID].[All]" dimensionUniqueName="[HR Data]" displayFolder="" count="0" memberValueDatatype="20" unbalanced="0"/>
    <cacheHierarchy uniqueName="[HR Data].[Gender]" caption="Gender" attribute="1" defaultMemberUniqueName="[HR Data].[Gender].[All]" allUniqueName="[HR Data].[Gender].[All]" dimensionUniqueName="[HR Data]" displayFolder="" count="2" memberValueDatatype="130" unbalanced="0">
      <fieldsUsage count="2">
        <fieldUsage x="-1"/>
        <fieldUsage x="0"/>
      </fieldsUsage>
    </cacheHierarchy>
    <cacheHierarchy uniqueName="[HR Data].[Age]" caption="Age" attribute="1" defaultMemberUniqueName="[HR Data].[Age].[All]" allUniqueName="[HR Data].[Age].[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fieldsUsage count="2">
        <fieldUsage x="-1"/>
        <fieldUsage x="3"/>
      </fieldsUsage>
    </cacheHierarchy>
    <cacheHierarchy uniqueName="[HR Data].[FP]" caption="FP" attribute="1" defaultMemberUniqueName="[HR Data].[FP].[All]" allUniqueName="[HR Data].[FP].[All]" dimensionUniqueName="[HR Data]" displayFolder="" count="2" memberValueDatatype="130" unbalanced="0"/>
    <cacheHierarchy uniqueName="[HR Data].[TermDate]" caption="TermDate" attribute="1" time="1" defaultMemberUniqueName="[HR Data].[TermDate].[All]" allUniqueName="[HR Data].[Term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BU Region]" caption="BU Region" attribute="1" defaultMemberUniqueName="[HR Data].[BU Region].[All]" allUniqueName="[HR Data].[BU Region].[All]" dimensionUniqueName="[HR Data]" displayFolder="" count="2" memberValueDatatype="130" unbalanced="0"/>
    <cacheHierarchy uniqueName="[HR Data].[HireDate]" caption="HireDate" attribute="1" time="1" defaultMemberUniqueName="[HR Data].[HireDate].[All]" allUniqueName="[HR Data].[HireDate].[All]" dimensionUniqueName="[HR Data]" displayFolder="" count="0" memberValueDatatype="7" unbalanced="0"/>
    <cacheHierarchy uniqueName="[HR Data].[PayType]" caption="PayType" attribute="1" defaultMemberUniqueName="[HR Data].[PayType].[All]" allUniqueName="[HR Data].[PayType].[All]" dimensionUniqueName="[HR Data]" displayFolder="" count="0" memberValueDatatype="130" unbalanced="0"/>
    <cacheHierarchy uniqueName="[HR Data].[TermReason]" caption="TermReason" attribute="1" defaultMemberUniqueName="[HR Data].[TermReason].[All]" allUniqueName="[HR Data].[TermReason].[All]" dimensionUniqueName="[HR Data]" displayFolder="" count="0" memberValueDatatype="130" unbalanced="0"/>
    <cacheHierarchy uniqueName="[HR Data].[AgeGroup]" caption="AgeGroup" attribute="1" defaultMemberUniqueName="[HR Data].[AgeGroup].[All]" allUniqueName="[HR Data].[AgeGroup].[All]" dimensionUniqueName="[HR Data]" displayFolder="" count="2" memberValueDatatype="130" unbalanced="0">
      <fieldsUsage count="2">
        <fieldUsage x="-1"/>
        <fieldUsage x="2"/>
      </fieldsUsage>
    </cacheHierarchy>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BadHires]" caption="BadHires" attribute="1" defaultMemberUniqueName="[HR Data].[BadHires].[All]" allUniqueName="[HR Data].[BadHires].[All]" dimensionUniqueName="[HR Data]" displayFolder="" count="0" memberValueDatatype="20" unbalanced="0"/>
    <cacheHierarchy uniqueName="[HR Data].[Date (Year)]" caption="Date (Year)" attribute="1" defaultMemberUniqueName="[HR Data].[Date (Year)].[All]" allUniqueName="[HR Data].[Date (Year)].[All]" dimensionUniqueName="[HR Data]" displayFolder="" count="2" memberValueDatatype="130" unbalanced="0"/>
    <cacheHierarchy uniqueName="[HR Data].[Date (Quarter)]" caption="Date (Quarter)" attribute="1" defaultMemberUniqueName="[HR Data].[Date (Quarter)].[All]" allUniqueName="[HR Data].[Date (Quarter)].[All]" dimensionUniqueName="[HR Data]" displayFolder="" count="0" memberValueDatatype="130"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1"/>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1"/>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4"/>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4"/>
        </ext>
      </extLst>
    </cacheHierarchy>
    <cacheHierarchy uniqueName="[Measures].[Count of FP]" caption="Count of FP" measure="1" displayFolder="" measureGroup="HR Data" count="0">
      <extLst>
        <ext xmlns:x15="http://schemas.microsoft.com/office/spreadsheetml/2010/11/main" uri="{B97F6D7D-B522-45F9-BDA1-12C45D357490}">
          <x15:cacheHierarchy aggregatedColumn="5"/>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15"/>
        </ext>
      </extLst>
    </cacheHierarchy>
    <cacheHierarchy uniqueName="[Measures].[EmpCount]" caption="EmpCount" measure="1" displayFolder="" measureGroup="HR Data" count="0"/>
    <cacheHierarchy uniqueName="[Measures].[Active Employees]" caption="Active Employees" measure="1" displayFolder="" measureGroup="HR Data" count="0" oneField="1">
      <fieldsUsage count="1">
        <fieldUsage x="1"/>
      </fieldsUsage>
    </cacheHierarchy>
    <cacheHierarchy uniqueName="[Measures].[New Hires]" caption="New Hires" measure="1" displayFolder="" measureGroup="HR Data" count="0"/>
    <cacheHierarchy uniqueName="[Measures].[AVG Tenure Months]" caption="AVG Tenure Months" measure="1" displayFolder="" measureGroup="HR Data" count="0"/>
    <cacheHierarchy uniqueName="[Measures].[Separations]" caption="Separations" measure="1" displayFolder="" measureGroup="HR Data" count="0"/>
    <cacheHierarchy uniqueName="[Measures].[Turnover]" caption="Turnover"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B G" refreshedDate="44980.633425" backgroundQuery="1" createdVersion="8" refreshedVersion="8" minRefreshableVersion="3" recordCount="0" supportSubquery="1" supportAdvancedDrill="1" xr:uid="{0476DA1E-D5DD-43F8-BE43-8A233ACC6FBE}">
  <cacheSource type="external" connectionId="6"/>
  <cacheFields count="4">
    <cacheField name="[HR Data].[Gender].[Gender]" caption="Gender" numFmtId="0" hierarchy="2" level="1">
      <sharedItems count="2">
        <s v="F"/>
        <s v="M"/>
      </sharedItems>
    </cacheField>
    <cacheField name="[Measures].[Active Employees]" caption="Active Employees" numFmtId="0" hierarchy="27" level="32767"/>
    <cacheField name="[HR Data].[FP].[FP]" caption="FP" numFmtId="0" hierarchy="5" level="1">
      <sharedItems count="2">
        <s v="FT"/>
        <s v="PT"/>
      </sharedItems>
    </cacheField>
    <cacheField name="[HR Data].[EthnicGroup].[EthnicGroup]" caption="EthnicGroup" numFmtId="0" hierarchy="4" level="1">
      <sharedItems containsSemiMixedTypes="0" containsNonDate="0" containsString="0"/>
    </cacheField>
  </cacheFields>
  <cacheHierarchies count="34">
    <cacheHierarchy uniqueName="[HR Data].[Date]" caption="Date" attribute="1" time="1" defaultMemberUniqueName="[HR Data].[Date].[All]" allUniqueName="[HR Data].[Date].[All]" dimensionUniqueName="[HR Data]" displayFolder="" count="0" memberValueDatatype="7" unbalanced="0"/>
    <cacheHierarchy uniqueName="[HR Data].[EmpID]" caption="EmpID" attribute="1" defaultMemberUniqueName="[HR Data].[EmpID].[All]" allUniqueName="[HR Data].[EmpID].[All]" dimensionUniqueName="[HR Data]" displayFolder="" count="0" memberValueDatatype="20" unbalanced="0"/>
    <cacheHierarchy uniqueName="[HR Data].[Gender]" caption="Gender" attribute="1" defaultMemberUniqueName="[HR Data].[Gender].[All]" allUniqueName="[HR Data].[Gender].[All]" dimensionUniqueName="[HR Data]" displayFolder="" count="2" memberValueDatatype="130" unbalanced="0">
      <fieldsUsage count="2">
        <fieldUsage x="-1"/>
        <fieldUsage x="0"/>
      </fieldsUsage>
    </cacheHierarchy>
    <cacheHierarchy uniqueName="[HR Data].[Age]" caption="Age" attribute="1" defaultMemberUniqueName="[HR Data].[Age].[All]" allUniqueName="[HR Data].[Age].[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fieldsUsage count="2">
        <fieldUsage x="-1"/>
        <fieldUsage x="3"/>
      </fieldsUsage>
    </cacheHierarchy>
    <cacheHierarchy uniqueName="[HR Data].[FP]" caption="FP" attribute="1" defaultMemberUniqueName="[HR Data].[FP].[All]" allUniqueName="[HR Data].[FP].[All]" dimensionUniqueName="[HR Data]" displayFolder="" count="2" memberValueDatatype="130" unbalanced="0">
      <fieldsUsage count="2">
        <fieldUsage x="-1"/>
        <fieldUsage x="2"/>
      </fieldsUsage>
    </cacheHierarchy>
    <cacheHierarchy uniqueName="[HR Data].[TermDate]" caption="TermDate" attribute="1" time="1" defaultMemberUniqueName="[HR Data].[TermDate].[All]" allUniqueName="[HR Data].[Term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BU Region]" caption="BU Region" attribute="1" defaultMemberUniqueName="[HR Data].[BU Region].[All]" allUniqueName="[HR Data].[BU Region].[All]" dimensionUniqueName="[HR Data]" displayFolder="" count="2" memberValueDatatype="130" unbalanced="0"/>
    <cacheHierarchy uniqueName="[HR Data].[HireDate]" caption="HireDate" attribute="1" time="1" defaultMemberUniqueName="[HR Data].[HireDate].[All]" allUniqueName="[HR Data].[HireDate].[All]" dimensionUniqueName="[HR Data]" displayFolder="" count="0" memberValueDatatype="7" unbalanced="0"/>
    <cacheHierarchy uniqueName="[HR Data].[PayType]" caption="PayType" attribute="1" defaultMemberUniqueName="[HR Data].[PayType].[All]" allUniqueName="[HR Data].[PayType].[All]" dimensionUniqueName="[HR Data]" displayFolder="" count="0" memberValueDatatype="130" unbalanced="0"/>
    <cacheHierarchy uniqueName="[HR Data].[TermReason]" caption="TermReason" attribute="1" defaultMemberUniqueName="[HR Data].[TermReason].[All]" allUniqueName="[HR Data].[TermReason].[All]" dimensionUniqueName="[HR Data]" displayFolder="" count="0" memberValueDatatype="130" unbalanced="0"/>
    <cacheHierarchy uniqueName="[HR Data].[AgeGroup]" caption="AgeGroup" attribute="1" defaultMemberUniqueName="[HR Data].[AgeGroup].[All]" allUniqueName="[HR Data].[AgeGroup].[All]" dimensionUniqueName="[HR Data]" displayFolder="" count="0" memberValueDatatype="130" unbalanced="0"/>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BadHires]" caption="BadHires" attribute="1" defaultMemberUniqueName="[HR Data].[BadHires].[All]" allUniqueName="[HR Data].[BadHires].[All]" dimensionUniqueName="[HR Data]" displayFolder="" count="0" memberValueDatatype="20" unbalanced="0"/>
    <cacheHierarchy uniqueName="[HR Data].[Date (Year)]" caption="Date (Year)" attribute="1" defaultMemberUniqueName="[HR Data].[Date (Year)].[All]" allUniqueName="[HR Data].[Date (Year)].[All]" dimensionUniqueName="[HR Data]" displayFolder="" count="2" memberValueDatatype="130" unbalanced="0"/>
    <cacheHierarchy uniqueName="[HR Data].[Date (Quarter)]" caption="Date (Quarter)" attribute="1" defaultMemberUniqueName="[HR Data].[Date (Quarter)].[All]" allUniqueName="[HR Data].[Date (Quarter)].[All]" dimensionUniqueName="[HR Data]" displayFolder="" count="0" memberValueDatatype="130"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1"/>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1"/>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4"/>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4"/>
        </ext>
      </extLst>
    </cacheHierarchy>
    <cacheHierarchy uniqueName="[Measures].[Count of FP]" caption="Count of FP" measure="1" displayFolder="" measureGroup="HR Data" count="0">
      <extLst>
        <ext xmlns:x15="http://schemas.microsoft.com/office/spreadsheetml/2010/11/main" uri="{B97F6D7D-B522-45F9-BDA1-12C45D357490}">
          <x15:cacheHierarchy aggregatedColumn="5"/>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15"/>
        </ext>
      </extLst>
    </cacheHierarchy>
    <cacheHierarchy uniqueName="[Measures].[EmpCount]" caption="EmpCount" measure="1" displayFolder="" measureGroup="HR Data" count="0"/>
    <cacheHierarchy uniqueName="[Measures].[Active Employees]" caption="Active Employees" measure="1" displayFolder="" measureGroup="HR Data" count="0" oneField="1">
      <fieldsUsage count="1">
        <fieldUsage x="1"/>
      </fieldsUsage>
    </cacheHierarchy>
    <cacheHierarchy uniqueName="[Measures].[New Hires]" caption="New Hires" measure="1" displayFolder="" measureGroup="HR Data" count="0"/>
    <cacheHierarchy uniqueName="[Measures].[AVG Tenure Months]" caption="AVG Tenure Months" measure="1" displayFolder="" measureGroup="HR Data" count="0"/>
    <cacheHierarchy uniqueName="[Measures].[Separations]" caption="Separations" measure="1" displayFolder="" measureGroup="HR Data" count="0"/>
    <cacheHierarchy uniqueName="[Measures].[Turnover]" caption="Turnover"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B G" refreshedDate="44980.633425347223" backgroundQuery="1" createdVersion="8" refreshedVersion="8" minRefreshableVersion="3" recordCount="0" supportSubquery="1" supportAdvancedDrill="1" xr:uid="{39982C9B-58E7-4995-8938-F9A49B753D34}">
  <cacheSource type="external" connectionId="6"/>
  <cacheFields count="3">
    <cacheField name="[HR Data].[Gender].[Gender]" caption="Gender" numFmtId="0" hierarchy="2" level="1">
      <sharedItems count="2">
        <s v="F"/>
        <s v="M"/>
      </sharedItems>
    </cacheField>
    <cacheField name="[Measures].[Active Employees]" caption="Active Employees" numFmtId="0" hierarchy="27" level="32767"/>
    <cacheField name="[HR Data].[EthnicGroup].[EthnicGroup]" caption="EthnicGroup" numFmtId="0" hierarchy="4" level="1">
      <sharedItems containsSemiMixedTypes="0" containsNonDate="0" containsString="0"/>
    </cacheField>
  </cacheFields>
  <cacheHierarchies count="34">
    <cacheHierarchy uniqueName="[HR Data].[Date]" caption="Date" attribute="1" time="1" defaultMemberUniqueName="[HR Data].[Date].[All]" allUniqueName="[HR Data].[Date].[All]" dimensionUniqueName="[HR Data]" displayFolder="" count="0" memberValueDatatype="7" unbalanced="0"/>
    <cacheHierarchy uniqueName="[HR Data].[EmpID]" caption="EmpID" attribute="1" defaultMemberUniqueName="[HR Data].[EmpID].[All]" allUniqueName="[HR Data].[EmpID].[All]" dimensionUniqueName="[HR Data]" displayFolder="" count="0" memberValueDatatype="20" unbalanced="0"/>
    <cacheHierarchy uniqueName="[HR Data].[Gender]" caption="Gender" attribute="1" defaultMemberUniqueName="[HR Data].[Gender].[All]" allUniqueName="[HR Data].[Gender].[All]" dimensionUniqueName="[HR Data]" displayFolder="" count="2" memberValueDatatype="130" unbalanced="0">
      <fieldsUsage count="2">
        <fieldUsage x="-1"/>
        <fieldUsage x="0"/>
      </fieldsUsage>
    </cacheHierarchy>
    <cacheHierarchy uniqueName="[HR Data].[Age]" caption="Age" attribute="1" defaultMemberUniqueName="[HR Data].[Age].[All]" allUniqueName="[HR Data].[Age].[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fieldsUsage count="2">
        <fieldUsage x="-1"/>
        <fieldUsage x="2"/>
      </fieldsUsage>
    </cacheHierarchy>
    <cacheHierarchy uniqueName="[HR Data].[FP]" caption="FP" attribute="1" defaultMemberUniqueName="[HR Data].[FP].[All]" allUniqueName="[HR Data].[FP].[All]" dimensionUniqueName="[HR Data]" displayFolder="" count="2" memberValueDatatype="130" unbalanced="0"/>
    <cacheHierarchy uniqueName="[HR Data].[TermDate]" caption="TermDate" attribute="1" time="1" defaultMemberUniqueName="[HR Data].[TermDate].[All]" allUniqueName="[HR Data].[Term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BU Region]" caption="BU Region" attribute="1" defaultMemberUniqueName="[HR Data].[BU Region].[All]" allUniqueName="[HR Data].[BU Region].[All]" dimensionUniqueName="[HR Data]" displayFolder="" count="2" memberValueDatatype="130" unbalanced="0"/>
    <cacheHierarchy uniqueName="[HR Data].[HireDate]" caption="HireDate" attribute="1" time="1" defaultMemberUniqueName="[HR Data].[HireDate].[All]" allUniqueName="[HR Data].[HireDate].[All]" dimensionUniqueName="[HR Data]" displayFolder="" count="0" memberValueDatatype="7" unbalanced="0"/>
    <cacheHierarchy uniqueName="[HR Data].[PayType]" caption="PayType" attribute="1" defaultMemberUniqueName="[HR Data].[PayType].[All]" allUniqueName="[HR Data].[PayType].[All]" dimensionUniqueName="[HR Data]" displayFolder="" count="0" memberValueDatatype="130" unbalanced="0"/>
    <cacheHierarchy uniqueName="[HR Data].[TermReason]" caption="TermReason" attribute="1" defaultMemberUniqueName="[HR Data].[TermReason].[All]" allUniqueName="[HR Data].[TermReason].[All]" dimensionUniqueName="[HR Data]" displayFolder="" count="0" memberValueDatatype="130" unbalanced="0"/>
    <cacheHierarchy uniqueName="[HR Data].[AgeGroup]" caption="AgeGroup" attribute="1" defaultMemberUniqueName="[HR Data].[AgeGroup].[All]" allUniqueName="[HR Data].[AgeGroup].[All]" dimensionUniqueName="[HR Data]" displayFolder="" count="0" memberValueDatatype="130" unbalanced="0"/>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BadHires]" caption="BadHires" attribute="1" defaultMemberUniqueName="[HR Data].[BadHires].[All]" allUniqueName="[HR Data].[BadHires].[All]" dimensionUniqueName="[HR Data]" displayFolder="" count="0" memberValueDatatype="20" unbalanced="0"/>
    <cacheHierarchy uniqueName="[HR Data].[Date (Year)]" caption="Date (Year)" attribute="1" defaultMemberUniqueName="[HR Data].[Date (Year)].[All]" allUniqueName="[HR Data].[Date (Year)].[All]" dimensionUniqueName="[HR Data]" displayFolder="" count="2" memberValueDatatype="130" unbalanced="0"/>
    <cacheHierarchy uniqueName="[HR Data].[Date (Quarter)]" caption="Date (Quarter)" attribute="1" defaultMemberUniqueName="[HR Data].[Date (Quarter)].[All]" allUniqueName="[HR Data].[Date (Quarter)].[All]" dimensionUniqueName="[HR Data]" displayFolder="" count="0" memberValueDatatype="130"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1"/>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1"/>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4"/>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4"/>
        </ext>
      </extLst>
    </cacheHierarchy>
    <cacheHierarchy uniqueName="[Measures].[Count of FP]" caption="Count of FP" measure="1" displayFolder="" measureGroup="HR Data" count="0">
      <extLst>
        <ext xmlns:x15="http://schemas.microsoft.com/office/spreadsheetml/2010/11/main" uri="{B97F6D7D-B522-45F9-BDA1-12C45D357490}">
          <x15:cacheHierarchy aggregatedColumn="5"/>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15"/>
        </ext>
      </extLst>
    </cacheHierarchy>
    <cacheHierarchy uniqueName="[Measures].[EmpCount]" caption="EmpCount" measure="1" displayFolder="" measureGroup="HR Data" count="0"/>
    <cacheHierarchy uniqueName="[Measures].[Active Employees]" caption="Active Employees" measure="1" displayFolder="" measureGroup="HR Data" count="0" oneField="1">
      <fieldsUsage count="1">
        <fieldUsage x="1"/>
      </fieldsUsage>
    </cacheHierarchy>
    <cacheHierarchy uniqueName="[Measures].[New Hires]" caption="New Hires" measure="1" displayFolder="" measureGroup="HR Data" count="0"/>
    <cacheHierarchy uniqueName="[Measures].[AVG Tenure Months]" caption="AVG Tenure Months" measure="1" displayFolder="" measureGroup="HR Data" count="0"/>
    <cacheHierarchy uniqueName="[Measures].[Separations]" caption="Separations" measure="1" displayFolder="" measureGroup="HR Data" count="0"/>
    <cacheHierarchy uniqueName="[Measures].[Turnover]" caption="Turnover"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B G" refreshedDate="44980.633425694446" backgroundQuery="1" createdVersion="8" refreshedVersion="8" minRefreshableVersion="3" recordCount="0" supportSubquery="1" supportAdvancedDrill="1" xr:uid="{1B8FFCC6-77A6-4118-B693-E384E9044F58}">
  <cacheSource type="external" connectionId="6"/>
  <cacheFields count="4">
    <cacheField name="[HR Data].[Gender].[Gender]" caption="Gender" numFmtId="0" hierarchy="2" level="1">
      <sharedItems count="2">
        <s v="F"/>
        <s v="M"/>
      </sharedItems>
    </cacheField>
    <cacheField name="[HR Data].[PayType].[PayType]" caption="PayType" numFmtId="0" hierarchy="10" level="1">
      <sharedItems count="2">
        <s v="Hourly"/>
        <s v="Salary"/>
      </sharedItems>
    </cacheField>
    <cacheField name="[Measures].[Active Employees]" caption="Active Employees" numFmtId="0" hierarchy="27" level="32767"/>
    <cacheField name="[HR Data].[EthnicGroup].[EthnicGroup]" caption="EthnicGroup" numFmtId="0" hierarchy="4" level="1">
      <sharedItems containsSemiMixedTypes="0" containsNonDate="0" containsString="0"/>
    </cacheField>
  </cacheFields>
  <cacheHierarchies count="34">
    <cacheHierarchy uniqueName="[HR Data].[Date]" caption="Date" attribute="1" time="1" defaultMemberUniqueName="[HR Data].[Date].[All]" allUniqueName="[HR Data].[Date].[All]" dimensionUniqueName="[HR Data]" displayFolder="" count="0" memberValueDatatype="7" unbalanced="0"/>
    <cacheHierarchy uniqueName="[HR Data].[EmpID]" caption="EmpID" attribute="1" defaultMemberUniqueName="[HR Data].[EmpID].[All]" allUniqueName="[HR Data].[EmpID].[All]" dimensionUniqueName="[HR Data]" displayFolder="" count="0" memberValueDatatype="20" unbalanced="0"/>
    <cacheHierarchy uniqueName="[HR Data].[Gender]" caption="Gender" attribute="1" defaultMemberUniqueName="[HR Data].[Gender].[All]" allUniqueName="[HR Data].[Gender].[All]" dimensionUniqueName="[HR Data]" displayFolder="" count="2" memberValueDatatype="130" unbalanced="0">
      <fieldsUsage count="2">
        <fieldUsage x="-1"/>
        <fieldUsage x="0"/>
      </fieldsUsage>
    </cacheHierarchy>
    <cacheHierarchy uniqueName="[HR Data].[Age]" caption="Age" attribute="1" defaultMemberUniqueName="[HR Data].[Age].[All]" allUniqueName="[HR Data].[Age].[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fieldsUsage count="2">
        <fieldUsage x="-1"/>
        <fieldUsage x="3"/>
      </fieldsUsage>
    </cacheHierarchy>
    <cacheHierarchy uniqueName="[HR Data].[FP]" caption="FP" attribute="1" defaultMemberUniqueName="[HR Data].[FP].[All]" allUniqueName="[HR Data].[FP].[All]" dimensionUniqueName="[HR Data]" displayFolder="" count="2" memberValueDatatype="130" unbalanced="0"/>
    <cacheHierarchy uniqueName="[HR Data].[TermDate]" caption="TermDate" attribute="1" time="1" defaultMemberUniqueName="[HR Data].[TermDate].[All]" allUniqueName="[HR Data].[Term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BU Region]" caption="BU Region" attribute="1" defaultMemberUniqueName="[HR Data].[BU Region].[All]" allUniqueName="[HR Data].[BU Region].[All]" dimensionUniqueName="[HR Data]" displayFolder="" count="2" memberValueDatatype="130" unbalanced="0"/>
    <cacheHierarchy uniqueName="[HR Data].[HireDate]" caption="HireDate" attribute="1" time="1" defaultMemberUniqueName="[HR Data].[HireDate].[All]" allUniqueName="[HR Data].[HireDate].[All]" dimensionUniqueName="[HR Data]" displayFolder="" count="0" memberValueDatatype="7" unbalanced="0"/>
    <cacheHierarchy uniqueName="[HR Data].[PayType]" caption="PayType" attribute="1" defaultMemberUniqueName="[HR Data].[PayType].[All]" allUniqueName="[HR Data].[PayType].[All]" dimensionUniqueName="[HR Data]" displayFolder="" count="2" memberValueDatatype="130" unbalanced="0">
      <fieldsUsage count="2">
        <fieldUsage x="-1"/>
        <fieldUsage x="1"/>
      </fieldsUsage>
    </cacheHierarchy>
    <cacheHierarchy uniqueName="[HR Data].[TermReason]" caption="TermReason" attribute="1" defaultMemberUniqueName="[HR Data].[TermReason].[All]" allUniqueName="[HR Data].[TermReason].[All]" dimensionUniqueName="[HR Data]" displayFolder="" count="0" memberValueDatatype="130" unbalanced="0"/>
    <cacheHierarchy uniqueName="[HR Data].[AgeGroup]" caption="AgeGroup" attribute="1" defaultMemberUniqueName="[HR Data].[AgeGroup].[All]" allUniqueName="[HR Data].[AgeGroup].[All]" dimensionUniqueName="[HR Data]" displayFolder="" count="0" memberValueDatatype="130" unbalanced="0"/>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BadHires]" caption="BadHires" attribute="1" defaultMemberUniqueName="[HR Data].[BadHires].[All]" allUniqueName="[HR Data].[BadHires].[All]" dimensionUniqueName="[HR Data]" displayFolder="" count="0" memberValueDatatype="20" unbalanced="0"/>
    <cacheHierarchy uniqueName="[HR Data].[Date (Year)]" caption="Date (Year)" attribute="1" defaultMemberUniqueName="[HR Data].[Date (Year)].[All]" allUniqueName="[HR Data].[Date (Year)].[All]" dimensionUniqueName="[HR Data]" displayFolder="" count="2" memberValueDatatype="130" unbalanced="0"/>
    <cacheHierarchy uniqueName="[HR Data].[Date (Quarter)]" caption="Date (Quarter)" attribute="1" defaultMemberUniqueName="[HR Data].[Date (Quarter)].[All]" allUniqueName="[HR Data].[Date (Quarter)].[All]" dimensionUniqueName="[HR Data]" displayFolder="" count="0" memberValueDatatype="130"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1"/>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1"/>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4"/>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4"/>
        </ext>
      </extLst>
    </cacheHierarchy>
    <cacheHierarchy uniqueName="[Measures].[Count of FP]" caption="Count of FP" measure="1" displayFolder="" measureGroup="HR Data" count="0">
      <extLst>
        <ext xmlns:x15="http://schemas.microsoft.com/office/spreadsheetml/2010/11/main" uri="{B97F6D7D-B522-45F9-BDA1-12C45D357490}">
          <x15:cacheHierarchy aggregatedColumn="5"/>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15"/>
        </ext>
      </extLst>
    </cacheHierarchy>
    <cacheHierarchy uniqueName="[Measures].[EmpCount]" caption="EmpCount" measure="1" displayFolder="" measureGroup="HR Data" count="0"/>
    <cacheHierarchy uniqueName="[Measures].[Active Employees]" caption="Active Employees" measure="1" displayFolder="" measureGroup="HR Data" count="0" oneField="1">
      <fieldsUsage count="1">
        <fieldUsage x="2"/>
      </fieldsUsage>
    </cacheHierarchy>
    <cacheHierarchy uniqueName="[Measures].[New Hires]" caption="New Hires" measure="1" displayFolder="" measureGroup="HR Data" count="0"/>
    <cacheHierarchy uniqueName="[Measures].[AVG Tenure Months]" caption="AVG Tenure Months" measure="1" displayFolder="" measureGroup="HR Data" count="0"/>
    <cacheHierarchy uniqueName="[Measures].[Separations]" caption="Separations" measure="1" displayFolder="" measureGroup="HR Data" count="0"/>
    <cacheHierarchy uniqueName="[Measures].[Turnover]" caption="Turnover"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B G" refreshedDate="44980.63342604167" backgroundQuery="1" createdVersion="8" refreshedVersion="8" minRefreshableVersion="3" recordCount="0" supportSubquery="1" supportAdvancedDrill="1" xr:uid="{FFFCD91D-27F2-45AA-8BE2-6F993EDE6FF7}">
  <cacheSource type="external" connectionId="6"/>
  <cacheFields count="4">
    <cacheField name="[Measures].[Turnover]" caption="Turnover" numFmtId="0" hierarchy="31" level="32767"/>
    <cacheField name="[HR Data].[Gender].[Gender]" caption="Gender" numFmtId="0" hierarchy="2" level="1">
      <sharedItems count="2">
        <s v="F"/>
        <s v="M"/>
      </sharedItems>
    </cacheField>
    <cacheField name="[HR Data].[Date (Year)].[Date (Year)]" caption="Date (Year)" numFmtId="0" hierarchy="16" level="1">
      <sharedItems count="4">
        <s v="2015"/>
        <s v="2016"/>
        <s v="2017"/>
        <s v="2018"/>
      </sharedItems>
    </cacheField>
    <cacheField name="[HR Data].[EthnicGroup].[EthnicGroup]" caption="EthnicGroup" numFmtId="0" hierarchy="4" level="1">
      <sharedItems containsSemiMixedTypes="0" containsNonDate="0" containsString="0"/>
    </cacheField>
  </cacheFields>
  <cacheHierarchies count="34">
    <cacheHierarchy uniqueName="[HR Data].[Date]" caption="Date" attribute="1" time="1" defaultMemberUniqueName="[HR Data].[Date].[All]" allUniqueName="[HR Data].[Date].[All]" dimensionUniqueName="[HR Data]" displayFolder="" count="0" memberValueDatatype="7" unbalanced="0"/>
    <cacheHierarchy uniqueName="[HR Data].[EmpID]" caption="EmpID" attribute="1" defaultMemberUniqueName="[HR Data].[EmpID].[All]" allUniqueName="[HR Data].[EmpID].[All]" dimensionUniqueName="[HR Data]" displayFolder="" count="0" memberValueDatatype="20" unbalanced="0"/>
    <cacheHierarchy uniqueName="[HR Data].[Gender]" caption="Gender" attribute="1" defaultMemberUniqueName="[HR Data].[Gender].[All]" allUniqueName="[HR Data].[Gender].[All]" dimensionUniqueName="[HR Data]" displayFolder="" count="2" memberValueDatatype="130" unbalanced="0">
      <fieldsUsage count="2">
        <fieldUsage x="-1"/>
        <fieldUsage x="1"/>
      </fieldsUsage>
    </cacheHierarchy>
    <cacheHierarchy uniqueName="[HR Data].[Age]" caption="Age" attribute="1" defaultMemberUniqueName="[HR Data].[Age].[All]" allUniqueName="[HR Data].[Age].[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fieldsUsage count="2">
        <fieldUsage x="-1"/>
        <fieldUsage x="3"/>
      </fieldsUsage>
    </cacheHierarchy>
    <cacheHierarchy uniqueName="[HR Data].[FP]" caption="FP" attribute="1" defaultMemberUniqueName="[HR Data].[FP].[All]" allUniqueName="[HR Data].[FP].[All]" dimensionUniqueName="[HR Data]" displayFolder="" count="0" memberValueDatatype="130" unbalanced="0"/>
    <cacheHierarchy uniqueName="[HR Data].[TermDate]" caption="TermDate" attribute="1" time="1" defaultMemberUniqueName="[HR Data].[TermDate].[All]" allUniqueName="[HR Data].[Term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BU Region]" caption="BU Region" attribute="1" defaultMemberUniqueName="[HR Data].[BU Region].[All]" allUniqueName="[HR Data].[BU Region].[All]" dimensionUniqueName="[HR Data]" displayFolder="" count="2" memberValueDatatype="130" unbalanced="0"/>
    <cacheHierarchy uniqueName="[HR Data].[HireDate]" caption="HireDate" attribute="1" time="1" defaultMemberUniqueName="[HR Data].[HireDate].[All]" allUniqueName="[HR Data].[HireDate].[All]" dimensionUniqueName="[HR Data]" displayFolder="" count="0" memberValueDatatype="7" unbalanced="0"/>
    <cacheHierarchy uniqueName="[HR Data].[PayType]" caption="PayType" attribute="1" defaultMemberUniqueName="[HR Data].[PayType].[All]" allUniqueName="[HR Data].[PayType].[All]" dimensionUniqueName="[HR Data]" displayFolder="" count="0" memberValueDatatype="130" unbalanced="0"/>
    <cacheHierarchy uniqueName="[HR Data].[TermReason]" caption="TermReason" attribute="1" defaultMemberUniqueName="[HR Data].[TermReason].[All]" allUniqueName="[HR Data].[TermReason].[All]" dimensionUniqueName="[HR Data]" displayFolder="" count="0" memberValueDatatype="130" unbalanced="0"/>
    <cacheHierarchy uniqueName="[HR Data].[AgeGroup]" caption="AgeGroup" attribute="1" defaultMemberUniqueName="[HR Data].[AgeGroup].[All]" allUniqueName="[HR Data].[AgeGroup].[All]" dimensionUniqueName="[HR Data]" displayFolder="" count="0" memberValueDatatype="130" unbalanced="0"/>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BadHires]" caption="BadHires" attribute="1" defaultMemberUniqueName="[HR Data].[BadHires].[All]" allUniqueName="[HR Data].[BadHires].[All]" dimensionUniqueName="[HR Data]" displayFolder="" count="0" memberValueDatatype="20" unbalanced="0"/>
    <cacheHierarchy uniqueName="[HR Data].[Date (Year)]" caption="Date (Year)" attribute="1" defaultMemberUniqueName="[HR Data].[Date (Year)].[All]" allUniqueName="[HR Data].[Date (Year)].[All]" dimensionUniqueName="[HR Data]" displayFolder="" count="2" memberValueDatatype="130" unbalanced="0">
      <fieldsUsage count="2">
        <fieldUsage x="-1"/>
        <fieldUsage x="2"/>
      </fieldsUsage>
    </cacheHierarchy>
    <cacheHierarchy uniqueName="[HR Data].[Date (Quarter)]" caption="Date (Quarter)" attribute="1" defaultMemberUniqueName="[HR Data].[Date (Quarter)].[All]" allUniqueName="[HR Data].[Date (Quarter)].[All]" dimensionUniqueName="[HR Data]" displayFolder="" count="0" memberValueDatatype="130"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1"/>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1"/>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4"/>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4"/>
        </ext>
      </extLst>
    </cacheHierarchy>
    <cacheHierarchy uniqueName="[Measures].[Count of FP]" caption="Count of FP" measure="1" displayFolder="" measureGroup="HR Data" count="0">
      <extLst>
        <ext xmlns:x15="http://schemas.microsoft.com/office/spreadsheetml/2010/11/main" uri="{B97F6D7D-B522-45F9-BDA1-12C45D357490}">
          <x15:cacheHierarchy aggregatedColumn="5"/>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15"/>
        </ext>
      </extLst>
    </cacheHierarchy>
    <cacheHierarchy uniqueName="[Measures].[EmpCount]" caption="EmpCount" measure="1" displayFolder="" measureGroup="HR Data" count="0"/>
    <cacheHierarchy uniqueName="[Measures].[Active Employees]" caption="Active Employees" measure="1" displayFolder="" measureGroup="HR Data" count="0"/>
    <cacheHierarchy uniqueName="[Measures].[New Hires]" caption="New Hires" measure="1" displayFolder="" measureGroup="HR Data" count="0"/>
    <cacheHierarchy uniqueName="[Measures].[AVG Tenure Months]" caption="AVG Tenure Months" measure="1" displayFolder="" measureGroup="HR Data" count="0"/>
    <cacheHierarchy uniqueName="[Measures].[Separations]" caption="Separations" measure="1" displayFolder="" measureGroup="HR Data" count="0"/>
    <cacheHierarchy uniqueName="[Measures].[Turnover]" caption="Turnover" measure="1" displayFolder="" measureGroup="HR Data" count="0" oneField="1">
      <fieldsUsage count="1">
        <fieldUsage x="0"/>
      </fieldsUsage>
    </cacheHierarchy>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B G" refreshedDate="44980.633427314817" backgroundQuery="1" createdVersion="8" refreshedVersion="8" minRefreshableVersion="3" recordCount="0" supportSubquery="1" supportAdvancedDrill="1" xr:uid="{B2356E26-8536-45E5-8026-5FF76223176E}">
  <cacheSource type="external" connectionId="6"/>
  <cacheFields count="4">
    <cacheField name="[Measures].[Separations]" caption="Separations" numFmtId="0" hierarchy="30" level="32767"/>
    <cacheField name="[HR Data].[Date (Year)].[Date (Year)]" caption="Date (Year)" numFmtId="0" hierarchy="16" level="1">
      <sharedItems count="4">
        <s v="2015"/>
        <s v="2016"/>
        <s v="2017"/>
        <s v="2018"/>
      </sharedItems>
    </cacheField>
    <cacheField name="[HR Data].[TermReason].[TermReason]" caption="TermReason" numFmtId="0" hierarchy="11" level="1">
      <sharedItems count="2">
        <s v="Involuntary"/>
        <s v="Voluntary"/>
      </sharedItems>
    </cacheField>
    <cacheField name="[HR Data].[EthnicGroup].[EthnicGroup]" caption="EthnicGroup" numFmtId="0" hierarchy="4" level="1">
      <sharedItems containsSemiMixedTypes="0" containsNonDate="0" containsString="0"/>
    </cacheField>
  </cacheFields>
  <cacheHierarchies count="34">
    <cacheHierarchy uniqueName="[HR Data].[Date]" caption="Date" attribute="1" time="1" defaultMemberUniqueName="[HR Data].[Date].[All]" allUniqueName="[HR Data].[Date].[All]" dimensionUniqueName="[HR Data]" displayFolder="" count="0" memberValueDatatype="7" unbalanced="0"/>
    <cacheHierarchy uniqueName="[HR Data].[EmpID]" caption="EmpID" attribute="1" defaultMemberUniqueName="[HR Data].[EmpID].[All]" allUniqueName="[HR Data].[EmpID].[All]" dimensionUniqueName="[HR Data]" displayFolder="" count="0" memberValueDatatype="20" unbalanced="0"/>
    <cacheHierarchy uniqueName="[HR Data].[Gender]" caption="Gender" attribute="1" defaultMemberUniqueName="[HR Data].[Gender].[All]" allUniqueName="[HR Data].[Gender].[All]" dimensionUniqueName="[HR Data]" displayFolder="" count="2" memberValueDatatype="130" unbalanced="0"/>
    <cacheHierarchy uniqueName="[HR Data].[Age]" caption="Age" attribute="1" defaultMemberUniqueName="[HR Data].[Age].[All]" allUniqueName="[HR Data].[Age].[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fieldsUsage count="2">
        <fieldUsage x="-1"/>
        <fieldUsage x="3"/>
      </fieldsUsage>
    </cacheHierarchy>
    <cacheHierarchy uniqueName="[HR Data].[FP]" caption="FP" attribute="1" defaultMemberUniqueName="[HR Data].[FP].[All]" allUniqueName="[HR Data].[FP].[All]" dimensionUniqueName="[HR Data]" displayFolder="" count="2" memberValueDatatype="130" unbalanced="0"/>
    <cacheHierarchy uniqueName="[HR Data].[TermDate]" caption="TermDate" attribute="1" time="1" defaultMemberUniqueName="[HR Data].[TermDate].[All]" allUniqueName="[HR Data].[Term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BU Region]" caption="BU Region" attribute="1" defaultMemberUniqueName="[HR Data].[BU Region].[All]" allUniqueName="[HR Data].[BU Region].[All]" dimensionUniqueName="[HR Data]" displayFolder="" count="2" memberValueDatatype="130" unbalanced="0"/>
    <cacheHierarchy uniqueName="[HR Data].[HireDate]" caption="HireDate" attribute="1" time="1" defaultMemberUniqueName="[HR Data].[HireDate].[All]" allUniqueName="[HR Data].[HireDate].[All]" dimensionUniqueName="[HR Data]" displayFolder="" count="0" memberValueDatatype="7" unbalanced="0"/>
    <cacheHierarchy uniqueName="[HR Data].[PayType]" caption="PayType" attribute="1" defaultMemberUniqueName="[HR Data].[PayType].[All]" allUniqueName="[HR Data].[PayType].[All]" dimensionUniqueName="[HR Data]" displayFolder="" count="0" memberValueDatatype="130" unbalanced="0"/>
    <cacheHierarchy uniqueName="[HR Data].[TermReason]" caption="TermReason" attribute="1" defaultMemberUniqueName="[HR Data].[TermReason].[All]" allUniqueName="[HR Data].[TermReason].[All]" dimensionUniqueName="[HR Data]" displayFolder="" count="2" memberValueDatatype="130" unbalanced="0">
      <fieldsUsage count="2">
        <fieldUsage x="-1"/>
        <fieldUsage x="2"/>
      </fieldsUsage>
    </cacheHierarchy>
    <cacheHierarchy uniqueName="[HR Data].[AgeGroup]" caption="AgeGroup" attribute="1" defaultMemberUniqueName="[HR Data].[AgeGroup].[All]" allUniqueName="[HR Data].[AgeGroup].[All]" dimensionUniqueName="[HR Data]" displayFolder="" count="0" memberValueDatatype="130" unbalanced="0"/>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BadHires]" caption="BadHires" attribute="1" defaultMemberUniqueName="[HR Data].[BadHires].[All]" allUniqueName="[HR Data].[BadHires].[All]" dimensionUniqueName="[HR Data]" displayFolder="" count="0" memberValueDatatype="20" unbalanced="0"/>
    <cacheHierarchy uniqueName="[HR Data].[Date (Year)]" caption="Date (Year)" attribute="1" defaultMemberUniqueName="[HR Data].[Date (Year)].[All]" allUniqueName="[HR Data].[Date (Year)].[All]" dimensionUniqueName="[HR Data]" displayFolder="" count="2" memberValueDatatype="130" unbalanced="0">
      <fieldsUsage count="2">
        <fieldUsage x="-1"/>
        <fieldUsage x="1"/>
      </fieldsUsage>
    </cacheHierarchy>
    <cacheHierarchy uniqueName="[HR Data].[Date (Quarter)]" caption="Date (Quarter)" attribute="1" defaultMemberUniqueName="[HR Data].[Date (Quarter)].[All]" allUniqueName="[HR Data].[Date (Quarter)].[All]" dimensionUniqueName="[HR Data]" displayFolder="" count="0" memberValueDatatype="130"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1"/>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1"/>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4"/>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4"/>
        </ext>
      </extLst>
    </cacheHierarchy>
    <cacheHierarchy uniqueName="[Measures].[Count of FP]" caption="Count of FP" measure="1" displayFolder="" measureGroup="HR Data" count="0">
      <extLst>
        <ext xmlns:x15="http://schemas.microsoft.com/office/spreadsheetml/2010/11/main" uri="{B97F6D7D-B522-45F9-BDA1-12C45D357490}">
          <x15:cacheHierarchy aggregatedColumn="5"/>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15"/>
        </ext>
      </extLst>
    </cacheHierarchy>
    <cacheHierarchy uniqueName="[Measures].[EmpCount]" caption="EmpCount" measure="1" displayFolder="" measureGroup="HR Data" count="0"/>
    <cacheHierarchy uniqueName="[Measures].[Active Employees]" caption="Active Employees" measure="1" displayFolder="" measureGroup="HR Data" count="0"/>
    <cacheHierarchy uniqueName="[Measures].[New Hires]" caption="New Hires" measure="1" displayFolder="" measureGroup="HR Data" count="0"/>
    <cacheHierarchy uniqueName="[Measures].[AVG Tenure Months]" caption="AVG Tenure Months" measure="1" displayFolder="" measureGroup="HR Data" count="0"/>
    <cacheHierarchy uniqueName="[Measures].[Separations]" caption="Separations" measure="1" displayFolder="" measureGroup="HR Data" count="0" oneField="1">
      <fieldsUsage count="1">
        <fieldUsage x="0"/>
      </fieldsUsage>
    </cacheHierarchy>
    <cacheHierarchy uniqueName="[Measures].[Turnover]" caption="Turnover"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B G" refreshedDate="44981.577226851849" backgroundQuery="1" createdVersion="8" refreshedVersion="8" minRefreshableVersion="3" recordCount="0" supportSubquery="1" supportAdvancedDrill="1" xr:uid="{01DAFC71-737E-4575-B00E-30FBBEB91701}">
  <cacheSource type="external" connectionId="6"/>
  <cacheFields count="3">
    <cacheField name="[Measures].[Separations]" caption="Separations" numFmtId="0" hierarchy="30" level="32767"/>
    <cacheField name="[HR Data].[Date (Year)].[Date (Year)]" caption="Date (Year)" numFmtId="0" hierarchy="16" level="1">
      <sharedItems count="4">
        <s v="2015"/>
        <s v="2016"/>
        <s v="2017"/>
        <s v="2018"/>
      </sharedItems>
    </cacheField>
    <cacheField name="[Measures].[Sum of BadHires]" caption="Sum of BadHires" numFmtId="0" hierarchy="25" level="32767"/>
  </cacheFields>
  <cacheHierarchies count="34">
    <cacheHierarchy uniqueName="[HR Data].[Date]" caption="Date" attribute="1" time="1" defaultMemberUniqueName="[HR Data].[Date].[All]" allUniqueName="[HR Data].[Date].[All]" dimensionUniqueName="[HR Data]" displayFolder="" count="0" memberValueDatatype="7" unbalanced="0"/>
    <cacheHierarchy uniqueName="[HR Data].[EmpID]" caption="EmpID" attribute="1" defaultMemberUniqueName="[HR Data].[EmpID].[All]" allUniqueName="[HR Data].[EmpID].[All]" dimensionUniqueName="[HR Data]" displayFolder="" count="0" memberValueDatatype="20" unbalanced="0"/>
    <cacheHierarchy uniqueName="[HR Data].[Gender]" caption="Gender" attribute="1" defaultMemberUniqueName="[HR Data].[Gender].[All]" allUniqueName="[HR Data].[Gender].[All]" dimensionUniqueName="[HR Data]" displayFolder="" count="2" memberValueDatatype="130" unbalanced="0"/>
    <cacheHierarchy uniqueName="[HR Data].[Age]" caption="Age" attribute="1" defaultMemberUniqueName="[HR Data].[Age].[All]" allUniqueName="[HR Data].[Age].[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cacheHierarchy uniqueName="[HR Data].[FP]" caption="FP" attribute="1" defaultMemberUniqueName="[HR Data].[FP].[All]" allUniqueName="[HR Data].[FP].[All]" dimensionUniqueName="[HR Data]" displayFolder="" count="2" memberValueDatatype="130" unbalanced="0"/>
    <cacheHierarchy uniqueName="[HR Data].[TermDate]" caption="TermDate" attribute="1" time="1" defaultMemberUniqueName="[HR Data].[TermDate].[All]" allUniqueName="[HR Data].[Term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BU Region]" caption="BU Region" attribute="1" defaultMemberUniqueName="[HR Data].[BU Region].[All]" allUniqueName="[HR Data].[BU Region].[All]" dimensionUniqueName="[HR Data]" displayFolder="" count="2" memberValueDatatype="130" unbalanced="0"/>
    <cacheHierarchy uniqueName="[HR Data].[HireDate]" caption="HireDate" attribute="1" time="1" defaultMemberUniqueName="[HR Data].[HireDate].[All]" allUniqueName="[HR Data].[HireDate].[All]" dimensionUniqueName="[HR Data]" displayFolder="" count="0" memberValueDatatype="7" unbalanced="0"/>
    <cacheHierarchy uniqueName="[HR Data].[PayType]" caption="PayType" attribute="1" defaultMemberUniqueName="[HR Data].[PayType].[All]" allUniqueName="[HR Data].[PayType].[All]" dimensionUniqueName="[HR Data]" displayFolder="" count="0" memberValueDatatype="130" unbalanced="0"/>
    <cacheHierarchy uniqueName="[HR Data].[TermReason]" caption="TermReason" attribute="1" defaultMemberUniqueName="[HR Data].[TermReason].[All]" allUniqueName="[HR Data].[TermReason].[All]" dimensionUniqueName="[HR Data]" displayFolder="" count="0" memberValueDatatype="130" unbalanced="0"/>
    <cacheHierarchy uniqueName="[HR Data].[AgeGroup]" caption="AgeGroup" attribute="1" defaultMemberUniqueName="[HR Data].[AgeGroup].[All]" allUniqueName="[HR Data].[AgeGroup].[All]" dimensionUniqueName="[HR Data]" displayFolder="" count="0" memberValueDatatype="130" unbalanced="0"/>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BadHires]" caption="BadHires" attribute="1" defaultMemberUniqueName="[HR Data].[BadHires].[All]" allUniqueName="[HR Data].[BadHires].[All]" dimensionUniqueName="[HR Data]" displayFolder="" count="0" memberValueDatatype="20" unbalanced="0"/>
    <cacheHierarchy uniqueName="[HR Data].[Date (Year)]" caption="Date (Year)" attribute="1" defaultMemberUniqueName="[HR Data].[Date (Year)].[All]" allUniqueName="[HR Data].[Date (Year)].[All]" dimensionUniqueName="[HR Data]" displayFolder="" count="2" memberValueDatatype="130" unbalanced="0">
      <fieldsUsage count="2">
        <fieldUsage x="-1"/>
        <fieldUsage x="1"/>
      </fieldsUsage>
    </cacheHierarchy>
    <cacheHierarchy uniqueName="[HR Data].[Date (Quarter)]" caption="Date (Quarter)" attribute="1" defaultMemberUniqueName="[HR Data].[Date (Quarter)].[All]" allUniqueName="[HR Data].[Date (Quarter)].[All]" dimensionUniqueName="[HR Data]" displayFolder="" count="0" memberValueDatatype="130"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1"/>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1"/>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4"/>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4"/>
        </ext>
      </extLst>
    </cacheHierarchy>
    <cacheHierarchy uniqueName="[Measures].[Count of FP]" caption="Count of FP" measure="1" displayFolder="" measureGroup="HR Data" count="0">
      <extLst>
        <ext xmlns:x15="http://schemas.microsoft.com/office/spreadsheetml/2010/11/main" uri="{B97F6D7D-B522-45F9-BDA1-12C45D357490}">
          <x15:cacheHierarchy aggregatedColumn="5"/>
        </ext>
      </extLst>
    </cacheHierarchy>
    <cacheHierarchy uniqueName="[Measures].[Sum of BadHires]" caption="Sum of BadHires" measure="1" displayFolder="" measureGroup="HR Data" count="0" oneField="1">
      <fieldsUsage count="1">
        <fieldUsage x="2"/>
      </fieldsUsage>
      <extLst>
        <ext xmlns:x15="http://schemas.microsoft.com/office/spreadsheetml/2010/11/main" uri="{B97F6D7D-B522-45F9-BDA1-12C45D357490}">
          <x15:cacheHierarchy aggregatedColumn="15"/>
        </ext>
      </extLst>
    </cacheHierarchy>
    <cacheHierarchy uniqueName="[Measures].[EmpCount]" caption="EmpCount" measure="1" displayFolder="" measureGroup="HR Data" count="0"/>
    <cacheHierarchy uniqueName="[Measures].[Active Employees]" caption="Active Employees" measure="1" displayFolder="" measureGroup="HR Data" count="0"/>
    <cacheHierarchy uniqueName="[Measures].[New Hires]" caption="New Hires" measure="1" displayFolder="" measureGroup="HR Data" count="0"/>
    <cacheHierarchy uniqueName="[Measures].[AVG Tenure Months]" caption="AVG Tenure Months" measure="1" displayFolder="" measureGroup="HR Data" count="0"/>
    <cacheHierarchy uniqueName="[Measures].[Separations]" caption="Separations" measure="1" displayFolder="" measureGroup="HR Data" count="0" oneField="1">
      <fieldsUsage count="1">
        <fieldUsage x="0"/>
      </fieldsUsage>
    </cacheHierarchy>
    <cacheHierarchy uniqueName="[Measures].[Turnover]" caption="Turnover"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B G" refreshedDate="44980.614408217596" backgroundQuery="1" createdVersion="3" refreshedVersion="8" minRefreshableVersion="3" recordCount="0" supportSubquery="1" supportAdvancedDrill="1" xr:uid="{BDD2C993-CADE-4838-8ED8-4C34D7658B4C}">
  <cacheSource type="external" connectionId="6">
    <extLst>
      <ext xmlns:x14="http://schemas.microsoft.com/office/spreadsheetml/2009/9/main" uri="{F057638F-6D5F-4e77-A914-E7F072B9BCA8}">
        <x14:sourceConnection name="ThisWorkbookDataModel"/>
      </ext>
    </extLst>
  </cacheSource>
  <cacheFields count="0"/>
  <cacheHierarchies count="34">
    <cacheHierarchy uniqueName="[HR Data].[Date]" caption="Date" attribute="1" time="1" defaultMemberUniqueName="[HR Data].[Date].[All]" allUniqueName="[HR Data].[Date].[All]" dimensionUniqueName="[HR Data]" displayFolder="" count="0" memberValueDatatype="7" unbalanced="0"/>
    <cacheHierarchy uniqueName="[HR Data].[EmpID]" caption="EmpID" attribute="1" defaultMemberUniqueName="[HR Data].[EmpID].[All]" allUniqueName="[HR Data].[EmpID].[All]" dimensionUniqueName="[HR Data]" displayFolder="" count="0" memberValueDatatype="20" unbalanced="0"/>
    <cacheHierarchy uniqueName="[HR Data].[Gender]" caption="Gender" attribute="1" defaultMemberUniqueName="[HR Data].[Gender].[All]" allUniqueName="[HR Data].[Gender].[All]" dimensionUniqueName="[HR Data]" displayFolder="" count="2" memberValueDatatype="130" unbalanced="0"/>
    <cacheHierarchy uniqueName="[HR Data].[Age]" caption="Age" attribute="1" defaultMemberUniqueName="[HR Data].[Age].[All]" allUniqueName="[HR Data].[Age].[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cacheHierarchy uniqueName="[HR Data].[FP]" caption="FP" attribute="1" defaultMemberUniqueName="[HR Data].[FP].[All]" allUniqueName="[HR Data].[FP].[All]" dimensionUniqueName="[HR Data]" displayFolder="" count="2" memberValueDatatype="130" unbalanced="0"/>
    <cacheHierarchy uniqueName="[HR Data].[TermDate]" caption="TermDate" attribute="1" time="1" defaultMemberUniqueName="[HR Data].[TermDate].[All]" allUniqueName="[HR Data].[Term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BU Region]" caption="BU Region" attribute="1" defaultMemberUniqueName="[HR Data].[BU Region].[All]" allUniqueName="[HR Data].[BU Region].[All]" dimensionUniqueName="[HR Data]" displayFolder="" count="2" memberValueDatatype="130" unbalanced="0"/>
    <cacheHierarchy uniqueName="[HR Data].[HireDate]" caption="HireDate" attribute="1" time="1" defaultMemberUniqueName="[HR Data].[HireDate].[All]" allUniqueName="[HR Data].[HireDate].[All]" dimensionUniqueName="[HR Data]" displayFolder="" count="0" memberValueDatatype="7" unbalanced="0"/>
    <cacheHierarchy uniqueName="[HR Data].[PayType]" caption="PayType" attribute="1" defaultMemberUniqueName="[HR Data].[PayType].[All]" allUniqueName="[HR Data].[PayType].[All]" dimensionUniqueName="[HR Data]" displayFolder="" count="0" memberValueDatatype="130" unbalanced="0"/>
    <cacheHierarchy uniqueName="[HR Data].[TermReason]" caption="TermReason" attribute="1" defaultMemberUniqueName="[HR Data].[TermReason].[All]" allUniqueName="[HR Data].[TermReason].[All]" dimensionUniqueName="[HR Data]" displayFolder="" count="0" memberValueDatatype="130" unbalanced="0"/>
    <cacheHierarchy uniqueName="[HR Data].[AgeGroup]" caption="AgeGroup" attribute="1" defaultMemberUniqueName="[HR Data].[AgeGroup].[All]" allUniqueName="[HR Data].[AgeGroup].[All]" dimensionUniqueName="[HR Data]" displayFolder="" count="0" memberValueDatatype="130" unbalanced="0"/>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BadHires]" caption="BadHires" attribute="1" defaultMemberUniqueName="[HR Data].[BadHires].[All]" allUniqueName="[HR Data].[BadHires].[All]" dimensionUniqueName="[HR Data]" displayFolder="" count="0" memberValueDatatype="20" unbalanced="0"/>
    <cacheHierarchy uniqueName="[HR Data].[Date (Year)]" caption="Date (Year)" attribute="1" defaultMemberUniqueName="[HR Data].[Date (Year)].[All]" allUniqueName="[HR Data].[Date (Year)].[All]" dimensionUniqueName="[HR Data]" displayFolder="" count="2" memberValueDatatype="130" unbalanced="0"/>
    <cacheHierarchy uniqueName="[HR Data].[Date (Quarter)]" caption="Date (Quarter)" attribute="1" defaultMemberUniqueName="[HR Data].[Date (Quarter)].[All]" allUniqueName="[HR Data].[Date (Quarter)].[All]" dimensionUniqueName="[HR Data]" displayFolder="" count="0" memberValueDatatype="130"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1"/>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1"/>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4"/>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4"/>
        </ext>
      </extLst>
    </cacheHierarchy>
    <cacheHierarchy uniqueName="[Measures].[Count of FP]" caption="Count of FP" measure="1" displayFolder="" measureGroup="HR Data" count="0">
      <extLst>
        <ext xmlns:x15="http://schemas.microsoft.com/office/spreadsheetml/2010/11/main" uri="{B97F6D7D-B522-45F9-BDA1-12C45D357490}">
          <x15:cacheHierarchy aggregatedColumn="5"/>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15"/>
        </ext>
      </extLst>
    </cacheHierarchy>
    <cacheHierarchy uniqueName="[Measures].[EmpCount]" caption="EmpCount" measure="1" displayFolder="" measureGroup="HR Data" count="0"/>
    <cacheHierarchy uniqueName="[Measures].[Active Employees]" caption="Active Employees" measure="1" displayFolder="" measureGroup="HR Data" count="0"/>
    <cacheHierarchy uniqueName="[Measures].[New Hires]" caption="New Hires" measure="1" displayFolder="" measureGroup="HR Data" count="0"/>
    <cacheHierarchy uniqueName="[Measures].[AVG Tenure Months]" caption="AVG Tenure Months" measure="1" displayFolder="" measureGroup="HR Data" count="0"/>
    <cacheHierarchy uniqueName="[Measures].[Separations]" caption="Separations" measure="1" displayFolder="" measureGroup="HR Data" count="0"/>
    <cacheHierarchy uniqueName="[Measures].[Turnover]" caption="Turnover"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5775047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C04DED-02CA-4D11-9D53-590FB74E9919}" name="TotalActive" cacheId="2" applyNumberFormats="0" applyBorderFormats="0" applyFontFormats="0" applyPatternFormats="0" applyAlignmentFormats="0" applyWidthHeightFormats="1" dataCaption="Values" tag="ccf65c10-86aa-4c7a-9e00-3931c7baeaca" updatedVersion="8" minRefreshableVersion="3" useAutoFormatting="1" subtotalHiddenItems="1" itemPrintTitles="1" createdVersion="8" indent="0" outline="1" outlineData="1" multipleFieldFilters="0" chartFormat="11">
  <location ref="A3:C92" firstHeaderRow="0" firstDataRow="1" firstDataCol="1"/>
  <pivotFields count="7">
    <pivotField axis="axisRow" allDrilled="1" subtotalTop="0" showAll="0" dataSourceSort="1" defaultAttributeDrillState="1">
      <items count="5">
        <item x="0"/>
        <item x="1"/>
        <item x="2"/>
        <item x="3"/>
        <item t="default"/>
      </items>
    </pivotField>
    <pivotField axis="axisRow" allDrilled="1" subtotalTop="0" showAll="0" dataSourceSort="1">
      <items count="13">
        <item x="0" e="0"/>
        <item x="1" e="0"/>
        <item x="2" e="0"/>
        <item x="3" e="0"/>
        <item x="4" e="0"/>
        <item x="5" e="0"/>
        <item x="6" e="0"/>
        <item x="7" e="0"/>
        <item x="8" e="0"/>
        <item x="9" e="0"/>
        <item x="10" e="0"/>
        <item x="11" e="0"/>
        <item t="default"/>
      </items>
    </pivotField>
    <pivotField axis="axisRow" allDrilled="1" subtotalTop="0" showAll="0" dataSourceSort="1">
      <items count="5">
        <item x="0"/>
        <item x="1"/>
        <item x="2"/>
        <item x="3"/>
        <item t="default"/>
      </items>
    </pivotField>
    <pivotField axis="axisRow" allDrilled="1" subtotalTop="0" showAll="0" dataSourceSort="1">
      <items count="5">
        <item x="0"/>
        <item x="1"/>
        <item x="2"/>
        <item x="3"/>
        <item t="default"/>
      </items>
    </pivotField>
    <pivotField dataField="1" subtotalTop="0" showAll="0"/>
    <pivotField dataField="1" subtotalTop="0" showAll="0"/>
    <pivotField allDrilled="1" subtotalTop="0" showAll="0" dataSourceSort="1" defaultAttributeDrillState="1"/>
  </pivotFields>
  <rowFields count="4">
    <field x="3"/>
    <field x="2"/>
    <field x="1"/>
    <field x="0"/>
  </rowFields>
  <rowItems count="89">
    <i>
      <x/>
    </i>
    <i r="1">
      <x/>
    </i>
    <i r="2">
      <x/>
    </i>
    <i r="2">
      <x v="1"/>
    </i>
    <i r="2">
      <x v="2"/>
    </i>
    <i t="default" r="1">
      <x/>
    </i>
    <i r="1">
      <x v="1"/>
    </i>
    <i r="2">
      <x v="3"/>
    </i>
    <i r="2">
      <x v="4"/>
    </i>
    <i r="2">
      <x v="5"/>
    </i>
    <i t="default" r="1">
      <x v="1"/>
    </i>
    <i r="1">
      <x v="2"/>
    </i>
    <i r="2">
      <x v="6"/>
    </i>
    <i r="2">
      <x v="7"/>
    </i>
    <i r="2">
      <x v="8"/>
    </i>
    <i t="default" r="1">
      <x v="2"/>
    </i>
    <i r="1">
      <x v="3"/>
    </i>
    <i r="2">
      <x v="9"/>
    </i>
    <i r="2">
      <x v="10"/>
    </i>
    <i r="2">
      <x v="11"/>
    </i>
    <i t="default" r="1">
      <x v="3"/>
    </i>
    <i t="default">
      <x/>
    </i>
    <i>
      <x v="1"/>
    </i>
    <i r="1">
      <x/>
    </i>
    <i r="2">
      <x/>
    </i>
    <i r="2">
      <x v="1"/>
    </i>
    <i r="2">
      <x v="2"/>
    </i>
    <i t="default" r="1">
      <x/>
    </i>
    <i r="1">
      <x v="1"/>
    </i>
    <i r="2">
      <x v="3"/>
    </i>
    <i r="2">
      <x v="4"/>
    </i>
    <i r="2">
      <x v="5"/>
    </i>
    <i t="default" r="1">
      <x v="1"/>
    </i>
    <i r="1">
      <x v="2"/>
    </i>
    <i r="2">
      <x v="6"/>
    </i>
    <i r="2">
      <x v="7"/>
    </i>
    <i r="2">
      <x v="8"/>
    </i>
    <i t="default" r="1">
      <x v="2"/>
    </i>
    <i r="1">
      <x v="3"/>
    </i>
    <i r="2">
      <x v="9"/>
    </i>
    <i r="2">
      <x v="10"/>
    </i>
    <i r="2">
      <x v="11"/>
    </i>
    <i t="default" r="1">
      <x v="3"/>
    </i>
    <i t="default">
      <x v="1"/>
    </i>
    <i>
      <x v="2"/>
    </i>
    <i r="1">
      <x/>
    </i>
    <i r="2">
      <x/>
    </i>
    <i r="2">
      <x v="1"/>
    </i>
    <i r="2">
      <x v="2"/>
    </i>
    <i t="default" r="1">
      <x/>
    </i>
    <i r="1">
      <x v="1"/>
    </i>
    <i r="2">
      <x v="3"/>
    </i>
    <i r="2">
      <x v="4"/>
    </i>
    <i r="2">
      <x v="5"/>
    </i>
    <i t="default" r="1">
      <x v="1"/>
    </i>
    <i r="1">
      <x v="2"/>
    </i>
    <i r="2">
      <x v="6"/>
    </i>
    <i r="2">
      <x v="7"/>
    </i>
    <i r="2">
      <x v="8"/>
    </i>
    <i t="default" r="1">
      <x v="2"/>
    </i>
    <i r="1">
      <x v="3"/>
    </i>
    <i r="2">
      <x v="9"/>
    </i>
    <i r="2">
      <x v="10"/>
    </i>
    <i r="2">
      <x v="11"/>
    </i>
    <i t="default" r="1">
      <x v="3"/>
    </i>
    <i t="default">
      <x v="2"/>
    </i>
    <i>
      <x v="3"/>
    </i>
    <i r="1">
      <x/>
    </i>
    <i r="2">
      <x/>
    </i>
    <i r="2">
      <x v="1"/>
    </i>
    <i r="2">
      <x v="2"/>
    </i>
    <i t="default" r="1">
      <x/>
    </i>
    <i r="1">
      <x v="1"/>
    </i>
    <i r="2">
      <x v="3"/>
    </i>
    <i r="2">
      <x v="4"/>
    </i>
    <i r="2">
      <x v="5"/>
    </i>
    <i t="default" r="1">
      <x v="1"/>
    </i>
    <i r="1">
      <x v="2"/>
    </i>
    <i r="2">
      <x v="6"/>
    </i>
    <i r="2">
      <x v="7"/>
    </i>
    <i r="2">
      <x v="8"/>
    </i>
    <i t="default" r="1">
      <x v="2"/>
    </i>
    <i r="1">
      <x v="3"/>
    </i>
    <i r="2">
      <x v="9"/>
    </i>
    <i r="2">
      <x v="10"/>
    </i>
    <i r="2">
      <x v="11"/>
    </i>
    <i t="default" r="1">
      <x v="3"/>
    </i>
    <i t="default">
      <x v="3"/>
    </i>
    <i t="grand">
      <x/>
    </i>
  </rowItems>
  <colFields count="1">
    <field x="-2"/>
  </colFields>
  <colItems count="2">
    <i>
      <x/>
    </i>
    <i i="1">
      <x v="1"/>
    </i>
  </colItems>
  <dataFields count="2">
    <dataField fld="4" subtotal="count" baseField="0" baseItem="0"/>
    <dataField fld="5" subtotal="count" baseField="0" baseItem="0"/>
  </dataFields>
  <chartFormats count="4">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s>
  <pivotHierarchies count="34">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4">
    <rowHierarchyUsage hierarchyUsage="16"/>
    <rowHierarchyUsage hierarchyUsage="17"/>
    <rowHierarchyUsage hierarchyUsage="18"/>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DB3583-9D53-43D8-ABE1-FA81FEF7B488}" name="Ethnicity" cacheId="0" applyNumberFormats="0" applyBorderFormats="0" applyFontFormats="0" applyPatternFormats="0" applyAlignmentFormats="0" applyWidthHeightFormats="1" dataCaption="Values" tag="afe6aa35-1b0a-4792-88af-825887b70a34" updatedVersion="8" minRefreshableVersion="3" useAutoFormatting="1" subtotalHiddenItems="1" itemPrintTitles="1" createdVersion="8" indent="0" outline="1" outlineData="1" multipleFieldFilters="0" chartFormat="5">
  <location ref="A3:D26" firstHeaderRow="1" firstDataRow="2" firstDataCol="1"/>
  <pivotFields count="5">
    <pivotField axis="axisRow" allDrilled="1" subtotalTop="0" showAll="0" dataSourceSort="1" defaultSubtotal="0" defaultAttributeDrillState="1">
      <items count="7">
        <item x="0"/>
        <item x="1"/>
        <item x="2"/>
        <item x="3"/>
        <item x="4"/>
        <item x="5"/>
        <item x="6"/>
      </items>
    </pivotField>
    <pivotField axis="axisRow" allDrilled="1" subtotalTop="0" showAll="0" dataSourceSort="1" defaultSubtotal="0" defaultAttributeDrillState="1">
      <items count="2">
        <item x="0"/>
        <item x="1"/>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2">
    <field x="0"/>
    <field x="1"/>
  </rowFields>
  <rowItems count="22">
    <i>
      <x/>
    </i>
    <i r="1">
      <x/>
    </i>
    <i r="1">
      <x v="1"/>
    </i>
    <i>
      <x v="1"/>
    </i>
    <i r="1">
      <x/>
    </i>
    <i r="1">
      <x v="1"/>
    </i>
    <i>
      <x v="2"/>
    </i>
    <i r="1">
      <x/>
    </i>
    <i r="1">
      <x v="1"/>
    </i>
    <i>
      <x v="3"/>
    </i>
    <i r="1">
      <x/>
    </i>
    <i r="1">
      <x v="1"/>
    </i>
    <i>
      <x v="4"/>
    </i>
    <i r="1">
      <x/>
    </i>
    <i r="1">
      <x v="1"/>
    </i>
    <i>
      <x v="5"/>
    </i>
    <i r="1">
      <x/>
    </i>
    <i r="1">
      <x v="1"/>
    </i>
    <i>
      <x v="6"/>
    </i>
    <i r="1">
      <x/>
    </i>
    <i r="1">
      <x v="1"/>
    </i>
    <i t="grand">
      <x/>
    </i>
  </rowItems>
  <colFields count="1">
    <field x="3"/>
  </colFields>
  <colItems count="3">
    <i>
      <x/>
    </i>
    <i>
      <x v="1"/>
    </i>
    <i t="grand">
      <x/>
    </i>
  </colItems>
  <dataFields count="1">
    <dataField fld="2" subtotal="count" baseField="0" baseItem="0"/>
  </dataFields>
  <chartFormats count="4">
    <chartFormat chart="2" format="5" series="1">
      <pivotArea type="data" outline="0" fieldPosition="0">
        <references count="2">
          <reference field="4294967294" count="1" selected="0">
            <x v="0"/>
          </reference>
          <reference field="3" count="1" selected="0">
            <x v="0"/>
          </reference>
        </references>
      </pivotArea>
    </chartFormat>
    <chartFormat chart="2" format="6" series="1">
      <pivotArea type="data" outline="0" fieldPosition="0">
        <references count="2">
          <reference field="4294967294" count="1" selected="0">
            <x v="0"/>
          </reference>
          <reference field="3" count="1" selected="0">
            <x v="1"/>
          </reference>
        </references>
      </pivotArea>
    </chartFormat>
    <chartFormat chart="4" format="9" series="1">
      <pivotArea type="data" outline="0" fieldPosition="0">
        <references count="2">
          <reference field="4294967294" count="1" selected="0">
            <x v="0"/>
          </reference>
          <reference field="3" count="1" selected="0">
            <x v="0"/>
          </reference>
        </references>
      </pivotArea>
    </chartFormat>
    <chartFormat chart="4" format="10" series="1">
      <pivotArea type="data" outline="0" fieldPosition="0">
        <references count="2">
          <reference field="4294967294" count="1" selected="0">
            <x v="0"/>
          </reference>
          <reference field="3" count="1" selected="0">
            <x v="1"/>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4"/>
    <rowHierarchyUsage hierarchyUsage="2"/>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F4F2D6-DD63-4C8B-A2F7-A8A45FAB920F}" name="Region" cacheId="3" applyNumberFormats="0" applyBorderFormats="0" applyFontFormats="0" applyPatternFormats="0" applyAlignmentFormats="0" applyWidthHeightFormats="1" dataCaption="Values" tag="a5494648-df47-446d-bf2c-673dbaa52217" updatedVersion="8" minRefreshableVersion="3" useAutoFormatting="1" subtotalHiddenItems="1" itemPrintTitles="1" createdVersion="8" indent="0" outline="1" outlineData="1" multipleFieldFilters="0" chartFormat="5">
  <location ref="A3:D12" firstHeaderRow="1" firstDataRow="2" firstDataCol="1"/>
  <pivotFields count="4">
    <pivotField axis="axisRow" allDrilled="1" subtotalTop="0" showAll="0" dataSourceSort="1" defaultSubtotal="0" defaultAttributeDrillState="1">
      <items count="7">
        <item x="0"/>
        <item x="1"/>
        <item x="2"/>
        <item x="3"/>
        <item x="4"/>
        <item x="5"/>
        <item x="6"/>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Fields count="1">
    <field x="1"/>
  </colFields>
  <colItems count="3">
    <i>
      <x/>
    </i>
    <i>
      <x v="1"/>
    </i>
    <i t="grand">
      <x/>
    </i>
  </colItems>
  <dataFields count="1">
    <dataField fld="2" subtotal="count" baseField="0" baseItem="0"/>
  </dataFields>
  <chartFormats count="4">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 chart="4" format="8" series="1">
      <pivotArea type="data" outline="0" fieldPosition="0">
        <references count="2">
          <reference field="4294967294" count="1" selected="0">
            <x v="0"/>
          </reference>
          <reference field="1" count="1" selected="0">
            <x v="0"/>
          </reference>
        </references>
      </pivotArea>
    </chartFormat>
    <chartFormat chart="4" format="9" series="1">
      <pivotArea type="data" outline="0" fieldPosition="0">
        <references count="2">
          <reference field="4294967294" count="1" selected="0">
            <x v="0"/>
          </reference>
          <reference field="1" count="1" selected="0">
            <x v="1"/>
          </reference>
        </references>
      </pivotArea>
    </chartFormat>
  </chartFormats>
  <pivotHierarchies count="34">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95D2DE-F588-433E-9E37-89BBC4FE592F}" name="Separations" cacheId="14" applyNumberFormats="0" applyBorderFormats="0" applyFontFormats="0" applyPatternFormats="0" applyAlignmentFormats="0" applyWidthHeightFormats="1" dataCaption="Values" tag="4eadc987-3c2f-41af-b72f-5260d6f993f5" updatedVersion="8" minRefreshableVersion="3" useAutoFormatting="1" subtotalHiddenItems="1" itemPrintTitles="1" createdVersion="8" indent="0" outline="1" outlineData="1" multipleFieldFilters="0" chartFormat="5">
  <location ref="A1:C6" firstHeaderRow="0"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dataField="1" subtotalTop="0" showAll="0" defaultSubtotal="0"/>
  </pivotFields>
  <rowFields count="1">
    <field x="1"/>
  </rowFields>
  <rowItems count="5">
    <i>
      <x/>
    </i>
    <i>
      <x v="1"/>
    </i>
    <i>
      <x v="2"/>
    </i>
    <i>
      <x v="3"/>
    </i>
    <i t="grand">
      <x/>
    </i>
  </rowItems>
  <colFields count="1">
    <field x="-2"/>
  </colFields>
  <colItems count="2">
    <i>
      <x/>
    </i>
    <i i="1">
      <x v="1"/>
    </i>
  </colItems>
  <dataFields count="2">
    <dataField fld="0" subtotal="count" baseField="0" baseItem="0"/>
    <dataField name="Attrition" fld="2" baseField="1" baseItem="0"/>
  </dataFields>
  <chartFormats count="4">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s>
  <pivotHierarchies count="34">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caption="Attrition"/>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031AF02-51B2-447B-BF4C-55CE7B8FDD18}" name="Tenure" cacheId="1" applyNumberFormats="0" applyBorderFormats="0" applyFontFormats="0" applyPatternFormats="0" applyAlignmentFormats="0" applyWidthHeightFormats="1" dataCaption="Values" tag="1b2e837d-babd-4811-842c-4e92674729df" updatedVersion="8" minRefreshableVersion="3" useAutoFormatting="1" subtotalHiddenItems="1" itemPrintTitles="1" createdVersion="8" indent="0" outline="1" outlineData="1" multipleFieldFilters="0" chartFormat="6">
  <location ref="A3:D26" firstHeaderRow="1" firstDataRow="2" firstDataCol="1"/>
  <pivotFields count="5">
    <pivotField axis="axisRow" allDrilled="1" subtotalTop="0" showAll="0" dataSourceSort="1" defaultSubtotal="0" defaultAttributeDrillState="1">
      <items count="7">
        <item x="0"/>
        <item x="1"/>
        <item x="2"/>
        <item x="3"/>
        <item x="4"/>
        <item x="5"/>
        <item x="6"/>
      </items>
    </pivotField>
    <pivotField axis="axisRow" allDrilled="1" subtotalTop="0" showAll="0" dataSourceSort="1" defaultSubtotal="0" defaultAttributeDrillState="1">
      <items count="2">
        <item x="0"/>
        <item x="1"/>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2">
    <field x="0"/>
    <field x="1"/>
  </rowFields>
  <rowItems count="22">
    <i>
      <x/>
    </i>
    <i r="1">
      <x/>
    </i>
    <i r="1">
      <x v="1"/>
    </i>
    <i>
      <x v="1"/>
    </i>
    <i r="1">
      <x/>
    </i>
    <i r="1">
      <x v="1"/>
    </i>
    <i>
      <x v="2"/>
    </i>
    <i r="1">
      <x/>
    </i>
    <i r="1">
      <x v="1"/>
    </i>
    <i>
      <x v="3"/>
    </i>
    <i r="1">
      <x/>
    </i>
    <i r="1">
      <x v="1"/>
    </i>
    <i>
      <x v="4"/>
    </i>
    <i r="1">
      <x/>
    </i>
    <i r="1">
      <x v="1"/>
    </i>
    <i>
      <x v="5"/>
    </i>
    <i r="1">
      <x/>
    </i>
    <i r="1">
      <x v="1"/>
    </i>
    <i>
      <x v="6"/>
    </i>
    <i r="1">
      <x/>
    </i>
    <i r="1">
      <x v="1"/>
    </i>
    <i t="grand">
      <x/>
    </i>
  </rowItems>
  <colFields count="1">
    <field x="2"/>
  </colFields>
  <colItems count="3">
    <i>
      <x/>
    </i>
    <i>
      <x v="1"/>
    </i>
    <i t="grand">
      <x/>
    </i>
  </colItems>
  <dataFields count="1">
    <dataField fld="3" subtotal="count" baseField="0" baseItem="0"/>
  </dataFields>
  <chartFormats count="4">
    <chartFormat chart="3" format="11" series="1">
      <pivotArea type="data" outline="0" fieldPosition="0">
        <references count="2">
          <reference field="4294967294" count="1" selected="0">
            <x v="0"/>
          </reference>
          <reference field="2" count="1" selected="0">
            <x v="0"/>
          </reference>
        </references>
      </pivotArea>
    </chartFormat>
    <chartFormat chart="3" format="12" series="1">
      <pivotArea type="data" outline="0" fieldPosition="0">
        <references count="2">
          <reference field="4294967294" count="1" selected="0">
            <x v="0"/>
          </reference>
          <reference field="2" count="1" selected="0">
            <x v="1"/>
          </reference>
        </references>
      </pivotArea>
    </chartFormat>
    <chartFormat chart="5" format="15" series="1">
      <pivotArea type="data" outline="0" fieldPosition="0">
        <references count="2">
          <reference field="4294967294" count="1" selected="0">
            <x v="0"/>
          </reference>
          <reference field="2" count="1" selected="0">
            <x v="0"/>
          </reference>
        </references>
      </pivotArea>
    </chartFormat>
    <chartFormat chart="5" format="16" series="1">
      <pivotArea type="data" outline="0" fieldPosition="0">
        <references count="2">
          <reference field="4294967294" count="1" selected="0">
            <x v="0"/>
          </reference>
          <reference field="2" count="1" selected="0">
            <x v="1"/>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4"/>
    <rowHierarchyUsage hierarchyUsage="2"/>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DF75581-8038-42FD-99EB-5B5AE758213F}" name="Turnover" cacheId="8" applyNumberFormats="0" applyBorderFormats="0" applyFontFormats="0" applyPatternFormats="0" applyAlignmentFormats="0" applyWidthHeightFormats="1" dataCaption="Values" tag="edee7515-eb29-4915-a1c8-cb91bd1299ae" updatedVersion="8" minRefreshableVersion="3" useAutoFormatting="1" itemPrintTitles="1" createdVersion="8" indent="0" outline="1" outlineData="1" multipleFieldFilters="0">
  <location ref="A25:D31" firstHeaderRow="1" firstDataRow="2" firstDataCol="1"/>
  <pivotFields count="4">
    <pivotField dataField="1" subtotalTop="0" showAll="0" defaultSubtotal="0"/>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2"/>
  </rowFields>
  <rowItems count="5">
    <i>
      <x/>
    </i>
    <i>
      <x v="1"/>
    </i>
    <i>
      <x v="2"/>
    </i>
    <i>
      <x v="3"/>
    </i>
    <i t="grand">
      <x/>
    </i>
  </rowItems>
  <colFields count="1">
    <field x="1"/>
  </colFields>
  <colItems count="3">
    <i>
      <x/>
    </i>
    <i>
      <x v="1"/>
    </i>
    <i t="grand">
      <x/>
    </i>
  </colItems>
  <dataFields count="1">
    <dataField fld="0" subtotal="count" baseField="0" baseItem="0"/>
  </dataFields>
  <pivotHierarchies count="3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15328AC-9F29-411D-8175-A296052E011A}" name="AgeGroup" cacheId="4" applyNumberFormats="0" applyBorderFormats="0" applyFontFormats="0" applyPatternFormats="0" applyAlignmentFormats="0" applyWidthHeightFormats="1" dataCaption="Values" tag="f2b7d585-f71a-40f9-ac72-b3002b8a7a60" updatedVersion="8" minRefreshableVersion="3" useAutoFormatting="1" itemPrintTitles="1" createdVersion="8" indent="0" outline="1" outlineData="1" multipleFieldFilters="0" chartFormat="5">
  <location ref="E19:H24" firstHeaderRow="1" firstDataRow="2" firstDataCol="1"/>
  <pivotFields count="4">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2"/>
  </rowFields>
  <rowItems count="4">
    <i>
      <x/>
    </i>
    <i>
      <x v="1"/>
    </i>
    <i>
      <x v="2"/>
    </i>
    <i t="grand">
      <x/>
    </i>
  </rowItems>
  <colFields count="1">
    <field x="0"/>
  </colFields>
  <colItems count="3">
    <i>
      <x/>
    </i>
    <i>
      <x v="1"/>
    </i>
    <i t="grand">
      <x/>
    </i>
  </colItems>
  <dataFields count="1">
    <dataField fld="1" subtotal="count" baseField="0" baseItem="0"/>
  </dataFields>
  <chartFormats count="4">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4" format="8" series="1">
      <pivotArea type="data" outline="0" fieldPosition="0">
        <references count="2">
          <reference field="4294967294" count="1" selected="0">
            <x v="0"/>
          </reference>
          <reference field="0" count="1" selected="0">
            <x v="0"/>
          </reference>
        </references>
      </pivotArea>
    </chartFormat>
    <chartFormat chart="4" format="9" series="1">
      <pivotArea type="data" outline="0" fieldPosition="0">
        <references count="2">
          <reference field="4294967294" count="1" selected="0">
            <x v="0"/>
          </reference>
          <reference field="0" count="1" selected="0">
            <x v="1"/>
          </reference>
        </references>
      </pivotArea>
    </chartFormat>
  </chartFormats>
  <pivotHierarchies count="34">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19F3991-A910-49AC-80D6-C412AF6D7057}" name="Full/Part" cacheId="5" applyNumberFormats="0" applyBorderFormats="0" applyFontFormats="0" applyPatternFormats="0" applyAlignmentFormats="0" applyWidthHeightFormats="1" dataCaption="Values" tag="d701a37f-6215-4171-bf79-09c80b329941" updatedVersion="8" minRefreshableVersion="3" useAutoFormatting="1" itemPrintTitles="1" createdVersion="8" indent="0" outline="1" outlineData="1" multipleFieldFilters="0">
  <location ref="A13:D17" firstHeaderRow="1" firstDataRow="2" firstDataCol="1"/>
  <pivotFields count="4">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2"/>
  </rowFields>
  <rowItems count="3">
    <i>
      <x/>
    </i>
    <i>
      <x v="1"/>
    </i>
    <i t="grand">
      <x/>
    </i>
  </rowItems>
  <colFields count="1">
    <field x="0"/>
  </colFields>
  <colItems count="3">
    <i>
      <x/>
    </i>
    <i>
      <x v="1"/>
    </i>
    <i t="grand">
      <x/>
    </i>
  </colItems>
  <dataFields count="1">
    <dataField fld="1" subtotal="count" showDataAs="percentOfCol" baseField="0" baseItem="0" numFmtId="10"/>
  </dataFields>
  <pivotHierarchies count="3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CABBC26-D93B-4200-A167-EEBBDFE22B96}" name="Hourly" cacheId="7" applyNumberFormats="0" applyBorderFormats="0" applyFontFormats="0" applyPatternFormats="0" applyAlignmentFormats="0" applyWidthHeightFormats="1" dataCaption="Values" tag="ba13c745-67aa-4860-b1ba-e928923532d8" updatedVersion="8" minRefreshableVersion="3" useAutoFormatting="1" itemPrintTitles="1" createdVersion="8" indent="0" outline="1" outlineData="1" multipleFieldFilters="0">
  <location ref="A2:D6" firstHeaderRow="1" firstDataRow="2" firstDataCol="1"/>
  <pivotFields count="4">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3">
    <i>
      <x/>
    </i>
    <i>
      <x v="1"/>
    </i>
    <i t="grand">
      <x/>
    </i>
  </rowItems>
  <colFields count="1">
    <field x="0"/>
  </colFields>
  <colItems count="3">
    <i>
      <x/>
    </i>
    <i>
      <x v="1"/>
    </i>
    <i t="grand">
      <x/>
    </i>
  </colItems>
  <dataFields count="1">
    <dataField fld="2" subtotal="count" showDataAs="percentOfCol" baseField="0" baseItem="0" numFmtId="10"/>
  </dataFields>
  <pivotHierarchies count="34">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94BB17C-6C77-4BEC-87B5-4BBAF292BBFD}" name="Gender" cacheId="6" applyNumberFormats="0" applyBorderFormats="0" applyFontFormats="0" applyPatternFormats="0" applyAlignmentFormats="0" applyWidthHeightFormats="1" dataCaption="Values" tag="8e8bd403-b182-4b64-8f21-3910bbaafc1c" updatedVersion="8" minRefreshableVersion="3" useAutoFormatting="1" itemPrintTitles="1" createdVersion="8" indent="0" outline="1" outlineData="1" multipleFieldFilters="0">
  <location ref="E8:F11"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fld="1" subtotal="count" baseField="0" baseItem="0"/>
  </dataFields>
  <pivotHierarchies count="34">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248BD94-0407-4AD9-948A-BE10D1EEADEA}" name="TermReason" cacheId="10" applyNumberFormats="0" applyBorderFormats="0" applyFontFormats="0" applyPatternFormats="0" applyAlignmentFormats="0" applyWidthHeightFormats="1" dataCaption="Values" tag="00f12977-ba05-46b5-9271-0e4dc7123e25" updatedVersion="8" minRefreshableVersion="3" useAutoFormatting="1" subtotalHiddenItems="1" itemPrintTitles="1" createdVersion="8" indent="0" outline="1" outlineData="1" multipleFieldFilters="0" chartFormat="8">
  <location ref="A1:D7" firstHeaderRow="1" firstDataRow="2" firstDataCol="1"/>
  <pivotFields count="4">
    <pivotField dataField="1" subtotalTop="0" showAll="0" defaultSubtotal="0"/>
    <pivotField axis="axisRow" allDrilled="1" subtotalTop="0" showAll="0" dataSourceSort="1" defaultSubtotal="0" defaultAttributeDrillState="1">
      <items count="4">
        <item x="0"/>
        <item x="1"/>
        <item x="2"/>
        <item x="3"/>
      </items>
    </pivotField>
    <pivotField axis="axisCol" allDrilled="1" subtotalTop="0" showAll="0" dataSourceSort="1" defaultSubtotal="0" defaultAttributeDrillState="1">
      <items count="2">
        <item s="1" x="0"/>
        <item s="1" x="1"/>
      </items>
    </pivotField>
    <pivotField allDrilled="1" subtotalTop="0" showAll="0" dataSourceSort="1" defaultSubtotal="0" defaultAttributeDrillState="1"/>
  </pivotFields>
  <rowFields count="1">
    <field x="1"/>
  </rowFields>
  <rowItems count="5">
    <i>
      <x/>
    </i>
    <i>
      <x v="1"/>
    </i>
    <i>
      <x v="2"/>
    </i>
    <i>
      <x v="3"/>
    </i>
    <i t="grand">
      <x/>
    </i>
  </rowItems>
  <colFields count="1">
    <field x="2"/>
  </colFields>
  <colItems count="3">
    <i>
      <x/>
    </i>
    <i>
      <x v="1"/>
    </i>
    <i t="grand">
      <x/>
    </i>
  </colItems>
  <dataFields count="1">
    <dataField fld="0" subtotal="count" baseField="0" baseItem="0"/>
  </dataFields>
  <chartFormats count="7">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2">
          <reference field="4294967294" count="1" selected="0">
            <x v="0"/>
          </reference>
          <reference field="2" count="1" selected="0">
            <x v="0"/>
          </reference>
        </references>
      </pivotArea>
    </chartFormat>
    <chartFormat chart="2" format="9" series="1">
      <pivotArea type="data" outline="0" fieldPosition="0">
        <references count="2">
          <reference field="4294967294" count="1" selected="0">
            <x v="0"/>
          </reference>
          <reference field="2" count="1" selected="0">
            <x v="1"/>
          </reference>
        </references>
      </pivotArea>
    </chartFormat>
    <chartFormat chart="3" format="10" series="1">
      <pivotArea type="data" outline="0" fieldPosition="0">
        <references count="2">
          <reference field="4294967294" count="1" selected="0">
            <x v="0"/>
          </reference>
          <reference field="2" count="1" selected="0">
            <x v="0"/>
          </reference>
        </references>
      </pivotArea>
    </chartFormat>
    <chartFormat chart="3" format="11" series="1">
      <pivotArea type="data" outline="0" fieldPosition="0">
        <references count="2">
          <reference field="4294967294" count="1" selected="0">
            <x v="0"/>
          </reference>
          <reference field="2" count="1" selected="0">
            <x v="1"/>
          </reference>
        </references>
      </pivotArea>
    </chartFormat>
    <chartFormat chart="5" format="20" series="1">
      <pivotArea type="data" outline="0" fieldPosition="0">
        <references count="2">
          <reference field="4294967294" count="1" selected="0">
            <x v="0"/>
          </reference>
          <reference field="2" count="1" selected="0">
            <x v="0"/>
          </reference>
        </references>
      </pivotArea>
    </chartFormat>
    <chartFormat chart="5" format="21" series="1">
      <pivotArea type="data" outline="0" fieldPosition="0">
        <references count="2">
          <reference field="4294967294" count="1" selected="0">
            <x v="0"/>
          </reference>
          <reference field="2" count="1" selected="0">
            <x v="1"/>
          </reference>
        </references>
      </pivotArea>
    </chartFormat>
  </chartFormats>
  <pivotHierarchies count="34">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caption="Bad Hire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6"/>
  </rowHierarchiesUsage>
  <colHierarchiesUsage count="1">
    <colHierarchyUsage hierarchyUsage="1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 xr10:uid="{A0657C70-FB6C-452C-A20C-6267F6E52F29}" sourceName="[HR Data].[Date (Year)]">
  <pivotTables>
    <pivotTable tabId="3" name="Ethnicity"/>
    <pivotTable tabId="5" name="Region"/>
    <pivotTable tabId="4" name="Tenure"/>
    <pivotTable tabId="8" name="AgeGroup"/>
    <pivotTable tabId="8" name="Full/Part"/>
    <pivotTable tabId="8" name="Gender"/>
    <pivotTable tabId="8" name="Hourly"/>
    <pivotTable tabId="8" name="Turnover"/>
    <pivotTable tabId="6" name="Separations"/>
    <pivotTable tabId="7" name="TermReason"/>
  </pivotTables>
  <data>
    <olap pivotCacheId="257750477">
      <levels count="2">
        <level uniqueName="[HR Data].[Date (Year)].[(All)]" sourceCaption="(All)" count="0"/>
        <level uniqueName="[HR Data].[Date (Year)].[Date (Year)]" sourceCaption="Date (Year)" count="4">
          <ranges>
            <range startItem="0">
              <i n="[HR Data].[Date (Year)].&amp;[2015]" c="2015"/>
              <i n="[HR Data].[Date (Year)].&amp;[2016]" c="2016"/>
              <i n="[HR Data].[Date (Year)].&amp;[2017]" c="2017"/>
              <i n="[HR Data].[Date (Year)].&amp;[2018]" c="2018"/>
            </range>
          </ranges>
        </level>
      </levels>
      <selections count="1">
        <selection n="[HR Data].[Date (Yea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Group" xr10:uid="{66F8913B-24A5-41D7-A2CF-8EC5340FA52E}" sourceName="[HR Data].[EthnicGroup]">
  <pivotTables>
    <pivotTable tabId="2" name="TotalActive"/>
    <pivotTable tabId="5" name="Region"/>
    <pivotTable tabId="8" name="AgeGroup"/>
    <pivotTable tabId="8" name="Full/Part"/>
    <pivotTable tabId="8" name="Gender"/>
    <pivotTable tabId="8" name="Hourly"/>
    <pivotTable tabId="8" name="Turnover"/>
    <pivotTable tabId="6" name="Separations"/>
    <pivotTable tabId="7" name="TermReason"/>
  </pivotTables>
  <data>
    <olap pivotCacheId="257750477">
      <levels count="2">
        <level uniqueName="[HR Data].[EthnicGroup].[(All)]" sourceCaption="(All)" count="0"/>
        <level uniqueName="[HR Data].[EthnicGroup].[EthnicGroup]" sourceCaption="EthnicGroup" count="7">
          <ranges>
            <range startItem="0">
              <i n="[HR Data].[EthnicGroup].&amp;[Group A]" c="Group A"/>
              <i n="[HR Data].[EthnicGroup].&amp;[Group B]" c="Group B"/>
              <i n="[HR Data].[EthnicGroup].&amp;[Group C]" c="Group C"/>
              <i n="[HR Data].[EthnicGroup].&amp;[Group D]" c="Group D"/>
              <i n="[HR Data].[EthnicGroup].&amp;[Group E]" c="Group E"/>
              <i n="[HR Data].[EthnicGroup].&amp;[Group F]" c="Group F"/>
              <i n="[HR Data].[EthnicGroup].&amp;[Group G]" c="Group G"/>
            </range>
          </ranges>
        </level>
      </levels>
      <selections count="1">
        <selection n="[HR Data].[EthnicGroup].[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P" xr10:uid="{5CD664AB-ED43-47B1-A161-A58DCD412E93}" sourceName="[HR Data].[FP]">
  <pivotTables>
    <pivotTable tabId="2" name="TotalActive"/>
    <pivotTable tabId="8" name="AgeGroup"/>
    <pivotTable tabId="8" name="Gender"/>
    <pivotTable tabId="8" name="Hourly"/>
    <pivotTable tabId="6" name="Separations"/>
    <pivotTable tabId="7" name="TermReason"/>
  </pivotTables>
  <data>
    <olap pivotCacheId="257750477">
      <levels count="2">
        <level uniqueName="[HR Data].[FP].[(All)]" sourceCaption="(All)" count="0"/>
        <level uniqueName="[HR Data].[FP].[FP]" sourceCaption="FP" count="2">
          <ranges>
            <range startItem="0">
              <i n="[HR Data].[FP].&amp;[FT]" c="FT"/>
              <i n="[HR Data].[FP].&amp;[PT]" c="PT"/>
            </range>
          </ranges>
        </level>
      </levels>
      <selections count="1">
        <selection n="[HR Data].[FP].[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19DDC19-4081-4A03-A710-B0F0A5F55EC6}" sourceName="[HR Data].[Gender]">
  <pivotTables>
    <pivotTable tabId="2" name="TotalActive"/>
    <pivotTable tabId="5" name="Region"/>
    <pivotTable tabId="6" name="Separations"/>
    <pivotTable tabId="7" name="TermReason"/>
  </pivotTables>
  <data>
    <olap pivotCacheId="257750477">
      <levels count="2">
        <level uniqueName="[HR Data].[Gender].[(All)]" sourceCaption="(All)" count="0"/>
        <level uniqueName="[HR Data].[Gender].[Gender]" sourceCaption="Gender" count="2">
          <ranges>
            <range startItem="0">
              <i n="[HR Data].[Gender].&amp;[F]" c="F"/>
              <i n="[HR Data].[Gender].&amp;[M]" c="M"/>
            </range>
          </ranges>
        </level>
      </levels>
      <selections count="1">
        <selection n="[HR Data].[Gender].[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_Region" xr10:uid="{BA295DD0-311F-4797-86E3-923C150BDF28}" sourceName="[HR Data].[BU Region]">
  <pivotTables>
    <pivotTable tabId="2" name="TotalActive"/>
    <pivotTable tabId="3" name="Ethnicity"/>
    <pivotTable tabId="4" name="Tenure"/>
    <pivotTable tabId="8" name="AgeGroup"/>
    <pivotTable tabId="8" name="Full/Part"/>
    <pivotTable tabId="8" name="Gender"/>
    <pivotTable tabId="8" name="Hourly"/>
    <pivotTable tabId="8" name="Turnover"/>
    <pivotTable tabId="6" name="Separations"/>
    <pivotTable tabId="7" name="TermReason"/>
  </pivotTables>
  <data>
    <olap pivotCacheId="257750477">
      <levels count="2">
        <level uniqueName="[HR Data].[BU Region].[(All)]" sourceCaption="(All)" count="0"/>
        <level uniqueName="[HR Data].[BU Region].[BU Region]" sourceCaption="BU Region" count="7">
          <ranges>
            <range startItem="0">
              <i n="[HR Data].[BU Region].&amp;[Central]" c="Central"/>
              <i n="[HR Data].[BU Region].&amp;[East]" c="East"/>
              <i n="[HR Data].[BU Region].&amp;[Midwest]" c="Midwest"/>
              <i n="[HR Data].[BU Region].&amp;[North]" c="North"/>
              <i n="[HR Data].[BU Region].&amp;[Northwest]" c="Northwest"/>
              <i n="[HR Data].[BU Region].&amp;[South]" c="South"/>
              <i n="[HR Data].[BU Region].&amp;[West]" c="West"/>
            </range>
          </ranges>
        </level>
      </levels>
      <selections count="1">
        <selection n="[HR Data].[BU Reg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FAD1B036-DB54-4ACF-9244-F61FFEACC28F}" cache="Slicer_Date__Year" caption="Year" columnCount="2" level="1" rowHeight="241300"/>
  <slicer name="Ethnicity" xr10:uid="{6EFC8A69-BE93-42BD-BD77-F58086FEA0F9}" cache="Slicer_EthnicGroup" caption="Ethnicity" level="1" rowHeight="241300"/>
  <slicer name="Full/Part " xr10:uid="{4B25A3E6-99A2-4820-84D7-B8A5CE7A8FF2}" cache="Slicer_FP" caption="Full/Part" columnCount="2" level="1" rowHeight="241300"/>
  <slicer name="Gender 1" xr10:uid="{7E595498-A10F-48F4-BFCE-F327131B6104}" cache="Slicer_Gender" caption="Gender" columnCount="2" level="1" rowHeight="241300"/>
  <slicer name=" Region" xr10:uid="{D1E9C8AF-2B27-4A0D-824C-F7B54D868DAE}" cache="Slicer_BU_Region" caption="Region"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BD223D0B-651D-483C-B985-A07B3A3DF3E3}" cache="Slicer_Date__Year" caption="Year" columnCount="2" level="1" rowHeight="241300"/>
  <slicer name="Ethnicity 1" xr10:uid="{FEA426A0-C317-478C-8D3C-87127C5EC3BD}" cache="Slicer_EthnicGroup" caption="Ethnicity" level="1" rowHeight="241300"/>
  <slicer name="Full/Part  1" xr10:uid="{7922AA09-B48E-4FCC-9164-B0B334B53161}" cache="Slicer_FP" caption="Full/Part" columnCount="2" level="1" rowHeight="241300"/>
  <slicer name="Gender 2" xr10:uid="{65E805AB-0A67-485D-9904-608620B18672}" cache="Slicer_Gender" caption="Gender" columnCount="2" level="1" rowHeight="241300"/>
  <slicer name=" Region 1" xr10:uid="{FF47676B-54C6-4201-BB9A-474A5022C83D}" cache="Slicer_BU_Region" caption="Region"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0F08E-F8DA-46B8-90DD-93182B150216}">
  <dimension ref="A1:U6"/>
  <sheetViews>
    <sheetView showGridLines="0" showRowColHeaders="0" tabSelected="1" workbookViewId="0">
      <selection activeCell="H44" sqref="H44"/>
    </sheetView>
  </sheetViews>
  <sheetFormatPr defaultRowHeight="14.25" x14ac:dyDescent="0.45"/>
  <cols>
    <col min="3" max="3" width="21.1328125" customWidth="1"/>
    <col min="4" max="4" width="10.06640625" customWidth="1"/>
    <col min="5" max="5" width="8.3984375" customWidth="1"/>
    <col min="6" max="6" width="8.1328125" customWidth="1"/>
    <col min="15" max="15" width="11.265625" customWidth="1"/>
  </cols>
  <sheetData>
    <row r="1" spans="1:21" ht="21.4" customHeight="1" x14ac:dyDescent="0.7">
      <c r="A1" s="7" t="s">
        <v>55</v>
      </c>
      <c r="D1" s="12" t="s">
        <v>56</v>
      </c>
      <c r="E1" s="9">
        <f>E5/D5</f>
        <v>0.54307692307692312</v>
      </c>
      <c r="F1" s="13">
        <f>F5/D5</f>
        <v>0.45692307692307693</v>
      </c>
      <c r="Q1" s="10" t="s">
        <v>64</v>
      </c>
      <c r="U1" s="20"/>
    </row>
    <row r="2" spans="1:21" ht="13.9" customHeight="1" x14ac:dyDescent="0.45">
      <c r="A2" s="24" t="s">
        <v>65</v>
      </c>
      <c r="D2" s="9"/>
    </row>
    <row r="3" spans="1:21" ht="28.5" hidden="1" customHeight="1" x14ac:dyDescent="0.45"/>
    <row r="4" spans="1:21" x14ac:dyDescent="0.45">
      <c r="G4" s="12" t="s">
        <v>57</v>
      </c>
      <c r="H4" s="16">
        <f>GETPIVOTDATA("[Measures].[Active Employees]",Headline!$A$2,"[HR Data].[Gender]","[HR Data].[Gender].&amp;[M]","[HR Data].[PayType]","[HR Data].[PayType].&amp;[Hourly]")</f>
        <v>0.91501416430594906</v>
      </c>
      <c r="I4" s="17">
        <f>GETPIVOTDATA("[Measures].[Active Employees]",Headline!$A$2,"[HR Data].[Gender]","[HR Data].[Gender].&amp;[F]","[HR Data].[PayType]","[HR Data].[PayType].&amp;[Hourly]")</f>
        <v>0.81818181818181823</v>
      </c>
      <c r="J4" s="12" t="s">
        <v>59</v>
      </c>
      <c r="K4" s="16">
        <f>GETPIVOTDATA("[Measures].[Active Employees]",Headline!$A$13,"[HR Data].[Gender]","[HR Data].[Gender].&amp;[M]","[HR Data].[FP]","[HR Data].[FP].&amp;[FT]")</f>
        <v>0.27762039660056659</v>
      </c>
      <c r="L4" s="17">
        <f>GETPIVOTDATA("[Measures].[Active Employees]",Headline!$A$13,"[HR Data].[Gender]","[HR Data].[Gender].&amp;[F]","[HR Data].[FP]","[HR Data].[FP].&amp;[FT]")</f>
        <v>0.50168350168350173</v>
      </c>
    </row>
    <row r="5" spans="1:21" x14ac:dyDescent="0.45">
      <c r="D5" s="11">
        <f>GETPIVOTDATA("[Measures].[Active Employees]",Headline!$E$8)</f>
        <v>650</v>
      </c>
      <c r="E5" s="10">
        <f>GETPIVOTDATA("[Measures].[Active Employees]",Headline!$E$8,"[HR Data].[Gender]","[HR Data].[Gender].&amp;[M]")</f>
        <v>353</v>
      </c>
      <c r="F5" s="14">
        <f>GETPIVOTDATA("[Measures].[Active Employees]",Headline!$E$8,"[HR Data].[Gender]","[HR Data].[Gender].&amp;[F]")</f>
        <v>297</v>
      </c>
      <c r="G5" s="12" t="s">
        <v>58</v>
      </c>
      <c r="H5" s="16">
        <f>GETPIVOTDATA("[Measures].[Active Employees]",Headline!$A$2,"[HR Data].[Gender]","[HR Data].[Gender].&amp;[M]","[HR Data].[PayType]","[HR Data].[PayType].&amp;[Salary]")</f>
        <v>8.4985835694050993E-2</v>
      </c>
      <c r="I5" s="17">
        <f>GETPIVOTDATA("[Measures].[Active Employees]",Headline!$A$2,"[HR Data].[Gender]","[HR Data].[Gender].&amp;[F]","[HR Data].[PayType]","[HR Data].[PayType].&amp;[Salary]")</f>
        <v>0.18181818181818182</v>
      </c>
      <c r="J5" s="12" t="s">
        <v>60</v>
      </c>
      <c r="K5" s="16">
        <f>GETPIVOTDATA("[Measures].[Active Employees]",Headline!$A$13,"[HR Data].[Gender]","[HR Data].[Gender].&amp;[M]","[HR Data].[FP]","[HR Data].[FP].&amp;[PT]")</f>
        <v>0.72237960339943341</v>
      </c>
      <c r="L5" s="17">
        <f>GETPIVOTDATA("[Measures].[Active Employees]",Headline!$A$13,"[HR Data].[Gender]","[HR Data].[Gender].&amp;[F]","[HR Data].[FP]","[HR Data].[FP].&amp;[PT]")</f>
        <v>0.49831649831649832</v>
      </c>
      <c r="P5" s="19">
        <f>GETPIVOTDATA("[Measures].[Turnover]",Headline!$A$25)</f>
        <v>2.5338461538461536</v>
      </c>
      <c r="Q5" s="16">
        <f>GETPIVOTDATA("[Measures].[Turnover]",Headline!$A$25,"[HR Data].[Gender]","[HR Data].[Gender].&amp;[M]")</f>
        <v>2.5410764872521248</v>
      </c>
      <c r="R5" s="18">
        <f>GETPIVOTDATA("[Measures].[Turnover]",Headline!$A$25,"[HR Data].[Gender]","[HR Data].[Gender].&amp;[F]")</f>
        <v>2.5252525252525251</v>
      </c>
    </row>
    <row r="6" spans="1:21" x14ac:dyDescent="0.45">
      <c r="D6" s="11"/>
      <c r="E6" s="10"/>
      <c r="F6" s="14"/>
      <c r="G6" s="12"/>
      <c r="H6" s="16"/>
      <c r="I6" s="17"/>
      <c r="J6" s="12"/>
      <c r="K6" s="16"/>
      <c r="L6" s="17"/>
      <c r="P6" s="19"/>
      <c r="Q6" s="16"/>
      <c r="R6" s="1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54C36-69AB-4C3E-BF56-117B2B31026D}">
  <dimension ref="A1:U6"/>
  <sheetViews>
    <sheetView showGridLines="0" workbookViewId="0">
      <selection activeCell="G41" sqref="G41"/>
    </sheetView>
  </sheetViews>
  <sheetFormatPr defaultRowHeight="14.25" x14ac:dyDescent="0.45"/>
  <cols>
    <col min="3" max="3" width="21.1328125" customWidth="1"/>
    <col min="4" max="4" width="10.06640625" customWidth="1"/>
    <col min="5" max="5" width="8.3984375" customWidth="1"/>
    <col min="6" max="6" width="8.1328125" customWidth="1"/>
    <col min="15" max="15" width="11.265625" customWidth="1"/>
  </cols>
  <sheetData>
    <row r="1" spans="1:21" ht="21.4" customHeight="1" x14ac:dyDescent="0.7">
      <c r="A1" s="21" t="s">
        <v>55</v>
      </c>
      <c r="D1" s="12" t="s">
        <v>56</v>
      </c>
      <c r="E1" s="9">
        <f>E5/D5</f>
        <v>0.54307692307692312</v>
      </c>
      <c r="F1" s="13">
        <f>F5/D5</f>
        <v>0.45692307692307693</v>
      </c>
      <c r="Q1" s="22" t="s">
        <v>64</v>
      </c>
      <c r="U1" s="20"/>
    </row>
    <row r="2" spans="1:21" ht="13.9" customHeight="1" x14ac:dyDescent="0.45">
      <c r="A2" s="25" t="s">
        <v>65</v>
      </c>
      <c r="D2" s="9"/>
    </row>
    <row r="3" spans="1:21" ht="28.5" hidden="1" customHeight="1" x14ac:dyDescent="0.45"/>
    <row r="4" spans="1:21" x14ac:dyDescent="0.45">
      <c r="G4" s="12" t="s">
        <v>57</v>
      </c>
      <c r="H4" s="16">
        <f>GETPIVOTDATA("[Measures].[Active Employees]",Headline!$A$2,"[HR Data].[Gender]","[HR Data].[Gender].&amp;[M]","[HR Data].[PayType]","[HR Data].[PayType].&amp;[Hourly]")</f>
        <v>0.91501416430594906</v>
      </c>
      <c r="I4" s="17">
        <f>GETPIVOTDATA("[Measures].[Active Employees]",Headline!$A$2,"[HR Data].[Gender]","[HR Data].[Gender].&amp;[F]","[HR Data].[PayType]","[HR Data].[PayType].&amp;[Hourly]")</f>
        <v>0.81818181818181823</v>
      </c>
      <c r="J4" s="12" t="s">
        <v>59</v>
      </c>
      <c r="K4" s="16">
        <f>GETPIVOTDATA("[Measures].[Active Employees]",Headline!$A$13,"[HR Data].[Gender]","[HR Data].[Gender].&amp;[M]","[HR Data].[FP]","[HR Data].[FP].&amp;[FT]")</f>
        <v>0.27762039660056659</v>
      </c>
      <c r="L4" s="17">
        <f>GETPIVOTDATA("[Measures].[Active Employees]",Headline!$A$13,"[HR Data].[Gender]","[HR Data].[Gender].&amp;[F]","[HR Data].[FP]","[HR Data].[FP].&amp;[FT]")</f>
        <v>0.50168350168350173</v>
      </c>
    </row>
    <row r="5" spans="1:21" x14ac:dyDescent="0.45">
      <c r="D5" s="11">
        <f>GETPIVOTDATA("[Measures].[Active Employees]",Headline!$E$8)</f>
        <v>650</v>
      </c>
      <c r="E5" s="10">
        <f>GETPIVOTDATA("[Measures].[Active Employees]",Headline!$E$8,"[HR Data].[Gender]","[HR Data].[Gender].&amp;[M]")</f>
        <v>353</v>
      </c>
      <c r="F5" s="14">
        <f>GETPIVOTDATA("[Measures].[Active Employees]",Headline!$E$8,"[HR Data].[Gender]","[HR Data].[Gender].&amp;[F]")</f>
        <v>297</v>
      </c>
      <c r="G5" s="12" t="s">
        <v>58</v>
      </c>
      <c r="H5" s="16">
        <f>GETPIVOTDATA("[Measures].[Active Employees]",Headline!$A$2,"[HR Data].[Gender]","[HR Data].[Gender].&amp;[M]","[HR Data].[PayType]","[HR Data].[PayType].&amp;[Salary]")</f>
        <v>8.4985835694050993E-2</v>
      </c>
      <c r="I5" s="17">
        <f>GETPIVOTDATA("[Measures].[Active Employees]",Headline!$A$2,"[HR Data].[Gender]","[HR Data].[Gender].&amp;[F]","[HR Data].[PayType]","[HR Data].[PayType].&amp;[Salary]")</f>
        <v>0.18181818181818182</v>
      </c>
      <c r="J5" s="12" t="s">
        <v>60</v>
      </c>
      <c r="K5" s="16">
        <f>GETPIVOTDATA("[Measures].[Active Employees]",Headline!$A$13,"[HR Data].[Gender]","[HR Data].[Gender].&amp;[M]","[HR Data].[FP]","[HR Data].[FP].&amp;[PT]")</f>
        <v>0.72237960339943341</v>
      </c>
      <c r="L5" s="17">
        <f>GETPIVOTDATA("[Measures].[Active Employees]",Headline!$A$13,"[HR Data].[Gender]","[HR Data].[Gender].&amp;[F]","[HR Data].[FP]","[HR Data].[FP].&amp;[PT]")</f>
        <v>0.49831649831649832</v>
      </c>
      <c r="P5" s="23">
        <f>GETPIVOTDATA("[Measures].[Turnover]",Headline!$A$25)</f>
        <v>2.5338461538461536</v>
      </c>
      <c r="Q5" s="23">
        <f>GETPIVOTDATA("[Measures].[Turnover]",Headline!$A$25,"[HR Data].[Gender]","[HR Data].[Gender].&amp;[M]")</f>
        <v>2.5410764872521248</v>
      </c>
      <c r="R5" s="23">
        <f>GETPIVOTDATA("[Measures].[Turnover]",Headline!$A$25,"[HR Data].[Gender]","[HR Data].[Gender].&amp;[F]")</f>
        <v>2.5252525252525251</v>
      </c>
    </row>
    <row r="6" spans="1:21" x14ac:dyDescent="0.45">
      <c r="D6" s="11"/>
      <c r="E6" s="10"/>
      <c r="F6" s="14"/>
      <c r="G6" s="12"/>
      <c r="H6" s="16"/>
      <c r="I6" s="17"/>
      <c r="J6" s="12"/>
      <c r="K6" s="16"/>
      <c r="L6" s="17"/>
      <c r="P6" s="19"/>
      <c r="Q6" s="16"/>
      <c r="R6" s="1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59B26-FFD6-466D-AAB4-5EE2185886F7}">
  <dimension ref="A3:C92"/>
  <sheetViews>
    <sheetView topLeftCell="A2" workbookViewId="0">
      <selection activeCell="J10" sqref="J10"/>
    </sheetView>
  </sheetViews>
  <sheetFormatPr defaultRowHeight="14.25" x14ac:dyDescent="0.45"/>
  <cols>
    <col min="1" max="1" width="12.06640625" bestFit="1" customWidth="1"/>
    <col min="2" max="2" width="15.19921875" bestFit="1" customWidth="1"/>
    <col min="3" max="3" width="9.06640625" bestFit="1" customWidth="1"/>
  </cols>
  <sheetData>
    <row r="3" spans="1:3" x14ac:dyDescent="0.45">
      <c r="A3" s="1" t="s">
        <v>0</v>
      </c>
      <c r="B3" t="s">
        <v>30</v>
      </c>
      <c r="C3" t="s">
        <v>31</v>
      </c>
    </row>
    <row r="4" spans="1:3" x14ac:dyDescent="0.45">
      <c r="A4" s="2" t="s">
        <v>2</v>
      </c>
    </row>
    <row r="5" spans="1:3" x14ac:dyDescent="0.45">
      <c r="A5" s="3" t="s">
        <v>3</v>
      </c>
    </row>
    <row r="6" spans="1:3" x14ac:dyDescent="0.45">
      <c r="A6" s="4" t="s">
        <v>4</v>
      </c>
      <c r="B6" s="6">
        <v>228</v>
      </c>
      <c r="C6" s="5">
        <v>1</v>
      </c>
    </row>
    <row r="7" spans="1:3" x14ac:dyDescent="0.45">
      <c r="A7" s="4" t="s">
        <v>5</v>
      </c>
      <c r="B7" s="6">
        <v>229</v>
      </c>
      <c r="C7" s="5">
        <v>1</v>
      </c>
    </row>
    <row r="8" spans="1:3" x14ac:dyDescent="0.45">
      <c r="A8" s="4" t="s">
        <v>6</v>
      </c>
      <c r="B8" s="6">
        <v>229</v>
      </c>
      <c r="C8" s="5">
        <v>1</v>
      </c>
    </row>
    <row r="9" spans="1:3" x14ac:dyDescent="0.45">
      <c r="A9" s="3" t="s">
        <v>22</v>
      </c>
      <c r="B9" s="6">
        <v>229</v>
      </c>
      <c r="C9" s="5">
        <v>3</v>
      </c>
    </row>
    <row r="10" spans="1:3" x14ac:dyDescent="0.45">
      <c r="A10" s="3" t="s">
        <v>7</v>
      </c>
    </row>
    <row r="11" spans="1:3" x14ac:dyDescent="0.45">
      <c r="A11" s="4" t="s">
        <v>8</v>
      </c>
      <c r="B11" s="6">
        <v>233</v>
      </c>
      <c r="C11" s="5">
        <v>4</v>
      </c>
    </row>
    <row r="12" spans="1:3" x14ac:dyDescent="0.45">
      <c r="A12" s="4" t="s">
        <v>9</v>
      </c>
      <c r="B12" s="6">
        <v>242</v>
      </c>
      <c r="C12" s="5">
        <v>8</v>
      </c>
    </row>
    <row r="13" spans="1:3" x14ac:dyDescent="0.45">
      <c r="A13" s="4" t="s">
        <v>10</v>
      </c>
      <c r="B13" s="6">
        <v>251</v>
      </c>
      <c r="C13" s="5">
        <v>9</v>
      </c>
    </row>
    <row r="14" spans="1:3" x14ac:dyDescent="0.45">
      <c r="A14" s="3" t="s">
        <v>23</v>
      </c>
      <c r="B14" s="6">
        <v>251</v>
      </c>
      <c r="C14" s="5">
        <v>21</v>
      </c>
    </row>
    <row r="15" spans="1:3" x14ac:dyDescent="0.45">
      <c r="A15" s="3" t="s">
        <v>11</v>
      </c>
    </row>
    <row r="16" spans="1:3" x14ac:dyDescent="0.45">
      <c r="A16" s="4" t="s">
        <v>12</v>
      </c>
      <c r="B16" s="6">
        <v>258</v>
      </c>
      <c r="C16" s="5">
        <v>7</v>
      </c>
    </row>
    <row r="17" spans="1:3" x14ac:dyDescent="0.45">
      <c r="A17" s="4" t="s">
        <v>13</v>
      </c>
      <c r="B17" s="6">
        <v>269</v>
      </c>
      <c r="C17" s="5">
        <v>11</v>
      </c>
    </row>
    <row r="18" spans="1:3" x14ac:dyDescent="0.45">
      <c r="A18" s="4" t="s">
        <v>14</v>
      </c>
      <c r="B18" s="6">
        <v>275</v>
      </c>
      <c r="C18" s="5">
        <v>6</v>
      </c>
    </row>
    <row r="19" spans="1:3" x14ac:dyDescent="0.45">
      <c r="A19" s="3" t="s">
        <v>24</v>
      </c>
      <c r="B19" s="6">
        <v>275</v>
      </c>
      <c r="C19" s="5">
        <v>24</v>
      </c>
    </row>
    <row r="20" spans="1:3" x14ac:dyDescent="0.45">
      <c r="A20" s="3" t="s">
        <v>15</v>
      </c>
    </row>
    <row r="21" spans="1:3" x14ac:dyDescent="0.45">
      <c r="A21" s="4" t="s">
        <v>16</v>
      </c>
      <c r="B21" s="6">
        <v>289</v>
      </c>
      <c r="C21" s="5">
        <v>14</v>
      </c>
    </row>
    <row r="22" spans="1:3" x14ac:dyDescent="0.45">
      <c r="A22" s="4" t="s">
        <v>17</v>
      </c>
      <c r="B22" s="6">
        <v>291</v>
      </c>
      <c r="C22" s="5">
        <v>9</v>
      </c>
    </row>
    <row r="23" spans="1:3" x14ac:dyDescent="0.45">
      <c r="A23" s="4" t="s">
        <v>18</v>
      </c>
      <c r="B23" s="6">
        <v>300</v>
      </c>
      <c r="C23" s="5">
        <v>7</v>
      </c>
    </row>
    <row r="24" spans="1:3" x14ac:dyDescent="0.45">
      <c r="A24" s="3" t="s">
        <v>25</v>
      </c>
      <c r="B24" s="6">
        <v>300</v>
      </c>
      <c r="C24" s="5">
        <v>30</v>
      </c>
    </row>
    <row r="25" spans="1:3" x14ac:dyDescent="0.45">
      <c r="A25" s="2" t="s">
        <v>26</v>
      </c>
      <c r="B25" s="6">
        <v>300</v>
      </c>
      <c r="C25" s="5">
        <v>78</v>
      </c>
    </row>
    <row r="26" spans="1:3" x14ac:dyDescent="0.45">
      <c r="A26" s="2" t="s">
        <v>19</v>
      </c>
    </row>
    <row r="27" spans="1:3" x14ac:dyDescent="0.45">
      <c r="A27" s="3" t="s">
        <v>3</v>
      </c>
    </row>
    <row r="28" spans="1:3" x14ac:dyDescent="0.45">
      <c r="A28" s="4" t="s">
        <v>4</v>
      </c>
      <c r="B28" s="6">
        <v>312</v>
      </c>
      <c r="C28" s="5">
        <v>10</v>
      </c>
    </row>
    <row r="29" spans="1:3" x14ac:dyDescent="0.45">
      <c r="A29" s="4" t="s">
        <v>5</v>
      </c>
      <c r="B29" s="6">
        <v>322</v>
      </c>
      <c r="C29" s="5">
        <v>9</v>
      </c>
    </row>
    <row r="30" spans="1:3" x14ac:dyDescent="0.45">
      <c r="A30" s="4" t="s">
        <v>6</v>
      </c>
      <c r="B30" s="6">
        <v>338</v>
      </c>
      <c r="C30" s="5">
        <v>18</v>
      </c>
    </row>
    <row r="31" spans="1:3" x14ac:dyDescent="0.45">
      <c r="A31" s="3" t="s">
        <v>22</v>
      </c>
      <c r="B31" s="6">
        <v>338</v>
      </c>
      <c r="C31" s="5">
        <v>37</v>
      </c>
    </row>
    <row r="32" spans="1:3" x14ac:dyDescent="0.45">
      <c r="A32" s="3" t="s">
        <v>7</v>
      </c>
    </row>
    <row r="33" spans="1:3" x14ac:dyDescent="0.45">
      <c r="A33" s="4" t="s">
        <v>8</v>
      </c>
      <c r="B33" s="6">
        <v>343</v>
      </c>
      <c r="C33" s="5">
        <v>8</v>
      </c>
    </row>
    <row r="34" spans="1:3" x14ac:dyDescent="0.45">
      <c r="A34" s="4" t="s">
        <v>9</v>
      </c>
      <c r="B34" s="6">
        <v>351</v>
      </c>
      <c r="C34" s="5">
        <v>7</v>
      </c>
    </row>
    <row r="35" spans="1:3" x14ac:dyDescent="0.45">
      <c r="A35" s="4" t="s">
        <v>10</v>
      </c>
      <c r="B35" s="6">
        <v>361</v>
      </c>
      <c r="C35" s="5">
        <v>7</v>
      </c>
    </row>
    <row r="36" spans="1:3" x14ac:dyDescent="0.45">
      <c r="A36" s="3" t="s">
        <v>23</v>
      </c>
      <c r="B36" s="6">
        <v>361</v>
      </c>
      <c r="C36" s="5">
        <v>22</v>
      </c>
    </row>
    <row r="37" spans="1:3" x14ac:dyDescent="0.45">
      <c r="A37" s="3" t="s">
        <v>11</v>
      </c>
    </row>
    <row r="38" spans="1:3" x14ac:dyDescent="0.45">
      <c r="A38" s="4" t="s">
        <v>12</v>
      </c>
      <c r="B38" s="6">
        <v>370</v>
      </c>
      <c r="C38" s="5">
        <v>8</v>
      </c>
    </row>
    <row r="39" spans="1:3" x14ac:dyDescent="0.45">
      <c r="A39" s="4" t="s">
        <v>13</v>
      </c>
      <c r="B39" s="6">
        <v>386</v>
      </c>
      <c r="C39" s="5">
        <v>18</v>
      </c>
    </row>
    <row r="40" spans="1:3" x14ac:dyDescent="0.45">
      <c r="A40" s="4" t="s">
        <v>14</v>
      </c>
      <c r="B40" s="6">
        <v>403</v>
      </c>
      <c r="C40" s="5">
        <v>21</v>
      </c>
    </row>
    <row r="41" spans="1:3" x14ac:dyDescent="0.45">
      <c r="A41" s="3" t="s">
        <v>24</v>
      </c>
      <c r="B41" s="6">
        <v>403</v>
      </c>
      <c r="C41" s="5">
        <v>47</v>
      </c>
    </row>
    <row r="42" spans="1:3" x14ac:dyDescent="0.45">
      <c r="A42" s="3" t="s">
        <v>15</v>
      </c>
    </row>
    <row r="43" spans="1:3" x14ac:dyDescent="0.45">
      <c r="A43" s="4" t="s">
        <v>16</v>
      </c>
      <c r="B43" s="6">
        <v>426</v>
      </c>
      <c r="C43" s="5">
        <v>24</v>
      </c>
    </row>
    <row r="44" spans="1:3" x14ac:dyDescent="0.45">
      <c r="A44" s="4" t="s">
        <v>17</v>
      </c>
      <c r="B44" s="6">
        <v>453</v>
      </c>
      <c r="C44" s="5">
        <v>33</v>
      </c>
    </row>
    <row r="45" spans="1:3" x14ac:dyDescent="0.45">
      <c r="A45" s="4" t="s">
        <v>18</v>
      </c>
      <c r="B45" s="6">
        <v>467</v>
      </c>
      <c r="C45" s="5">
        <v>17</v>
      </c>
    </row>
    <row r="46" spans="1:3" x14ac:dyDescent="0.45">
      <c r="A46" s="3" t="s">
        <v>25</v>
      </c>
      <c r="B46" s="6">
        <v>467</v>
      </c>
      <c r="C46" s="5">
        <v>74</v>
      </c>
    </row>
    <row r="47" spans="1:3" x14ac:dyDescent="0.45">
      <c r="A47" s="2" t="s">
        <v>27</v>
      </c>
      <c r="B47" s="6">
        <v>467</v>
      </c>
      <c r="C47" s="5">
        <v>180</v>
      </c>
    </row>
    <row r="48" spans="1:3" x14ac:dyDescent="0.45">
      <c r="A48" s="2" t="s">
        <v>20</v>
      </c>
    </row>
    <row r="49" spans="1:3" x14ac:dyDescent="0.45">
      <c r="A49" s="3" t="s">
        <v>3</v>
      </c>
    </row>
    <row r="50" spans="1:3" x14ac:dyDescent="0.45">
      <c r="A50" s="4" t="s">
        <v>4</v>
      </c>
      <c r="B50" s="6">
        <v>455</v>
      </c>
      <c r="C50" s="5">
        <v>18</v>
      </c>
    </row>
    <row r="51" spans="1:3" x14ac:dyDescent="0.45">
      <c r="A51" s="4" t="s">
        <v>5</v>
      </c>
      <c r="B51" s="6">
        <v>454</v>
      </c>
      <c r="C51" s="5">
        <v>27</v>
      </c>
    </row>
    <row r="52" spans="1:3" x14ac:dyDescent="0.45">
      <c r="A52" s="4" t="s">
        <v>6</v>
      </c>
      <c r="B52" s="6">
        <v>449</v>
      </c>
      <c r="C52" s="5">
        <v>21</v>
      </c>
    </row>
    <row r="53" spans="1:3" x14ac:dyDescent="0.45">
      <c r="A53" s="3" t="s">
        <v>22</v>
      </c>
      <c r="B53" s="6">
        <v>449</v>
      </c>
      <c r="C53" s="5">
        <v>66</v>
      </c>
    </row>
    <row r="54" spans="1:3" x14ac:dyDescent="0.45">
      <c r="A54" s="3" t="s">
        <v>7</v>
      </c>
    </row>
    <row r="55" spans="1:3" x14ac:dyDescent="0.45">
      <c r="A55" s="4" t="s">
        <v>8</v>
      </c>
      <c r="B55" s="6">
        <v>448</v>
      </c>
      <c r="C55" s="5">
        <v>31</v>
      </c>
    </row>
    <row r="56" spans="1:3" x14ac:dyDescent="0.45">
      <c r="A56" s="4" t="s">
        <v>9</v>
      </c>
      <c r="B56" s="6">
        <v>454</v>
      </c>
      <c r="C56" s="5">
        <v>47</v>
      </c>
    </row>
    <row r="57" spans="1:3" x14ac:dyDescent="0.45">
      <c r="A57" s="4" t="s">
        <v>10</v>
      </c>
      <c r="B57" s="6">
        <v>458</v>
      </c>
      <c r="C57" s="5">
        <v>36</v>
      </c>
    </row>
    <row r="58" spans="1:3" x14ac:dyDescent="0.45">
      <c r="A58" s="3" t="s">
        <v>23</v>
      </c>
      <c r="B58" s="6">
        <v>458</v>
      </c>
      <c r="C58" s="5">
        <v>114</v>
      </c>
    </row>
    <row r="59" spans="1:3" x14ac:dyDescent="0.45">
      <c r="A59" s="3" t="s">
        <v>11</v>
      </c>
    </row>
    <row r="60" spans="1:3" x14ac:dyDescent="0.45">
      <c r="A60" s="4" t="s">
        <v>12</v>
      </c>
      <c r="B60" s="6">
        <v>462</v>
      </c>
      <c r="C60" s="5">
        <v>53</v>
      </c>
    </row>
    <row r="61" spans="1:3" x14ac:dyDescent="0.45">
      <c r="A61" s="4" t="s">
        <v>13</v>
      </c>
      <c r="B61" s="6">
        <v>488</v>
      </c>
      <c r="C61" s="5">
        <v>76</v>
      </c>
    </row>
    <row r="62" spans="1:3" x14ac:dyDescent="0.45">
      <c r="A62" s="4" t="s">
        <v>14</v>
      </c>
      <c r="B62" s="6">
        <v>494</v>
      </c>
      <c r="C62" s="5">
        <v>47</v>
      </c>
    </row>
    <row r="63" spans="1:3" x14ac:dyDescent="0.45">
      <c r="A63" s="3" t="s">
        <v>24</v>
      </c>
      <c r="B63" s="6">
        <v>494</v>
      </c>
      <c r="C63" s="5">
        <v>176</v>
      </c>
    </row>
    <row r="64" spans="1:3" x14ac:dyDescent="0.45">
      <c r="A64" s="3" t="s">
        <v>15</v>
      </c>
    </row>
    <row r="65" spans="1:3" x14ac:dyDescent="0.45">
      <c r="A65" s="4" t="s">
        <v>16</v>
      </c>
      <c r="B65" s="6">
        <v>504</v>
      </c>
      <c r="C65" s="5">
        <v>65</v>
      </c>
    </row>
    <row r="66" spans="1:3" x14ac:dyDescent="0.45">
      <c r="A66" s="4" t="s">
        <v>17</v>
      </c>
      <c r="B66" s="6">
        <v>517</v>
      </c>
      <c r="C66" s="5">
        <v>55</v>
      </c>
    </row>
    <row r="67" spans="1:3" x14ac:dyDescent="0.45">
      <c r="A67" s="4" t="s">
        <v>18</v>
      </c>
      <c r="B67" s="6">
        <v>506</v>
      </c>
      <c r="C67" s="5">
        <v>10</v>
      </c>
    </row>
    <row r="68" spans="1:3" x14ac:dyDescent="0.45">
      <c r="A68" s="3" t="s">
        <v>25</v>
      </c>
      <c r="B68" s="6">
        <v>506</v>
      </c>
      <c r="C68" s="5">
        <v>130</v>
      </c>
    </row>
    <row r="69" spans="1:3" x14ac:dyDescent="0.45">
      <c r="A69" s="2" t="s">
        <v>28</v>
      </c>
      <c r="B69" s="6">
        <v>506</v>
      </c>
      <c r="C69" s="5">
        <v>486</v>
      </c>
    </row>
    <row r="70" spans="1:3" x14ac:dyDescent="0.45">
      <c r="A70" s="2" t="s">
        <v>21</v>
      </c>
    </row>
    <row r="71" spans="1:3" x14ac:dyDescent="0.45">
      <c r="A71" s="3" t="s">
        <v>3</v>
      </c>
    </row>
    <row r="72" spans="1:3" x14ac:dyDescent="0.45">
      <c r="A72" s="4" t="s">
        <v>4</v>
      </c>
      <c r="B72" s="6">
        <v>506</v>
      </c>
      <c r="C72" s="5">
        <v>39</v>
      </c>
    </row>
    <row r="73" spans="1:3" x14ac:dyDescent="0.45">
      <c r="A73" s="4" t="s">
        <v>5</v>
      </c>
      <c r="B73" s="6">
        <v>509</v>
      </c>
      <c r="C73" s="5">
        <v>34</v>
      </c>
    </row>
    <row r="74" spans="1:3" x14ac:dyDescent="0.45">
      <c r="A74" s="4" t="s">
        <v>6</v>
      </c>
      <c r="B74" s="6">
        <v>526</v>
      </c>
      <c r="C74" s="5">
        <v>54</v>
      </c>
    </row>
    <row r="75" spans="1:3" x14ac:dyDescent="0.45">
      <c r="A75" s="3" t="s">
        <v>22</v>
      </c>
      <c r="B75" s="6">
        <v>526</v>
      </c>
      <c r="C75" s="5">
        <v>127</v>
      </c>
    </row>
    <row r="76" spans="1:3" x14ac:dyDescent="0.45">
      <c r="A76" s="3" t="s">
        <v>7</v>
      </c>
    </row>
    <row r="77" spans="1:3" x14ac:dyDescent="0.45">
      <c r="A77" s="4" t="s">
        <v>8</v>
      </c>
      <c r="B77" s="6">
        <v>538</v>
      </c>
      <c r="C77" s="5">
        <v>72</v>
      </c>
    </row>
    <row r="78" spans="1:3" x14ac:dyDescent="0.45">
      <c r="A78" s="4" t="s">
        <v>9</v>
      </c>
      <c r="B78" s="6">
        <v>574</v>
      </c>
      <c r="C78" s="5">
        <v>108</v>
      </c>
    </row>
    <row r="79" spans="1:3" x14ac:dyDescent="0.45">
      <c r="A79" s="4" t="s">
        <v>10</v>
      </c>
      <c r="B79" s="6">
        <v>633</v>
      </c>
      <c r="C79" s="5">
        <v>118</v>
      </c>
    </row>
    <row r="80" spans="1:3" x14ac:dyDescent="0.45">
      <c r="A80" s="3" t="s">
        <v>23</v>
      </c>
      <c r="B80" s="6">
        <v>633</v>
      </c>
      <c r="C80" s="5">
        <v>298</v>
      </c>
    </row>
    <row r="81" spans="1:3" x14ac:dyDescent="0.45">
      <c r="A81" s="3" t="s">
        <v>11</v>
      </c>
    </row>
    <row r="82" spans="1:3" x14ac:dyDescent="0.45">
      <c r="A82" s="4" t="s">
        <v>12</v>
      </c>
      <c r="B82" s="6">
        <v>635</v>
      </c>
      <c r="C82" s="5">
        <v>102</v>
      </c>
    </row>
    <row r="83" spans="1:3" x14ac:dyDescent="0.45">
      <c r="A83" s="4" t="s">
        <v>13</v>
      </c>
      <c r="B83" s="6">
        <v>634</v>
      </c>
      <c r="C83" s="5">
        <v>96</v>
      </c>
    </row>
    <row r="84" spans="1:3" x14ac:dyDescent="0.45">
      <c r="A84" s="4" t="s">
        <v>14</v>
      </c>
      <c r="B84" s="6">
        <v>647</v>
      </c>
      <c r="C84" s="5">
        <v>80</v>
      </c>
    </row>
    <row r="85" spans="1:3" x14ac:dyDescent="0.45">
      <c r="A85" s="3" t="s">
        <v>24</v>
      </c>
      <c r="B85" s="6">
        <v>647</v>
      </c>
      <c r="C85" s="5">
        <v>278</v>
      </c>
    </row>
    <row r="86" spans="1:3" x14ac:dyDescent="0.45">
      <c r="A86" s="3" t="s">
        <v>15</v>
      </c>
    </row>
    <row r="87" spans="1:3" x14ac:dyDescent="0.45">
      <c r="A87" s="4" t="s">
        <v>16</v>
      </c>
      <c r="B87" s="6">
        <v>658</v>
      </c>
      <c r="C87" s="5">
        <v>102</v>
      </c>
    </row>
    <row r="88" spans="1:3" x14ac:dyDescent="0.45">
      <c r="A88" s="4" t="s">
        <v>17</v>
      </c>
      <c r="B88" s="6">
        <v>657</v>
      </c>
      <c r="C88" s="5">
        <v>45</v>
      </c>
    </row>
    <row r="89" spans="1:3" x14ac:dyDescent="0.45">
      <c r="A89" s="4" t="s">
        <v>18</v>
      </c>
      <c r="B89" s="6">
        <v>650</v>
      </c>
      <c r="C89" s="5">
        <v>2</v>
      </c>
    </row>
    <row r="90" spans="1:3" x14ac:dyDescent="0.45">
      <c r="A90" s="3" t="s">
        <v>25</v>
      </c>
      <c r="B90" s="6">
        <v>650</v>
      </c>
      <c r="C90" s="5">
        <v>149</v>
      </c>
    </row>
    <row r="91" spans="1:3" x14ac:dyDescent="0.45">
      <c r="A91" s="2" t="s">
        <v>29</v>
      </c>
      <c r="B91" s="6">
        <v>650</v>
      </c>
      <c r="C91" s="5">
        <v>852</v>
      </c>
    </row>
    <row r="92" spans="1:3" x14ac:dyDescent="0.45">
      <c r="A92" s="2" t="s">
        <v>1</v>
      </c>
      <c r="B92" s="6">
        <v>650</v>
      </c>
      <c r="C92" s="5">
        <v>1596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9A8B3-A264-4B27-B89B-6E8F695C1207}">
  <dimension ref="A3:D26"/>
  <sheetViews>
    <sheetView workbookViewId="0">
      <selection activeCell="A3" sqref="A3"/>
    </sheetView>
  </sheetViews>
  <sheetFormatPr defaultRowHeight="14.25" x14ac:dyDescent="0.45"/>
  <cols>
    <col min="1" max="1" width="15.19921875" bestFit="1" customWidth="1"/>
    <col min="2" max="2" width="14.73046875" bestFit="1" customWidth="1"/>
    <col min="3" max="3" width="3.73046875" bestFit="1" customWidth="1"/>
    <col min="4" max="4" width="10.19921875" bestFit="1" customWidth="1"/>
  </cols>
  <sheetData>
    <row r="3" spans="1:4" x14ac:dyDescent="0.45">
      <c r="A3" s="1" t="s">
        <v>30</v>
      </c>
      <c r="B3" s="1" t="s">
        <v>41</v>
      </c>
    </row>
    <row r="4" spans="1:4" x14ac:dyDescent="0.45">
      <c r="A4" s="1" t="s">
        <v>0</v>
      </c>
      <c r="B4" t="s">
        <v>42</v>
      </c>
      <c r="C4" t="s">
        <v>43</v>
      </c>
      <c r="D4" t="s">
        <v>1</v>
      </c>
    </row>
    <row r="5" spans="1:4" x14ac:dyDescent="0.45">
      <c r="A5" s="2" t="s">
        <v>32</v>
      </c>
    </row>
    <row r="6" spans="1:4" x14ac:dyDescent="0.45">
      <c r="A6" s="3" t="s">
        <v>39</v>
      </c>
      <c r="B6" s="6">
        <v>20</v>
      </c>
      <c r="C6" s="6">
        <v>25</v>
      </c>
      <c r="D6" s="6">
        <v>45</v>
      </c>
    </row>
    <row r="7" spans="1:4" x14ac:dyDescent="0.45">
      <c r="A7" s="3" t="s">
        <v>40</v>
      </c>
      <c r="B7" s="6">
        <v>14</v>
      </c>
      <c r="C7" s="6">
        <v>35</v>
      </c>
      <c r="D7" s="6">
        <v>49</v>
      </c>
    </row>
    <row r="8" spans="1:4" x14ac:dyDescent="0.45">
      <c r="A8" s="2" t="s">
        <v>33</v>
      </c>
    </row>
    <row r="9" spans="1:4" x14ac:dyDescent="0.45">
      <c r="A9" s="3" t="s">
        <v>39</v>
      </c>
      <c r="B9" s="6">
        <v>25</v>
      </c>
      <c r="C9" s="6">
        <v>17</v>
      </c>
      <c r="D9" s="6">
        <v>42</v>
      </c>
    </row>
    <row r="10" spans="1:4" x14ac:dyDescent="0.45">
      <c r="A10" s="3" t="s">
        <v>40</v>
      </c>
      <c r="B10" s="6">
        <v>15</v>
      </c>
      <c r="C10" s="6">
        <v>35</v>
      </c>
      <c r="D10" s="6">
        <v>50</v>
      </c>
    </row>
    <row r="11" spans="1:4" x14ac:dyDescent="0.45">
      <c r="A11" s="2" t="s">
        <v>34</v>
      </c>
    </row>
    <row r="12" spans="1:4" x14ac:dyDescent="0.45">
      <c r="A12" s="3" t="s">
        <v>39</v>
      </c>
      <c r="B12" s="6">
        <v>14</v>
      </c>
      <c r="C12" s="6">
        <v>16</v>
      </c>
      <c r="D12" s="6">
        <v>30</v>
      </c>
    </row>
    <row r="13" spans="1:4" x14ac:dyDescent="0.45">
      <c r="A13" s="3" t="s">
        <v>40</v>
      </c>
      <c r="B13" s="6">
        <v>11</v>
      </c>
      <c r="C13" s="6">
        <v>50</v>
      </c>
      <c r="D13" s="6">
        <v>61</v>
      </c>
    </row>
    <row r="14" spans="1:4" x14ac:dyDescent="0.45">
      <c r="A14" s="2" t="s">
        <v>35</v>
      </c>
    </row>
    <row r="15" spans="1:4" x14ac:dyDescent="0.45">
      <c r="A15" s="3" t="s">
        <v>39</v>
      </c>
      <c r="B15" s="6">
        <v>19</v>
      </c>
      <c r="C15" s="6">
        <v>24</v>
      </c>
      <c r="D15" s="6">
        <v>43</v>
      </c>
    </row>
    <row r="16" spans="1:4" x14ac:dyDescent="0.45">
      <c r="A16" s="3" t="s">
        <v>40</v>
      </c>
      <c r="B16" s="6">
        <v>13</v>
      </c>
      <c r="C16" s="6">
        <v>35</v>
      </c>
      <c r="D16" s="6">
        <v>48</v>
      </c>
    </row>
    <row r="17" spans="1:4" x14ac:dyDescent="0.45">
      <c r="A17" s="2" t="s">
        <v>36</v>
      </c>
    </row>
    <row r="18" spans="1:4" x14ac:dyDescent="0.45">
      <c r="A18" s="3" t="s">
        <v>39</v>
      </c>
      <c r="B18" s="6">
        <v>27</v>
      </c>
      <c r="C18" s="6">
        <v>22</v>
      </c>
      <c r="D18" s="6">
        <v>49</v>
      </c>
    </row>
    <row r="19" spans="1:4" x14ac:dyDescent="0.45">
      <c r="A19" s="3" t="s">
        <v>40</v>
      </c>
      <c r="B19" s="6">
        <v>13</v>
      </c>
      <c r="C19" s="6">
        <v>30</v>
      </c>
      <c r="D19" s="6">
        <v>43</v>
      </c>
    </row>
    <row r="20" spans="1:4" x14ac:dyDescent="0.45">
      <c r="A20" s="2" t="s">
        <v>37</v>
      </c>
    </row>
    <row r="21" spans="1:4" x14ac:dyDescent="0.45">
      <c r="A21" s="3" t="s">
        <v>39</v>
      </c>
      <c r="B21" s="6">
        <v>23</v>
      </c>
      <c r="C21" s="6">
        <v>25</v>
      </c>
      <c r="D21" s="6">
        <v>48</v>
      </c>
    </row>
    <row r="22" spans="1:4" x14ac:dyDescent="0.45">
      <c r="A22" s="3" t="s">
        <v>40</v>
      </c>
      <c r="B22" s="6">
        <v>14</v>
      </c>
      <c r="C22" s="6">
        <v>40</v>
      </c>
      <c r="D22" s="6">
        <v>54</v>
      </c>
    </row>
    <row r="23" spans="1:4" x14ac:dyDescent="0.45">
      <c r="A23" s="2" t="s">
        <v>38</v>
      </c>
    </row>
    <row r="24" spans="1:4" x14ac:dyDescent="0.45">
      <c r="A24" s="3" t="s">
        <v>39</v>
      </c>
      <c r="B24" s="6">
        <v>21</v>
      </c>
      <c r="C24" s="6">
        <v>19</v>
      </c>
      <c r="D24" s="6">
        <v>40</v>
      </c>
    </row>
    <row r="25" spans="1:4" x14ac:dyDescent="0.45">
      <c r="A25" s="3" t="s">
        <v>40</v>
      </c>
      <c r="B25" s="6">
        <v>18</v>
      </c>
      <c r="C25" s="6">
        <v>30</v>
      </c>
      <c r="D25" s="6">
        <v>48</v>
      </c>
    </row>
    <row r="26" spans="1:4" x14ac:dyDescent="0.45">
      <c r="A26" s="2" t="s">
        <v>1</v>
      </c>
      <c r="B26" s="6">
        <v>247</v>
      </c>
      <c r="C26" s="6">
        <v>403</v>
      </c>
      <c r="D26" s="6">
        <v>650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98971-3606-4722-ABD7-1A80211B70A1}">
  <dimension ref="A3:D12"/>
  <sheetViews>
    <sheetView workbookViewId="0">
      <selection activeCell="A3" sqref="A3"/>
    </sheetView>
  </sheetViews>
  <sheetFormatPr defaultRowHeight="14.25" x14ac:dyDescent="0.45"/>
  <cols>
    <col min="1" max="1" width="15.19921875" bestFit="1" customWidth="1"/>
    <col min="2" max="2" width="14.73046875" bestFit="1" customWidth="1"/>
    <col min="3" max="3" width="3.73046875" bestFit="1" customWidth="1"/>
    <col min="4" max="4" width="10.19921875" bestFit="1" customWidth="1"/>
  </cols>
  <sheetData>
    <row r="3" spans="1:4" x14ac:dyDescent="0.45">
      <c r="A3" s="1" t="s">
        <v>30</v>
      </c>
      <c r="B3" s="1" t="s">
        <v>41</v>
      </c>
    </row>
    <row r="4" spans="1:4" x14ac:dyDescent="0.45">
      <c r="A4" s="1" t="s">
        <v>0</v>
      </c>
      <c r="B4" t="s">
        <v>42</v>
      </c>
      <c r="C4" t="s">
        <v>43</v>
      </c>
      <c r="D4" t="s">
        <v>1</v>
      </c>
    </row>
    <row r="5" spans="1:4" x14ac:dyDescent="0.45">
      <c r="A5" s="2" t="s">
        <v>45</v>
      </c>
      <c r="B5" s="6">
        <v>25</v>
      </c>
      <c r="C5" s="6">
        <v>50</v>
      </c>
      <c r="D5" s="6">
        <v>75</v>
      </c>
    </row>
    <row r="6" spans="1:4" x14ac:dyDescent="0.45">
      <c r="A6" s="2" t="s">
        <v>46</v>
      </c>
      <c r="B6" s="6">
        <v>86</v>
      </c>
      <c r="C6" s="6">
        <v>27</v>
      </c>
      <c r="D6" s="6">
        <v>113</v>
      </c>
    </row>
    <row r="7" spans="1:4" x14ac:dyDescent="0.45">
      <c r="A7" s="2" t="s">
        <v>47</v>
      </c>
      <c r="B7" s="6">
        <v>21</v>
      </c>
      <c r="C7" s="6">
        <v>41</v>
      </c>
      <c r="D7" s="6">
        <v>62</v>
      </c>
    </row>
    <row r="8" spans="1:4" x14ac:dyDescent="0.45">
      <c r="A8" s="2" t="s">
        <v>48</v>
      </c>
      <c r="B8" s="6">
        <v>34</v>
      </c>
      <c r="C8" s="6">
        <v>90</v>
      </c>
      <c r="D8" s="6">
        <v>124</v>
      </c>
    </row>
    <row r="9" spans="1:4" x14ac:dyDescent="0.45">
      <c r="A9" s="2" t="s">
        <v>49</v>
      </c>
      <c r="B9" s="6">
        <v>21</v>
      </c>
      <c r="C9" s="6">
        <v>73</v>
      </c>
      <c r="D9" s="6">
        <v>94</v>
      </c>
    </row>
    <row r="10" spans="1:4" x14ac:dyDescent="0.45">
      <c r="A10" s="2" t="s">
        <v>50</v>
      </c>
      <c r="B10" s="6">
        <v>33</v>
      </c>
      <c r="C10" s="6">
        <v>81</v>
      </c>
      <c r="D10" s="6">
        <v>114</v>
      </c>
    </row>
    <row r="11" spans="1:4" x14ac:dyDescent="0.45">
      <c r="A11" s="2" t="s">
        <v>51</v>
      </c>
      <c r="B11" s="6">
        <v>27</v>
      </c>
      <c r="C11" s="6">
        <v>41</v>
      </c>
      <c r="D11" s="6">
        <v>68</v>
      </c>
    </row>
    <row r="12" spans="1:4" x14ac:dyDescent="0.45">
      <c r="A12" s="2" t="s">
        <v>1</v>
      </c>
      <c r="B12" s="6">
        <v>247</v>
      </c>
      <c r="C12" s="6">
        <v>403</v>
      </c>
      <c r="D12" s="6">
        <v>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972A2-C7FC-4EA4-AB29-B64E1B459676}">
  <dimension ref="A1:C6"/>
  <sheetViews>
    <sheetView workbookViewId="0">
      <selection activeCell="C1" sqref="C1"/>
    </sheetView>
  </sheetViews>
  <sheetFormatPr defaultRowHeight="14.25" x14ac:dyDescent="0.45"/>
  <cols>
    <col min="1" max="1" width="12.06640625" bestFit="1" customWidth="1"/>
    <col min="2" max="2" width="10.33203125" bestFit="1" customWidth="1"/>
    <col min="3" max="3" width="7.6640625" bestFit="1" customWidth="1"/>
  </cols>
  <sheetData>
    <row r="1" spans="1:3" x14ac:dyDescent="0.45">
      <c r="A1" s="1" t="s">
        <v>0</v>
      </c>
      <c r="B1" t="s">
        <v>52</v>
      </c>
      <c r="C1" t="s">
        <v>66</v>
      </c>
    </row>
    <row r="2" spans="1:3" x14ac:dyDescent="0.45">
      <c r="A2" s="2" t="s">
        <v>2</v>
      </c>
      <c r="B2" s="5">
        <v>11</v>
      </c>
      <c r="C2" s="26">
        <v>11</v>
      </c>
    </row>
    <row r="3" spans="1:3" x14ac:dyDescent="0.45">
      <c r="A3" s="2" t="s">
        <v>19</v>
      </c>
      <c r="B3" s="5">
        <v>96</v>
      </c>
      <c r="C3" s="26">
        <v>92</v>
      </c>
    </row>
    <row r="4" spans="1:3" x14ac:dyDescent="0.45">
      <c r="A4" s="2" t="s">
        <v>20</v>
      </c>
      <c r="B4" s="5">
        <v>598</v>
      </c>
      <c r="C4" s="26">
        <v>400</v>
      </c>
    </row>
    <row r="5" spans="1:3" x14ac:dyDescent="0.45">
      <c r="A5" s="2" t="s">
        <v>21</v>
      </c>
      <c r="B5" s="5">
        <v>942</v>
      </c>
      <c r="C5" s="26">
        <v>676</v>
      </c>
    </row>
    <row r="6" spans="1:3" x14ac:dyDescent="0.45">
      <c r="A6" s="2" t="s">
        <v>1</v>
      </c>
      <c r="B6" s="5">
        <v>1647</v>
      </c>
      <c r="C6" s="26">
        <v>1179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CF55B-D84C-4333-A1B3-E8525F89836A}">
  <dimension ref="A3:D26"/>
  <sheetViews>
    <sheetView workbookViewId="0">
      <selection activeCell="A3" sqref="A3:D26"/>
    </sheetView>
  </sheetViews>
  <sheetFormatPr defaultRowHeight="14.25" x14ac:dyDescent="0.45"/>
  <cols>
    <col min="1" max="1" width="17.3984375" bestFit="1" customWidth="1"/>
    <col min="2" max="2" width="14.73046875" bestFit="1" customWidth="1"/>
    <col min="3" max="3" width="2.73046875" bestFit="1" customWidth="1"/>
    <col min="4" max="4" width="10.19921875" bestFit="1" customWidth="1"/>
    <col min="5" max="5" width="17.3984375" bestFit="1" customWidth="1"/>
    <col min="6" max="6" width="26.86328125" bestFit="1" customWidth="1"/>
    <col min="7" max="7" width="22" bestFit="1" customWidth="1"/>
  </cols>
  <sheetData>
    <row r="3" spans="1:4" x14ac:dyDescent="0.45">
      <c r="A3" s="1" t="s">
        <v>44</v>
      </c>
      <c r="B3" s="1" t="s">
        <v>41</v>
      </c>
    </row>
    <row r="4" spans="1:4" x14ac:dyDescent="0.45">
      <c r="A4" s="1" t="s">
        <v>0</v>
      </c>
      <c r="B4" t="s">
        <v>42</v>
      </c>
      <c r="C4" t="s">
        <v>43</v>
      </c>
      <c r="D4" t="s">
        <v>1</v>
      </c>
    </row>
    <row r="5" spans="1:4" x14ac:dyDescent="0.45">
      <c r="A5" s="2" t="s">
        <v>32</v>
      </c>
    </row>
    <row r="6" spans="1:4" x14ac:dyDescent="0.45">
      <c r="A6" s="3" t="s">
        <v>39</v>
      </c>
      <c r="B6" s="5">
        <v>76.815238095238087</v>
      </c>
      <c r="C6" s="5">
        <v>28.947199999999999</v>
      </c>
      <c r="D6" s="5">
        <v>50.800000000000004</v>
      </c>
    </row>
    <row r="7" spans="1:4" x14ac:dyDescent="0.45">
      <c r="A7" s="3" t="s">
        <v>40</v>
      </c>
      <c r="B7" s="5">
        <v>112.63642857142858</v>
      </c>
      <c r="C7" s="5">
        <v>20.302857142857142</v>
      </c>
      <c r="D7" s="5">
        <v>46.683877551020416</v>
      </c>
    </row>
    <row r="8" spans="1:4" x14ac:dyDescent="0.45">
      <c r="A8" s="2" t="s">
        <v>33</v>
      </c>
    </row>
    <row r="9" spans="1:4" x14ac:dyDescent="0.45">
      <c r="A9" s="3" t="s">
        <v>39</v>
      </c>
      <c r="B9" s="5">
        <v>86.816800000000001</v>
      </c>
      <c r="C9" s="5">
        <v>15.668823529411766</v>
      </c>
      <c r="D9" s="5">
        <v>58.018809523809523</v>
      </c>
    </row>
    <row r="10" spans="1:4" x14ac:dyDescent="0.45">
      <c r="A10" s="3" t="s">
        <v>40</v>
      </c>
      <c r="B10" s="5">
        <v>63.764000000000003</v>
      </c>
      <c r="C10" s="5">
        <v>16.629428571428569</v>
      </c>
      <c r="D10" s="5">
        <v>30.7698</v>
      </c>
    </row>
    <row r="11" spans="1:4" x14ac:dyDescent="0.45">
      <c r="A11" s="2" t="s">
        <v>34</v>
      </c>
    </row>
    <row r="12" spans="1:4" x14ac:dyDescent="0.45">
      <c r="A12" s="3" t="s">
        <v>39</v>
      </c>
      <c r="B12" s="5">
        <v>55.166428571428575</v>
      </c>
      <c r="C12" s="5">
        <v>10.90764705882353</v>
      </c>
      <c r="D12" s="5">
        <v>30.895483870967741</v>
      </c>
    </row>
    <row r="13" spans="1:4" x14ac:dyDescent="0.45">
      <c r="A13" s="3" t="s">
        <v>40</v>
      </c>
      <c r="B13" s="5">
        <v>130.64363636363635</v>
      </c>
      <c r="C13" s="5">
        <v>18.820399999999999</v>
      </c>
      <c r="D13" s="5">
        <v>38.985245901639345</v>
      </c>
    </row>
    <row r="14" spans="1:4" x14ac:dyDescent="0.45">
      <c r="A14" s="2" t="s">
        <v>35</v>
      </c>
    </row>
    <row r="15" spans="1:4" x14ac:dyDescent="0.45">
      <c r="A15" s="3" t="s">
        <v>39</v>
      </c>
      <c r="B15" s="5">
        <v>88.446315789473687</v>
      </c>
      <c r="C15" s="5">
        <v>18.317083333333333</v>
      </c>
      <c r="D15" s="5">
        <v>49.304418604651168</v>
      </c>
    </row>
    <row r="16" spans="1:4" x14ac:dyDescent="0.45">
      <c r="A16" s="3" t="s">
        <v>40</v>
      </c>
      <c r="B16" s="5">
        <v>83.696923076923071</v>
      </c>
      <c r="C16" s="5">
        <v>18.36611111111111</v>
      </c>
      <c r="D16" s="5">
        <v>35.698775510204079</v>
      </c>
    </row>
    <row r="17" spans="1:4" x14ac:dyDescent="0.45">
      <c r="A17" s="2" t="s">
        <v>36</v>
      </c>
    </row>
    <row r="18" spans="1:4" x14ac:dyDescent="0.45">
      <c r="A18" s="3" t="s">
        <v>39</v>
      </c>
      <c r="B18" s="5">
        <v>86.20703703703704</v>
      </c>
      <c r="C18" s="5">
        <v>12.388260869565217</v>
      </c>
      <c r="D18" s="5">
        <v>52.250399999999999</v>
      </c>
    </row>
    <row r="19" spans="1:4" x14ac:dyDescent="0.45">
      <c r="A19" s="3" t="s">
        <v>40</v>
      </c>
      <c r="B19" s="5">
        <v>66.261538461538464</v>
      </c>
      <c r="C19" s="5">
        <v>33.782258064516128</v>
      </c>
      <c r="D19" s="5">
        <v>43.378409090909095</v>
      </c>
    </row>
    <row r="20" spans="1:4" x14ac:dyDescent="0.45">
      <c r="A20" s="2" t="s">
        <v>37</v>
      </c>
    </row>
    <row r="21" spans="1:4" x14ac:dyDescent="0.45">
      <c r="A21" s="3" t="s">
        <v>39</v>
      </c>
      <c r="B21" s="5">
        <v>68.317826086956515</v>
      </c>
      <c r="C21" s="5">
        <v>12.6516</v>
      </c>
      <c r="D21" s="5">
        <v>39.324999999999996</v>
      </c>
    </row>
    <row r="22" spans="1:4" x14ac:dyDescent="0.45">
      <c r="A22" s="3" t="s">
        <v>40</v>
      </c>
      <c r="B22" s="5">
        <v>74.398571428571429</v>
      </c>
      <c r="C22" s="5">
        <v>19.814146341463413</v>
      </c>
      <c r="D22" s="5">
        <v>33.708363636363636</v>
      </c>
    </row>
    <row r="23" spans="1:4" x14ac:dyDescent="0.45">
      <c r="A23" s="2" t="s">
        <v>38</v>
      </c>
    </row>
    <row r="24" spans="1:4" x14ac:dyDescent="0.45">
      <c r="A24" s="3" t="s">
        <v>39</v>
      </c>
      <c r="B24" s="5">
        <v>73.84571428571428</v>
      </c>
      <c r="C24" s="5">
        <v>7.696315789473684</v>
      </c>
      <c r="D24" s="5">
        <v>42.424750000000003</v>
      </c>
    </row>
    <row r="25" spans="1:4" x14ac:dyDescent="0.45">
      <c r="A25" s="3" t="s">
        <v>40</v>
      </c>
      <c r="B25" s="5">
        <v>93.846666666666664</v>
      </c>
      <c r="C25" s="5">
        <v>17.697741935483872</v>
      </c>
      <c r="D25" s="5">
        <v>45.670816326530613</v>
      </c>
    </row>
    <row r="26" spans="1:4" x14ac:dyDescent="0.45">
      <c r="A26" s="2" t="s">
        <v>1</v>
      </c>
      <c r="B26" s="5">
        <v>82.002983870967753</v>
      </c>
      <c r="C26" s="5">
        <v>18.742371638141808</v>
      </c>
      <c r="D26" s="5">
        <v>42.621567732115679</v>
      </c>
    </row>
  </sheetData>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A5CFF-0333-4FED-AAF3-0D558993E0C7}">
  <dimension ref="A2:H31"/>
  <sheetViews>
    <sheetView workbookViewId="0">
      <selection activeCell="A2" sqref="A2"/>
    </sheetView>
  </sheetViews>
  <sheetFormatPr defaultRowHeight="14.25" x14ac:dyDescent="0.45"/>
  <cols>
    <col min="1" max="1" width="12.06640625" bestFit="1" customWidth="1"/>
    <col min="2" max="2" width="14.73046875" bestFit="1" customWidth="1"/>
    <col min="3" max="3" width="7.6640625" bestFit="1" customWidth="1"/>
    <col min="4" max="4" width="10.19921875" bestFit="1" customWidth="1"/>
    <col min="5" max="5" width="12.06640625" bestFit="1" customWidth="1"/>
    <col min="6" max="6" width="15.19921875" bestFit="1" customWidth="1"/>
    <col min="7" max="7" width="3.73046875" bestFit="1" customWidth="1"/>
    <col min="8" max="8" width="10.19921875" bestFit="1" customWidth="1"/>
  </cols>
  <sheetData>
    <row r="2" spans="1:6" x14ac:dyDescent="0.45">
      <c r="A2" s="1" t="s">
        <v>30</v>
      </c>
      <c r="B2" s="1" t="s">
        <v>41</v>
      </c>
    </row>
    <row r="3" spans="1:6" x14ac:dyDescent="0.45">
      <c r="A3" s="1" t="s">
        <v>0</v>
      </c>
      <c r="B3" t="s">
        <v>39</v>
      </c>
      <c r="C3" t="s">
        <v>40</v>
      </c>
      <c r="D3" t="s">
        <v>1</v>
      </c>
    </row>
    <row r="4" spans="1:6" x14ac:dyDescent="0.45">
      <c r="A4" s="2" t="s">
        <v>57</v>
      </c>
      <c r="B4" s="8">
        <v>0.81818181818181823</v>
      </c>
      <c r="C4" s="8">
        <v>0.91501416430594906</v>
      </c>
      <c r="D4" s="8">
        <v>0.87076923076923074</v>
      </c>
    </row>
    <row r="5" spans="1:6" x14ac:dyDescent="0.45">
      <c r="A5" s="2" t="s">
        <v>58</v>
      </c>
      <c r="B5" s="8">
        <v>0.18181818181818182</v>
      </c>
      <c r="C5" s="8">
        <v>8.4985835694050993E-2</v>
      </c>
      <c r="D5" s="8">
        <v>0.12923076923076923</v>
      </c>
    </row>
    <row r="6" spans="1:6" x14ac:dyDescent="0.45">
      <c r="A6" s="2" t="s">
        <v>1</v>
      </c>
      <c r="B6" s="8">
        <v>1</v>
      </c>
      <c r="C6" s="8">
        <v>1</v>
      </c>
      <c r="D6" s="8">
        <v>1</v>
      </c>
    </row>
    <row r="8" spans="1:6" x14ac:dyDescent="0.45">
      <c r="E8" s="1" t="s">
        <v>0</v>
      </c>
      <c r="F8" t="s">
        <v>30</v>
      </c>
    </row>
    <row r="9" spans="1:6" x14ac:dyDescent="0.45">
      <c r="E9" s="2" t="s">
        <v>39</v>
      </c>
      <c r="F9" s="6">
        <v>297</v>
      </c>
    </row>
    <row r="10" spans="1:6" x14ac:dyDescent="0.45">
      <c r="E10" s="2" t="s">
        <v>40</v>
      </c>
      <c r="F10" s="6">
        <v>353</v>
      </c>
    </row>
    <row r="11" spans="1:6" x14ac:dyDescent="0.45">
      <c r="E11" s="2" t="s">
        <v>1</v>
      </c>
      <c r="F11" s="6">
        <v>650</v>
      </c>
    </row>
    <row r="13" spans="1:6" x14ac:dyDescent="0.45">
      <c r="A13" s="1" t="s">
        <v>30</v>
      </c>
      <c r="B13" s="1" t="s">
        <v>41</v>
      </c>
    </row>
    <row r="14" spans="1:6" x14ac:dyDescent="0.45">
      <c r="A14" s="1" t="s">
        <v>0</v>
      </c>
      <c r="B14" t="s">
        <v>39</v>
      </c>
      <c r="C14" t="s">
        <v>40</v>
      </c>
      <c r="D14" t="s">
        <v>1</v>
      </c>
    </row>
    <row r="15" spans="1:6" x14ac:dyDescent="0.45">
      <c r="A15" s="2" t="s">
        <v>42</v>
      </c>
      <c r="B15" s="8">
        <v>0.50168350168350173</v>
      </c>
      <c r="C15" s="8">
        <v>0.27762039660056659</v>
      </c>
      <c r="D15" s="8">
        <v>0.38</v>
      </c>
    </row>
    <row r="16" spans="1:6" x14ac:dyDescent="0.45">
      <c r="A16" s="2" t="s">
        <v>43</v>
      </c>
      <c r="B16" s="8">
        <v>0.49831649831649832</v>
      </c>
      <c r="C16" s="8">
        <v>0.72237960339943341</v>
      </c>
      <c r="D16" s="8">
        <v>0.62</v>
      </c>
    </row>
    <row r="17" spans="1:8" x14ac:dyDescent="0.45">
      <c r="A17" s="2" t="s">
        <v>1</v>
      </c>
      <c r="B17" s="8">
        <v>1</v>
      </c>
      <c r="C17" s="8">
        <v>1</v>
      </c>
      <c r="D17" s="8">
        <v>1</v>
      </c>
    </row>
    <row r="19" spans="1:8" x14ac:dyDescent="0.45">
      <c r="E19" s="1" t="s">
        <v>30</v>
      </c>
      <c r="F19" s="1" t="s">
        <v>41</v>
      </c>
    </row>
    <row r="20" spans="1:8" x14ac:dyDescent="0.45">
      <c r="E20" s="1" t="s">
        <v>0</v>
      </c>
      <c r="F20" t="s">
        <v>39</v>
      </c>
      <c r="G20" t="s">
        <v>40</v>
      </c>
      <c r="H20" t="s">
        <v>1</v>
      </c>
    </row>
    <row r="21" spans="1:8" x14ac:dyDescent="0.45">
      <c r="E21" s="2" t="s">
        <v>61</v>
      </c>
      <c r="F21" s="6">
        <v>172</v>
      </c>
      <c r="G21" s="6">
        <v>165</v>
      </c>
      <c r="H21" s="6">
        <v>337</v>
      </c>
    </row>
    <row r="22" spans="1:8" x14ac:dyDescent="0.45">
      <c r="E22" s="2" t="s">
        <v>62</v>
      </c>
      <c r="F22" s="6">
        <v>81</v>
      </c>
      <c r="G22" s="6">
        <v>105</v>
      </c>
      <c r="H22" s="6">
        <v>186</v>
      </c>
    </row>
    <row r="23" spans="1:8" x14ac:dyDescent="0.45">
      <c r="E23" s="2" t="s">
        <v>63</v>
      </c>
      <c r="F23" s="6">
        <v>44</v>
      </c>
      <c r="G23" s="6">
        <v>83</v>
      </c>
      <c r="H23" s="6">
        <v>127</v>
      </c>
    </row>
    <row r="24" spans="1:8" x14ac:dyDescent="0.45">
      <c r="E24" s="2" t="s">
        <v>1</v>
      </c>
      <c r="F24" s="6">
        <v>297</v>
      </c>
      <c r="G24" s="6">
        <v>353</v>
      </c>
      <c r="H24" s="6">
        <v>650</v>
      </c>
    </row>
    <row r="25" spans="1:8" x14ac:dyDescent="0.45">
      <c r="A25" s="1" t="s">
        <v>64</v>
      </c>
      <c r="B25" s="1" t="s">
        <v>41</v>
      </c>
    </row>
    <row r="26" spans="1:8" x14ac:dyDescent="0.45">
      <c r="A26" s="1" t="s">
        <v>0</v>
      </c>
      <c r="B26" t="s">
        <v>39</v>
      </c>
      <c r="C26" t="s">
        <v>40</v>
      </c>
      <c r="D26" t="s">
        <v>1</v>
      </c>
    </row>
    <row r="27" spans="1:8" x14ac:dyDescent="0.45">
      <c r="A27" s="2" t="s">
        <v>2</v>
      </c>
      <c r="B27" s="15">
        <v>3.2258064516129031E-2</v>
      </c>
      <c r="C27" s="15">
        <v>4.1379310344827586E-2</v>
      </c>
      <c r="D27" s="15">
        <v>3.6666666666666667E-2</v>
      </c>
    </row>
    <row r="28" spans="1:8" x14ac:dyDescent="0.45">
      <c r="A28" s="2" t="s">
        <v>19</v>
      </c>
      <c r="B28" s="15">
        <v>0.19742489270386265</v>
      </c>
      <c r="C28" s="15">
        <v>0.21367521367521367</v>
      </c>
      <c r="D28" s="15">
        <v>0.20556745182012848</v>
      </c>
    </row>
    <row r="29" spans="1:8" x14ac:dyDescent="0.45">
      <c r="A29" s="2" t="s">
        <v>20</v>
      </c>
      <c r="B29" s="15">
        <v>1.1836734693877551</v>
      </c>
      <c r="C29" s="15">
        <v>1.1800766283524904</v>
      </c>
      <c r="D29" s="15">
        <v>1.1818181818181819</v>
      </c>
    </row>
    <row r="30" spans="1:8" x14ac:dyDescent="0.45">
      <c r="A30" s="2" t="s">
        <v>21</v>
      </c>
      <c r="B30" s="15">
        <v>1.3771043771043772</v>
      </c>
      <c r="C30" s="15">
        <v>1.5099150141643058</v>
      </c>
      <c r="D30" s="15">
        <v>1.4492307692307693</v>
      </c>
    </row>
    <row r="31" spans="1:8" x14ac:dyDescent="0.45">
      <c r="A31" s="2" t="s">
        <v>1</v>
      </c>
      <c r="B31" s="15">
        <v>2.5252525252525251</v>
      </c>
      <c r="C31" s="15">
        <v>2.5410764872521248</v>
      </c>
      <c r="D31" s="15">
        <v>2.5338461538461536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CC596-35B3-4FFB-824B-51A6CFAACF8A}">
  <dimension ref="A1:D7"/>
  <sheetViews>
    <sheetView workbookViewId="0"/>
  </sheetViews>
  <sheetFormatPr defaultRowHeight="14.25" x14ac:dyDescent="0.45"/>
  <cols>
    <col min="1" max="1" width="12.06640625" bestFit="1" customWidth="1"/>
    <col min="2" max="2" width="14.73046875" bestFit="1" customWidth="1"/>
    <col min="3" max="3" width="8.73046875" bestFit="1" customWidth="1"/>
    <col min="4" max="5" width="10.19921875" bestFit="1" customWidth="1"/>
    <col min="6" max="6" width="10.1328125" bestFit="1" customWidth="1"/>
    <col min="7" max="7" width="8.73046875" bestFit="1" customWidth="1"/>
    <col min="8" max="8" width="14.9296875" bestFit="1" customWidth="1"/>
    <col min="9" max="9" width="13" bestFit="1" customWidth="1"/>
    <col min="10" max="17" width="8.33203125" bestFit="1" customWidth="1"/>
    <col min="18" max="23" width="9.33203125" bestFit="1" customWidth="1"/>
    <col min="24" max="38" width="10.33203125" bestFit="1" customWidth="1"/>
    <col min="39" max="45" width="8.33203125" bestFit="1" customWidth="1"/>
    <col min="46" max="61" width="9.33203125" bestFit="1" customWidth="1"/>
    <col min="62" max="68" width="8.33203125" bestFit="1" customWidth="1"/>
    <col min="69" max="81" width="9.33203125" bestFit="1" customWidth="1"/>
    <col min="82" max="88" width="8.33203125" bestFit="1" customWidth="1"/>
    <col min="89" max="102" width="9.33203125" bestFit="1" customWidth="1"/>
    <col min="103" max="110" width="8.33203125" bestFit="1" customWidth="1"/>
    <col min="111" max="125" width="9.33203125" bestFit="1" customWidth="1"/>
    <col min="126" max="130" width="8.33203125" bestFit="1" customWidth="1"/>
    <col min="131" max="149" width="9.33203125" bestFit="1" customWidth="1"/>
    <col min="150" max="155" width="8.33203125" bestFit="1" customWidth="1"/>
    <col min="156" max="169" width="9.33203125" bestFit="1" customWidth="1"/>
    <col min="170" max="174" width="8.33203125" bestFit="1" customWidth="1"/>
    <col min="175" max="192" width="9.33203125" bestFit="1" customWidth="1"/>
    <col min="193" max="199" width="8.33203125" bestFit="1" customWidth="1"/>
    <col min="200" max="218" width="9.33203125" bestFit="1" customWidth="1"/>
    <col min="219" max="226" width="8.33203125" bestFit="1" customWidth="1"/>
    <col min="227" max="251" width="9.33203125" bestFit="1" customWidth="1"/>
    <col min="252" max="271" width="10.33203125" bestFit="1" customWidth="1"/>
    <col min="272" max="277" width="9.33203125" bestFit="1" customWidth="1"/>
    <col min="278" max="291" width="10.33203125" bestFit="1" customWidth="1"/>
    <col min="292" max="295" width="9.33203125" bestFit="1" customWidth="1"/>
    <col min="296" max="314" width="10.33203125" bestFit="1" customWidth="1"/>
    <col min="315" max="319" width="8.33203125" bestFit="1" customWidth="1"/>
    <col min="320" max="332" width="9.33203125" bestFit="1" customWidth="1"/>
    <col min="333" max="341" width="8.33203125" bestFit="1" customWidth="1"/>
    <col min="342" max="355" width="9.33203125" bestFit="1" customWidth="1"/>
    <col min="356" max="363" width="8.33203125" bestFit="1" customWidth="1"/>
    <col min="364" max="381" width="9.33203125" bestFit="1" customWidth="1"/>
    <col min="382" max="388" width="8.33203125" bestFit="1" customWidth="1"/>
    <col min="389" max="402" width="9.33203125" bestFit="1" customWidth="1"/>
    <col min="403" max="411" width="8.33203125" bestFit="1" customWidth="1"/>
    <col min="412" max="432" width="9.33203125" bestFit="1" customWidth="1"/>
    <col min="433" max="441" width="8.33203125" bestFit="1" customWidth="1"/>
    <col min="442" max="458" width="9.33203125" bestFit="1" customWidth="1"/>
    <col min="459" max="467" width="8.33203125" bestFit="1" customWidth="1"/>
    <col min="468" max="488" width="9.33203125" bestFit="1" customWidth="1"/>
    <col min="489" max="497" width="8.33203125" bestFit="1" customWidth="1"/>
    <col min="498" max="519" width="9.33203125" bestFit="1" customWidth="1"/>
    <col min="520" max="526" width="8.33203125" bestFit="1" customWidth="1"/>
    <col min="527" max="556" width="9.33203125" bestFit="1" customWidth="1"/>
    <col min="557" max="576" width="10.33203125" bestFit="1" customWidth="1"/>
    <col min="577" max="585" width="9.33203125" bestFit="1" customWidth="1"/>
    <col min="586" max="604" width="10.33203125" bestFit="1" customWidth="1"/>
    <col min="605" max="611" width="9.33203125" bestFit="1" customWidth="1"/>
    <col min="612" max="612" width="10.33203125" bestFit="1" customWidth="1"/>
    <col min="613" max="613" width="9.33203125" bestFit="1" customWidth="1"/>
    <col min="614" max="614" width="8.3984375" bestFit="1" customWidth="1"/>
    <col min="615" max="617" width="6.3984375" bestFit="1" customWidth="1"/>
    <col min="618" max="618" width="8.33203125" bestFit="1" customWidth="1"/>
    <col min="619" max="621" width="9.33203125" bestFit="1" customWidth="1"/>
    <col min="622" max="630" width="8.33203125" bestFit="1" customWidth="1"/>
    <col min="631" max="636" width="9.33203125" bestFit="1" customWidth="1"/>
    <col min="637" max="651" width="10.33203125" bestFit="1" customWidth="1"/>
    <col min="652" max="658" width="8.33203125" bestFit="1" customWidth="1"/>
    <col min="659" max="674" width="9.33203125" bestFit="1" customWidth="1"/>
    <col min="675" max="681" width="8.33203125" bestFit="1" customWidth="1"/>
    <col min="682" max="694" width="9.33203125" bestFit="1" customWidth="1"/>
    <col min="695" max="701" width="8.33203125" bestFit="1" customWidth="1"/>
    <col min="702" max="715" width="9.33203125" bestFit="1" customWidth="1"/>
    <col min="716" max="723" width="8.33203125" bestFit="1" customWidth="1"/>
    <col min="724" max="738" width="9.33203125" bestFit="1" customWidth="1"/>
    <col min="739" max="743" width="8.33203125" bestFit="1" customWidth="1"/>
    <col min="744" max="762" width="9.33203125" bestFit="1" customWidth="1"/>
    <col min="763" max="768" width="8.33203125" bestFit="1" customWidth="1"/>
    <col min="769" max="782" width="9.33203125" bestFit="1" customWidth="1"/>
    <col min="783" max="787" width="8.33203125" bestFit="1" customWidth="1"/>
    <col min="788" max="805" width="9.33203125" bestFit="1" customWidth="1"/>
    <col min="806" max="812" width="8.33203125" bestFit="1" customWidth="1"/>
    <col min="813" max="831" width="9.33203125" bestFit="1" customWidth="1"/>
    <col min="832" max="839" width="8.33203125" bestFit="1" customWidth="1"/>
    <col min="840" max="864" width="9.33203125" bestFit="1" customWidth="1"/>
    <col min="865" max="884" width="10.33203125" bestFit="1" customWidth="1"/>
    <col min="885" max="890" width="9.33203125" bestFit="1" customWidth="1"/>
    <col min="891" max="904" width="10.33203125" bestFit="1" customWidth="1"/>
    <col min="905" max="908" width="9.33203125" bestFit="1" customWidth="1"/>
    <col min="909" max="927" width="10.33203125" bestFit="1" customWidth="1"/>
    <col min="928" max="932" width="8.33203125" bestFit="1" customWidth="1"/>
    <col min="933" max="945" width="9.33203125" bestFit="1" customWidth="1"/>
    <col min="946" max="954" width="8.33203125" bestFit="1" customWidth="1"/>
    <col min="955" max="968" width="9.33203125" bestFit="1" customWidth="1"/>
    <col min="969" max="976" width="8.33203125" bestFit="1" customWidth="1"/>
    <col min="977" max="994" width="9.33203125" bestFit="1" customWidth="1"/>
    <col min="995" max="1001" width="8.33203125" bestFit="1" customWidth="1"/>
    <col min="1002" max="1015" width="9.33203125" bestFit="1" customWidth="1"/>
    <col min="1016" max="1024" width="8.33203125" bestFit="1" customWidth="1"/>
    <col min="1025" max="1045" width="9.33203125" bestFit="1" customWidth="1"/>
    <col min="1046" max="1054" width="8.33203125" bestFit="1" customWidth="1"/>
    <col min="1055" max="1071" width="9.33203125" bestFit="1" customWidth="1"/>
    <col min="1072" max="1080" width="8.33203125" bestFit="1" customWidth="1"/>
    <col min="1081" max="1101" width="9.33203125" bestFit="1" customWidth="1"/>
    <col min="1102" max="1110" width="8.33203125" bestFit="1" customWidth="1"/>
    <col min="1111" max="1132" width="9.33203125" bestFit="1" customWidth="1"/>
    <col min="1133" max="1139" width="8.33203125" bestFit="1" customWidth="1"/>
    <col min="1140" max="1169" width="9.33203125" bestFit="1" customWidth="1"/>
    <col min="1170" max="1189" width="10.33203125" bestFit="1" customWidth="1"/>
    <col min="1190" max="1198" width="9.33203125" bestFit="1" customWidth="1"/>
    <col min="1199" max="1217" width="10.33203125" bestFit="1" customWidth="1"/>
    <col min="1218" max="1224" width="9.33203125" bestFit="1" customWidth="1"/>
    <col min="1225" max="1225" width="10.33203125" bestFit="1" customWidth="1"/>
    <col min="1226" max="1226" width="9.33203125" bestFit="1" customWidth="1"/>
    <col min="1227" max="1227" width="14.9296875" bestFit="1" customWidth="1"/>
    <col min="1228" max="1228" width="13" bestFit="1" customWidth="1"/>
  </cols>
  <sheetData>
    <row r="1" spans="1:4" x14ac:dyDescent="0.45">
      <c r="A1" s="1" t="s">
        <v>52</v>
      </c>
      <c r="B1" s="1" t="s">
        <v>41</v>
      </c>
    </row>
    <row r="2" spans="1:4" x14ac:dyDescent="0.45">
      <c r="A2" s="1" t="s">
        <v>0</v>
      </c>
      <c r="B2" t="s">
        <v>53</v>
      </c>
      <c r="C2" t="s">
        <v>54</v>
      </c>
      <c r="D2" t="s">
        <v>1</v>
      </c>
    </row>
    <row r="3" spans="1:4" x14ac:dyDescent="0.45">
      <c r="A3" s="2" t="s">
        <v>2</v>
      </c>
      <c r="B3" s="5">
        <v>11</v>
      </c>
      <c r="C3" s="5"/>
      <c r="D3" s="5">
        <v>11</v>
      </c>
    </row>
    <row r="4" spans="1:4" x14ac:dyDescent="0.45">
      <c r="A4" s="2" t="s">
        <v>19</v>
      </c>
      <c r="B4" s="5">
        <v>73</v>
      </c>
      <c r="C4" s="5">
        <v>23</v>
      </c>
      <c r="D4" s="5">
        <v>96</v>
      </c>
    </row>
    <row r="5" spans="1:4" x14ac:dyDescent="0.45">
      <c r="A5" s="2" t="s">
        <v>20</v>
      </c>
      <c r="B5" s="5">
        <v>127</v>
      </c>
      <c r="C5" s="5">
        <v>471</v>
      </c>
      <c r="D5" s="5">
        <v>598</v>
      </c>
    </row>
    <row r="6" spans="1:4" x14ac:dyDescent="0.45">
      <c r="A6" s="2" t="s">
        <v>21</v>
      </c>
      <c r="B6" s="5">
        <v>224</v>
      </c>
      <c r="C6" s="5">
        <v>717</v>
      </c>
      <c r="D6" s="5">
        <v>941</v>
      </c>
    </row>
    <row r="7" spans="1:4" x14ac:dyDescent="0.45">
      <c r="A7" s="2" t="s">
        <v>1</v>
      </c>
      <c r="B7" s="5">
        <v>435</v>
      </c>
      <c r="C7" s="5">
        <v>1211</v>
      </c>
      <c r="D7" s="5">
        <v>1646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Props1.xml><?xml version="1.0" encoding="utf-8"?>
<ds:datastoreItem xmlns:ds="http://schemas.openxmlformats.org/officeDocument/2006/customXml" ds:itemID="{4DBECB95-F97C-46E5-A85E-2725997C2906}">
  <ds:schemaRefs/>
</ds:datastoreItem>
</file>

<file path=customXml/itemProps2.xml><?xml version="1.0" encoding="utf-8"?>
<ds:datastoreItem xmlns:ds="http://schemas.openxmlformats.org/officeDocument/2006/customXml" ds:itemID="{3590D215-7441-4B0C-A1B7-532E0FDF7599}">
  <ds:schemaRefs/>
</ds:datastoreItem>
</file>

<file path=customXml/itemProps3.xml><?xml version="1.0" encoding="utf-8"?>
<ds:datastoreItem xmlns:ds="http://schemas.openxmlformats.org/officeDocument/2006/customXml" ds:itemID="{23976A42-3E4E-4AC5-90DE-CB5C7AC7702B}">
  <ds:schemaRefs/>
</ds:datastoreItem>
</file>

<file path=customXml/itemProps4.xml><?xml version="1.0" encoding="utf-8"?>
<ds:datastoreItem xmlns:ds="http://schemas.openxmlformats.org/officeDocument/2006/customXml" ds:itemID="{76CE6721-7930-42BA-A908-68038F0FF6D9}">
  <ds:schemaRefs/>
</ds:datastoreItem>
</file>

<file path=customXml/itemProps5.xml><?xml version="1.0" encoding="utf-8"?>
<ds:datastoreItem xmlns:ds="http://schemas.openxmlformats.org/officeDocument/2006/customXml" ds:itemID="{2E97E555-F8E6-4B87-85D3-8C9FB4B93172}">
  <ds:schemaRefs/>
</ds:datastoreItem>
</file>

<file path=customXml/itemProps6.xml><?xml version="1.0" encoding="utf-8"?>
<ds:datastoreItem xmlns:ds="http://schemas.openxmlformats.org/officeDocument/2006/customXml" ds:itemID="{18C31834-4063-4780-8777-412A15D48D52}">
  <ds:schemaRefs/>
</ds:datastoreItem>
</file>

<file path=customXml/itemProps7.xml><?xml version="1.0" encoding="utf-8"?>
<ds:datastoreItem xmlns:ds="http://schemas.openxmlformats.org/officeDocument/2006/customXml" ds:itemID="{B078E0C5-A4B5-49FA-96CC-BF4C107994EF}">
  <ds:schemaRefs/>
</ds:datastoreItem>
</file>

<file path=customXml/itemProps8.xml><?xml version="1.0" encoding="utf-8"?>
<ds:datastoreItem xmlns:ds="http://schemas.openxmlformats.org/officeDocument/2006/customXml" ds:itemID="{32FC739D-7521-4118-BD39-26AA54BAF7C4}">
  <ds:schemaRefs/>
</ds:datastoreItem>
</file>

<file path=customXml/itemProps9.xml><?xml version="1.0" encoding="utf-8"?>
<ds:datastoreItem xmlns:ds="http://schemas.openxmlformats.org/officeDocument/2006/customXml" ds:itemID="{11771324-AA2D-4F6E-A511-990C57A8127D}">
  <ds:schemaRefs/>
</ds:datastoreItem>
</file>

<file path=customXml/itemProps10.xml><?xml version="1.0" encoding="utf-8"?>
<ds:datastoreItem xmlns:ds="http://schemas.openxmlformats.org/officeDocument/2006/customXml" ds:itemID="{663230AA-368B-4A8C-A01C-3B8041D92C85}">
  <ds:schemaRefs/>
</ds:datastoreItem>
</file>

<file path=customXml/itemProps11.xml><?xml version="1.0" encoding="utf-8"?>
<ds:datastoreItem xmlns:ds="http://schemas.openxmlformats.org/officeDocument/2006/customXml" ds:itemID="{BFF9246D-23F6-4A04-891A-FEE3B519185A}">
  <ds:schemaRefs/>
</ds:datastoreItem>
</file>

<file path=customXml/itemProps12.xml><?xml version="1.0" encoding="utf-8"?>
<ds:datastoreItem xmlns:ds="http://schemas.openxmlformats.org/officeDocument/2006/customXml" ds:itemID="{4504E598-B6EB-4AB1-A736-C21E00CDCE8C}">
  <ds:schemaRefs>
    <ds:schemaRef ds:uri="http://schemas.microsoft.com/DataMashup"/>
  </ds:schemaRefs>
</ds:datastoreItem>
</file>

<file path=customXml/itemProps13.xml><?xml version="1.0" encoding="utf-8"?>
<ds:datastoreItem xmlns:ds="http://schemas.openxmlformats.org/officeDocument/2006/customXml" ds:itemID="{8B815BCC-C3B0-45FE-9E88-F23B039F226E}">
  <ds:schemaRefs/>
</ds:datastoreItem>
</file>

<file path=customXml/itemProps14.xml><?xml version="1.0" encoding="utf-8"?>
<ds:datastoreItem xmlns:ds="http://schemas.openxmlformats.org/officeDocument/2006/customXml" ds:itemID="{11827F7A-F47F-4AC6-B83E-4E3EE83E06F0}">
  <ds:schemaRefs/>
</ds:datastoreItem>
</file>

<file path=customXml/itemProps15.xml><?xml version="1.0" encoding="utf-8"?>
<ds:datastoreItem xmlns:ds="http://schemas.openxmlformats.org/officeDocument/2006/customXml" ds:itemID="{2183D979-0EC6-44FB-A007-557ABACC9D98}">
  <ds:schemaRefs/>
</ds:datastoreItem>
</file>

<file path=customXml/itemProps16.xml><?xml version="1.0" encoding="utf-8"?>
<ds:datastoreItem xmlns:ds="http://schemas.openxmlformats.org/officeDocument/2006/customXml" ds:itemID="{70DDC36A-8417-4B57-9A5D-D97994FAA7A8}">
  <ds:schemaRefs/>
</ds:datastoreItem>
</file>

<file path=customXml/itemProps17.xml><?xml version="1.0" encoding="utf-8"?>
<ds:datastoreItem xmlns:ds="http://schemas.openxmlformats.org/officeDocument/2006/customXml" ds:itemID="{0834D6BC-CCB4-48A8-BF93-16B515192FA3}">
  <ds:schemaRefs/>
</ds:datastoreItem>
</file>

<file path=customXml/itemProps18.xml><?xml version="1.0" encoding="utf-8"?>
<ds:datastoreItem xmlns:ds="http://schemas.openxmlformats.org/officeDocument/2006/customXml" ds:itemID="{721EE212-ABDB-4FCB-B808-7132034F0A84}">
  <ds:schemaRefs/>
</ds:datastoreItem>
</file>

<file path=customXml/itemProps19.xml><?xml version="1.0" encoding="utf-8"?>
<ds:datastoreItem xmlns:ds="http://schemas.openxmlformats.org/officeDocument/2006/customXml" ds:itemID="{CBDC1787-72DD-49AC-832A-41A469A24666}">
  <ds:schemaRefs/>
</ds:datastoreItem>
</file>

<file path=customXml/itemProps20.xml><?xml version="1.0" encoding="utf-8"?>
<ds:datastoreItem xmlns:ds="http://schemas.openxmlformats.org/officeDocument/2006/customXml" ds:itemID="{D86A39AD-E60A-454F-BA56-0B88B2F78E56}">
  <ds:schemaRefs/>
</ds:datastoreItem>
</file>

<file path=customXml/itemProps21.xml><?xml version="1.0" encoding="utf-8"?>
<ds:datastoreItem xmlns:ds="http://schemas.openxmlformats.org/officeDocument/2006/customXml" ds:itemID="{D21B0D58-FD55-4705-918C-5A81C8B86D53}">
  <ds:schemaRefs/>
</ds:datastoreItem>
</file>

<file path=customXml/itemProps22.xml><?xml version="1.0" encoding="utf-8"?>
<ds:datastoreItem xmlns:ds="http://schemas.openxmlformats.org/officeDocument/2006/customXml" ds:itemID="{C695133F-CF22-461E-BD8F-6A418F6CE80D}">
  <ds:schemaRefs/>
</ds:datastoreItem>
</file>

<file path=customXml/itemProps23.xml><?xml version="1.0" encoding="utf-8"?>
<ds:datastoreItem xmlns:ds="http://schemas.openxmlformats.org/officeDocument/2006/customXml" ds:itemID="{622D64AC-9AE5-45A2-8273-140F62772088}">
  <ds:schemaRefs/>
</ds:datastoreItem>
</file>

<file path=customXml/itemProps24.xml><?xml version="1.0" encoding="utf-8"?>
<ds:datastoreItem xmlns:ds="http://schemas.openxmlformats.org/officeDocument/2006/customXml" ds:itemID="{DC8CEE03-32D1-4CC3-949A-DAEC5A75A306}">
  <ds:schemaRefs/>
</ds:datastoreItem>
</file>

<file path=customXml/itemProps25.xml><?xml version="1.0" encoding="utf-8"?>
<ds:datastoreItem xmlns:ds="http://schemas.openxmlformats.org/officeDocument/2006/customXml" ds:itemID="{7C9FB042-66D5-4196-889E-6E952ED3C567}">
  <ds:schemaRefs/>
</ds:datastoreItem>
</file>

<file path=customXml/itemProps26.xml><?xml version="1.0" encoding="utf-8"?>
<ds:datastoreItem xmlns:ds="http://schemas.openxmlformats.org/officeDocument/2006/customXml" ds:itemID="{8BC2D4B0-9F7E-44EF-B6D4-6D8976220ED2}">
  <ds:schemaRefs/>
</ds:datastoreItem>
</file>

<file path=customXml/itemProps27.xml><?xml version="1.0" encoding="utf-8"?>
<ds:datastoreItem xmlns:ds="http://schemas.openxmlformats.org/officeDocument/2006/customXml" ds:itemID="{0D4812FA-D03A-4DF4-B0FD-5DC875AB27D9}">
  <ds:schemaRefs/>
</ds:datastoreItem>
</file>

<file path=customXml/itemProps28.xml><?xml version="1.0" encoding="utf-8"?>
<ds:datastoreItem xmlns:ds="http://schemas.openxmlformats.org/officeDocument/2006/customXml" ds:itemID="{B07ACC33-4207-48B2-A433-DC00B70C917A}">
  <ds:schemaRefs/>
</ds:datastoreItem>
</file>

<file path=customXml/itemProps29.xml><?xml version="1.0" encoding="utf-8"?>
<ds:datastoreItem xmlns:ds="http://schemas.openxmlformats.org/officeDocument/2006/customXml" ds:itemID="{EFEAA769-F203-4DCA-AA3E-63C9573EE8E6}">
  <ds:schemaRefs/>
</ds:datastoreItem>
</file>

<file path=customXml/itemProps30.xml><?xml version="1.0" encoding="utf-8"?>
<ds:datastoreItem xmlns:ds="http://schemas.openxmlformats.org/officeDocument/2006/customXml" ds:itemID="{D7E5E13B-E9AD-4971-9730-95B8C7DA0EE9}">
  <ds:schemaRefs/>
</ds:datastoreItem>
</file>

<file path=customXml/itemProps31.xml><?xml version="1.0" encoding="utf-8"?>
<ds:datastoreItem xmlns:ds="http://schemas.openxmlformats.org/officeDocument/2006/customXml" ds:itemID="{B36D4FE3-85F5-4427-9F4D-18774B4CE79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Active Dashboard</vt:lpstr>
      <vt:lpstr>Separations Dashboard</vt:lpstr>
      <vt:lpstr>TotalActiveEmp</vt:lpstr>
      <vt:lpstr>ActiveEthnicGrp</vt:lpstr>
      <vt:lpstr>ActivesByRegion</vt:lpstr>
      <vt:lpstr>Separations</vt:lpstr>
      <vt:lpstr>AvgTenureMonths</vt:lpstr>
      <vt:lpstr>Headline</vt:lpstr>
      <vt:lpstr>TermReason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G</dc:creator>
  <cp:lastModifiedBy>ROB G</cp:lastModifiedBy>
  <dcterms:created xsi:type="dcterms:W3CDTF">2023-02-20T18:33:31Z</dcterms:created>
  <dcterms:modified xsi:type="dcterms:W3CDTF">2023-02-24T18:55:07Z</dcterms:modified>
</cp:coreProperties>
</file>