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2"/>
  </bookViews>
  <sheets>
    <sheet name="sheet_test_data" sheetId="1" r:id="rId1"/>
    <sheet name="Rank Coefficients" sheetId="6" r:id="rId2"/>
    <sheet name="Explicit Euler" sheetId="2" r:id="rId3"/>
    <sheet name="Verlet" sheetId="3" r:id="rId4"/>
    <sheet name="RK4" sheetId="4" r:id="rId5"/>
    <sheet name="Midpoint" sheetId="5" r:id="rId6"/>
  </sheets>
  <calcPr calcId="171027"/>
</workbook>
</file>

<file path=xl/calcChain.xml><?xml version="1.0" encoding="utf-8"?>
<calcChain xmlns="http://schemas.openxmlformats.org/spreadsheetml/2006/main">
  <c r="F66" i="6" l="1"/>
  <c r="E66" i="6"/>
  <c r="F65" i="6"/>
  <c r="E65" i="6"/>
  <c r="F64" i="6"/>
  <c r="E64" i="6"/>
  <c r="J63" i="6"/>
  <c r="F63" i="6"/>
  <c r="E63" i="6"/>
  <c r="F62" i="6"/>
  <c r="J64" i="6" s="1"/>
  <c r="E62" i="6"/>
  <c r="J60" i="6"/>
  <c r="H59" i="6"/>
  <c r="G59" i="6"/>
  <c r="F59" i="6"/>
  <c r="E59" i="6"/>
  <c r="H58" i="6"/>
  <c r="G58" i="6"/>
  <c r="F58" i="6"/>
  <c r="E58" i="6"/>
  <c r="J57" i="6"/>
  <c r="H57" i="6"/>
  <c r="G57" i="6"/>
  <c r="F57" i="6"/>
  <c r="E57" i="6"/>
  <c r="H56" i="6"/>
  <c r="G56" i="6"/>
  <c r="F56" i="6"/>
  <c r="E56" i="6"/>
  <c r="H55" i="6"/>
  <c r="G55" i="6"/>
  <c r="F55" i="6"/>
  <c r="E55" i="6"/>
  <c r="J54" i="6"/>
  <c r="H54" i="6"/>
  <c r="G54" i="6"/>
  <c r="F54" i="6"/>
  <c r="E54" i="6"/>
  <c r="F49" i="6"/>
  <c r="E49" i="6"/>
  <c r="F48" i="6"/>
  <c r="E48" i="6"/>
  <c r="F47" i="6"/>
  <c r="E47" i="6"/>
  <c r="J46" i="6"/>
  <c r="F46" i="6"/>
  <c r="E46" i="6"/>
  <c r="F45" i="6"/>
  <c r="E45" i="6"/>
  <c r="J43" i="6"/>
  <c r="H42" i="6"/>
  <c r="G42" i="6"/>
  <c r="F42" i="6"/>
  <c r="E42" i="6"/>
  <c r="H41" i="6"/>
  <c r="G41" i="6"/>
  <c r="F41" i="6"/>
  <c r="E41" i="6"/>
  <c r="J40" i="6"/>
  <c r="H40" i="6"/>
  <c r="G40" i="6"/>
  <c r="F40" i="6"/>
  <c r="E40" i="6"/>
  <c r="H39" i="6"/>
  <c r="G39" i="6"/>
  <c r="F39" i="6"/>
  <c r="E39" i="6"/>
  <c r="H38" i="6"/>
  <c r="G38" i="6"/>
  <c r="F38" i="6"/>
  <c r="E38" i="6"/>
  <c r="J37" i="6"/>
  <c r="H37" i="6"/>
  <c r="G37" i="6"/>
  <c r="F37" i="6"/>
  <c r="E37" i="6"/>
  <c r="F32" i="6"/>
  <c r="E32" i="6"/>
  <c r="F31" i="6"/>
  <c r="E31" i="6"/>
  <c r="F30" i="6"/>
  <c r="E30" i="6"/>
  <c r="J29" i="6"/>
  <c r="F29" i="6"/>
  <c r="E29" i="6"/>
  <c r="F28" i="6"/>
  <c r="E28" i="6"/>
  <c r="J26" i="6"/>
  <c r="H25" i="6"/>
  <c r="G25" i="6"/>
  <c r="F25" i="6"/>
  <c r="E25" i="6"/>
  <c r="H24" i="6"/>
  <c r="G24" i="6"/>
  <c r="F24" i="6"/>
  <c r="E24" i="6"/>
  <c r="J23" i="6"/>
  <c r="H23" i="6"/>
  <c r="G23" i="6"/>
  <c r="F23" i="6"/>
  <c r="E23" i="6"/>
  <c r="H22" i="6"/>
  <c r="G22" i="6"/>
  <c r="F22" i="6"/>
  <c r="E22" i="6"/>
  <c r="H21" i="6"/>
  <c r="G21" i="6"/>
  <c r="F21" i="6"/>
  <c r="E21" i="6"/>
  <c r="J20" i="6"/>
  <c r="H20" i="6"/>
  <c r="G20" i="6"/>
  <c r="F20" i="6"/>
  <c r="E20" i="6"/>
  <c r="J13" i="6"/>
  <c r="J12" i="6"/>
  <c r="F15" i="6"/>
  <c r="E15" i="6"/>
  <c r="F14" i="6"/>
  <c r="E14" i="6"/>
  <c r="F13" i="6"/>
  <c r="E13" i="6"/>
  <c r="F12" i="6"/>
  <c r="E12" i="6"/>
  <c r="F11" i="6"/>
  <c r="E11" i="6"/>
  <c r="J9" i="6"/>
  <c r="J6" i="6"/>
  <c r="F8" i="6"/>
  <c r="F7" i="6"/>
  <c r="F6" i="6"/>
  <c r="F5" i="6"/>
  <c r="F4" i="6"/>
  <c r="F3" i="6"/>
  <c r="G8" i="6"/>
  <c r="G7" i="6"/>
  <c r="G6" i="6"/>
  <c r="G5" i="6"/>
  <c r="G4" i="6"/>
  <c r="G3" i="6"/>
  <c r="E8" i="6"/>
  <c r="E7" i="6"/>
  <c r="E6" i="6"/>
  <c r="E5" i="6"/>
  <c r="E4" i="6"/>
  <c r="E3" i="6"/>
  <c r="H3" i="6"/>
  <c r="H4" i="6"/>
  <c r="J4" i="6" s="1"/>
  <c r="H6" i="6"/>
  <c r="H7" i="6"/>
  <c r="H5" i="6"/>
  <c r="H8" i="6"/>
  <c r="J3" i="6"/>
  <c r="J61" i="6" l="1"/>
  <c r="J58" i="6"/>
  <c r="J55" i="6"/>
  <c r="J44" i="6"/>
  <c r="J38" i="6"/>
  <c r="J41" i="6"/>
  <c r="J47" i="6"/>
  <c r="J24" i="6"/>
  <c r="J27" i="6"/>
  <c r="J21" i="6"/>
  <c r="J10" i="6"/>
  <c r="J7" i="6"/>
  <c r="J30" i="6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6" i="1"/>
  <c r="P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<sst xmlns="http://schemas.openxmlformats.org/spreadsheetml/2006/main" count="346" uniqueCount="48">
  <si>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</si>
  <si>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</si>
  <si>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</si>
  <si>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</si>
  <si>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</si>
  <si>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</si>
  <si>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</si>
  <si>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</si>
  <si>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</si>
  <si>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</si>
  <si>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</si>
  <si>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</si>
  <si>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</si>
  <si>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</si>
  <si>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</si>
  <si>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</si>
  <si>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</si>
  <si>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</si>
  <si>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</si>
  <si>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</si>
  <si>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</si>
  <si>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</si>
  <si>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</si>
  <si>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</si>
  <si>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Pearson's rank (mesh vs fps)</t>
  </si>
  <si>
    <t>Spearman's rank (mesh vs fps)</t>
  </si>
  <si>
    <t>EE</t>
  </si>
  <si>
    <t>size</t>
  </si>
  <si>
    <t>FPS</t>
  </si>
  <si>
    <t>Rank (fps)</t>
  </si>
  <si>
    <t>Rank (size)</t>
  </si>
  <si>
    <t>internal</t>
  </si>
  <si>
    <t>update</t>
  </si>
  <si>
    <t>Rank (update)</t>
  </si>
  <si>
    <t>Rank (internal)</t>
  </si>
  <si>
    <t>Pearson's rank (mesh vs internal)</t>
  </si>
  <si>
    <t>Spearman's rank (mesh vs internal)</t>
  </si>
  <si>
    <t>Pearson's rank (mesh vs update)</t>
  </si>
  <si>
    <t>Spearman's rank (mesh vs update)</t>
  </si>
  <si>
    <t>step</t>
  </si>
  <si>
    <t>fps</t>
  </si>
  <si>
    <t>Rank (step)</t>
  </si>
  <si>
    <t>Pearson's rank (step vs fps)</t>
  </si>
  <si>
    <t>Spearman's rank (step vs fps)</t>
  </si>
  <si>
    <t>Verlet</t>
  </si>
  <si>
    <t>Midpoint</t>
  </si>
  <si>
    <t>RK4</t>
  </si>
  <si>
    <t xml:space="preserve"> Average time internal force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</si>
</sst>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Internal 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0.13459699999999999</c:v>
                </c:pt>
                <c:pt idx="1">
                  <c:v>0.50534733333333326</c:v>
                </c:pt>
                <c:pt idx="2">
                  <c:v>1.0914566666666665</c:v>
                </c:pt>
                <c:pt idx="3">
                  <c:v>1.9598133333333332</c:v>
                </c:pt>
                <c:pt idx="4">
                  <c:v>3.0971333333333333</c:v>
                </c:pt>
                <c:pt idx="5">
                  <c:v>4.8047783333333332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Internal</a:t>
                </a:r>
                <a:r>
                  <a:rPr lang="en-GB" baseline="0"/>
                  <a:t> Force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sheet_test_data!$K$27:$K$31</c:f>
              <c:numCache>
                <c:formatCode>General</c:formatCode>
                <c:ptCount val="5"/>
                <c:pt idx="0">
                  <c:v>196.94433333333333</c:v>
                </c:pt>
                <c:pt idx="1">
                  <c:v>162.35266666666669</c:v>
                </c:pt>
                <c:pt idx="2">
                  <c:v>4746.9333333333334</c:v>
                </c:pt>
                <c:pt idx="3">
                  <c:v>5285.6783333333324</c:v>
                </c:pt>
                <c:pt idx="4">
                  <c:v>5308.6983333333328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6.0676850000000009</c:v>
                </c:pt>
                <c:pt idx="1">
                  <c:v>0.21457883333333336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D-467B-9C99-7BB99012A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4.8047783333333332</c:v>
                </c:pt>
                <c:pt idx="1">
                  <c:v>0.35483516666666665</c:v>
                </c:pt>
                <c:pt idx="2">
                  <c:v>0.42918933333333326</c:v>
                </c:pt>
                <c:pt idx="3">
                  <c:v>0.47888216666666761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(sheet_test_data!$K$33,sheet_test_data!$K$38,sheet_test_data!$K$43,sheet_test_data!$K$48,sheet_test_data!$N$33,sheet_test_data!$N$35)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(sheet_test_data!$K$34,sheet_test_data!$K$39,sheet_test_data!$N$34,sheet_test_data!$N$35,sheet_test_data!$N$36,sheet_test_data!$N$37)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(sheet_test_data!$K$35,sheet_test_data!$N$35,sheet_test_data!$N$36,sheet_test_data!$N$37,sheet_test_data!$N$38,sheet_test_data!$N$39)</c:f>
              <c:numCache>
                <c:formatCode>General</c:formatCode>
                <c:ptCount val="6"/>
                <c:pt idx="0">
                  <c:v>13143.833333333334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(sheet_test_data!$K$36,sheet_test_data!$N$36,sheet_test_data!$N$37,sheet_test_data!$N$38,sheet_test_data!$N$40,sheet_test_data!$N$39)</c:f>
              <c:numCache>
                <c:formatCode>General</c:formatCode>
                <c:ptCount val="6"/>
                <c:pt idx="0">
                  <c:v>13050.35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0.160639</c:v>
                </c:pt>
                <c:pt idx="1">
                  <c:v>0.60782233333333335</c:v>
                </c:pt>
                <c:pt idx="2">
                  <c:v>1.3573216666666665</c:v>
                </c:pt>
                <c:pt idx="3">
                  <c:v>2.434368333333333</c:v>
                </c:pt>
                <c:pt idx="4">
                  <c:v>3.9253216666666666</c:v>
                </c:pt>
                <c:pt idx="5">
                  <c:v>6.3444399999999996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Internal 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0.1323208333333333</c:v>
                </c:pt>
                <c:pt idx="1">
                  <c:v>0.51130166666666665</c:v>
                </c:pt>
                <c:pt idx="2">
                  <c:v>1.1451</c:v>
                </c:pt>
                <c:pt idx="3">
                  <c:v>2.0511516666666667</c:v>
                </c:pt>
                <c:pt idx="4">
                  <c:v>3.2488166666666665</c:v>
                </c:pt>
                <c:pt idx="5">
                  <c:v>5.0794766666666673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Internal</a:t>
                </a:r>
                <a:r>
                  <a:rPr lang="en-GB" baseline="0"/>
                  <a:t> </a:t>
                </a:r>
                <a:r>
                  <a:rPr lang="en-GB"/>
                  <a:t>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198.86383333333333</c:v>
                </c:pt>
                <c:pt idx="1">
                  <c:v>160.50300000000001</c:v>
                </c:pt>
                <c:pt idx="2">
                  <c:v>4720.5316666666668</c:v>
                </c:pt>
                <c:pt idx="3">
                  <c:v>5272.5733333333337</c:v>
                </c:pt>
                <c:pt idx="4">
                  <c:v>5297.2583333333341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6.3444399999999996</c:v>
                </c:pt>
                <c:pt idx="1">
                  <c:v>0.21530150000000001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(sheet_test_data!$K$3,sheet_test_data!$N$3,sheet_test_data!$N$4,sheet_test_data!$N$5,sheet_test_data!$N$6,sheet_test_data!$N$7)</c:f>
              <c:numCache>
                <c:formatCode>General</c:formatCode>
                <c:ptCount val="6"/>
                <c:pt idx="0">
                  <c:v>8628.6316666666662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(sheet_test_data!$K$33,sheet_test_data!$K$38,sheet_test_data!$K$43,sheet_test_data!$K$48,sheet_test_data!$N$33,sheet_test_data!$N$34)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(sheet_test_data!$K$93,sheet_test_data!$N$93,sheet_test_data!$N$94,sheet_test_data!$N$95,sheet_test_data!$N$96,sheet_test_data!$N$97)</c:f>
              <c:numCache>
                <c:formatCode>General</c:formatCode>
                <c:ptCount val="6"/>
                <c:pt idx="0">
                  <c:v>12288.316666666668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(sheet_test_data!$K$63,sheet_test_data!$K$68,sheet_test_data!$K$73,sheet_test_data!$N$63,sheet_test_data!$N$64,sheet_test_data!$N$65)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5F2-B06E-7FEB0D9C0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5.0794766666666673</c:v>
                </c:pt>
                <c:pt idx="1">
                  <c:v>0.35579216666666663</c:v>
                </c:pt>
                <c:pt idx="2">
                  <c:v>0.43054083333333332</c:v>
                </c:pt>
                <c:pt idx="3">
                  <c:v>0.47863033333333238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(sheet_test_data!$K$63,sheet_test_data!$K$68,sheet_test_data!$K$73,sheet_test_data!$N$63,sheet_test_data!$N$64,sheet_test_data!$N$65)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(sheet_test_data!$K$64,sheet_test_data!$N$64,sheet_test_data!$N$65,sheet_test_data!$N$66,sheet_test_data!$N$67,sheet_test_data!$N$68)</c:f>
              <c:numCache>
                <c:formatCode>General</c:formatCode>
                <c:ptCount val="6"/>
                <c:pt idx="0">
                  <c:v>12290.783333333335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(sheet_test_data!$K$65,sheet_test_data!$N$65,sheet_test_data!$N$66,sheet_test_data!$N$67,sheet_test_data!$N$68,sheet_test_data!$N$69)</c:f>
              <c:numCache>
                <c:formatCode>General</c:formatCode>
                <c:ptCount val="6"/>
                <c:pt idx="0">
                  <c:v>12641.199999999999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sheet_test_data!$N$66:$N$71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0.6121943333333334</c:v>
                </c:pt>
                <c:pt idx="1">
                  <c:v>2.9345866666666667</c:v>
                </c:pt>
                <c:pt idx="2">
                  <c:v>6.2338766666666672</c:v>
                </c:pt>
                <c:pt idx="3">
                  <c:v>10.658216666666666</c:v>
                </c:pt>
                <c:pt idx="4">
                  <c:v>16.753</c:v>
                </c:pt>
                <c:pt idx="5">
                  <c:v>26.220116666666666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0.51198149999999998</c:v>
                </c:pt>
                <c:pt idx="1">
                  <c:v>2.5164</c:v>
                </c:pt>
                <c:pt idx="2">
                  <c:v>5.2534416666666663</c:v>
                </c:pt>
                <c:pt idx="3">
                  <c:v>8.7544133333333338</c:v>
                </c:pt>
                <c:pt idx="4">
                  <c:v>13.414733333333333</c:v>
                </c:pt>
                <c:pt idx="5">
                  <c:v>20.35638333333333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38.044566666666668</c:v>
                </c:pt>
                <c:pt idx="1">
                  <c:v>41.030099999999997</c:v>
                </c:pt>
                <c:pt idx="2">
                  <c:v>41.844450000000002</c:v>
                </c:pt>
                <c:pt idx="3">
                  <c:v>42.294449999999998</c:v>
                </c:pt>
                <c:pt idx="4">
                  <c:v>42.70556666666667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3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26.220116666666666</c:v>
                </c:pt>
                <c:pt idx="1">
                  <c:v>0.22555399999999995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3-4D87-8FF3-6E1541FEF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20.35638333333333</c:v>
                </c:pt>
                <c:pt idx="1">
                  <c:v>1.4217466666666665</c:v>
                </c:pt>
                <c:pt idx="2">
                  <c:v>3.320953333333339</c:v>
                </c:pt>
                <c:pt idx="3">
                  <c:v>1.1210333333333296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(sheet_test_data!$K$93,sheet_test_data!$N$93,sheet_test_data!$N$94,sheet_test_data!$N$95,sheet_test_data!$N$96,sheet_test_data!$N$97)</c:f>
              <c:numCache>
                <c:formatCode>General</c:formatCode>
                <c:ptCount val="6"/>
                <c:pt idx="0">
                  <c:v>12288.316666666668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(sheet_test_data!$K$94,sheet_test_data!$N$94,sheet_test_data!$N$95,sheet_test_data!$N$96,sheet_test_data!$N$97,sheet_test_data!$N$98)</c:f>
              <c:numCache>
                <c:formatCode>General</c:formatCode>
                <c:ptCount val="6"/>
                <c:pt idx="0">
                  <c:v>12791.25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sheet_test_data!$N$96:$N$101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(sheet_test_data!$K$34,sheet_test_data!$K$39,sheet_test_data!$N$34,sheet_test_data!$N$35,sheet_test_data!$N$36,sheet_test_data!$N$37)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(sheet_test_data!$K$94,sheet_test_data!$N$94,sheet_test_data!$N$95,sheet_test_data!$N$96,sheet_test_data!$N$97,sheet_test_data!$N$98)</c:f>
              <c:numCache>
                <c:formatCode>General</c:formatCode>
                <c:ptCount val="6"/>
                <c:pt idx="0">
                  <c:v>12791.25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(sheet_test_data!$K$64,sheet_test_data!$N$64,sheet_test_data!$N$65,sheet_test_data!$N$66,sheet_test_data!$N$67,sheet_test_data!$N$68)</c:f>
              <c:numCache>
                <c:formatCode>General</c:formatCode>
                <c:ptCount val="6"/>
                <c:pt idx="0">
                  <c:v>12290.783333333335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0.30040466666666665</c:v>
                </c:pt>
                <c:pt idx="1">
                  <c:v>1.2410566666666667</c:v>
                </c:pt>
                <c:pt idx="2">
                  <c:v>2.6312066666666669</c:v>
                </c:pt>
                <c:pt idx="3">
                  <c:v>4.6377433333333329</c:v>
                </c:pt>
                <c:pt idx="4">
                  <c:v>7.3917016666666671</c:v>
                </c:pt>
                <c:pt idx="5">
                  <c:v>11.784066666666668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0.25995499999999999</c:v>
                </c:pt>
                <c:pt idx="1">
                  <c:v>1.0843016666666667</c:v>
                </c:pt>
                <c:pt idx="2">
                  <c:v>2.27752</c:v>
                </c:pt>
                <c:pt idx="3">
                  <c:v>3.9957100000000003</c:v>
                </c:pt>
                <c:pt idx="4">
                  <c:v>6.2786783333333345</c:v>
                </c:pt>
                <c:pt idx="5">
                  <c:v>9.7411249999999985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sheet_test_data!$K$117:$K$121</c:f>
              <c:numCache>
                <c:formatCode>General</c:formatCode>
                <c:ptCount val="5"/>
                <c:pt idx="0">
                  <c:v>116.82766666666667</c:v>
                </c:pt>
                <c:pt idx="1">
                  <c:v>85.444450000000003</c:v>
                </c:pt>
                <c:pt idx="2">
                  <c:v>87.102700000000013</c:v>
                </c:pt>
                <c:pt idx="3">
                  <c:v>2802.7233333333334</c:v>
                </c:pt>
                <c:pt idx="4">
                  <c:v>4914.541666666667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11.784066666666668</c:v>
                </c:pt>
                <c:pt idx="1">
                  <c:v>0.22229933333333338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D-4FDD-B52D-8D1D2B565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9.7411249999999985</c:v>
                </c:pt>
                <c:pt idx="1">
                  <c:v>0.70861583333333333</c:v>
                </c:pt>
                <c:pt idx="2">
                  <c:v>0.85855916666666587</c:v>
                </c:pt>
                <c:pt idx="3">
                  <c:v>0.47576666666667045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(sheet_test_data!$K$35,sheet_test_data!$N$35,sheet_test_data!$N$36,sheet_test_data!$N$37,sheet_test_data!$N$38,sheet_test_data!$N$39)</c:f>
              <c:numCache>
                <c:formatCode>General</c:formatCode>
                <c:ptCount val="6"/>
                <c:pt idx="0">
                  <c:v>13143.833333333334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(sheet_test_data!$K$65,sheet_test_data!$N$65,sheet_test_data!$N$66,sheet_test_data!$N$67,sheet_test_data!$N$68,sheet_test_data!$N$69)</c:f>
              <c:numCache>
                <c:formatCode>General</c:formatCode>
                <c:ptCount val="6"/>
                <c:pt idx="0">
                  <c:v>12641.199999999999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sheet_test_data!$N$20:$N$25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(sheet_test_data!$K$36,sheet_test_data!$N$36,sheet_test_data!$N$37,sheet_test_data!$N$38,sheet_test_data!$N$39,sheet_test_data!$N$40)</c:f>
              <c:numCache>
                <c:formatCode>General</c:formatCode>
                <c:ptCount val="6"/>
                <c:pt idx="0">
                  <c:v>13050.35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sheet_test_data!$N$96:$N$101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sheet_test_data!$N$65:$N$70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6.0676850000000009</c:v>
                </c:pt>
                <c:pt idx="1">
                  <c:v>6.3444399999999996</c:v>
                </c:pt>
                <c:pt idx="2">
                  <c:v>11.784066666666668</c:v>
                </c:pt>
                <c:pt idx="3">
                  <c:v>26.220116666666666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(sheet_test_data!$K$3,sheet_test_data!$N$3,sheet_test_data!$N$4,sheet_test_data!$N$5,sheet_test_data!$N$6,sheet_test_data!$N$7)</c:f>
              <c:numCache>
                <c:formatCode>General</c:formatCode>
                <c:ptCount val="6"/>
                <c:pt idx="0">
                  <c:v>8628.6316666666662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sheet_test_data!$N$5:$N$10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sheet_test_data!$N$6:$N$11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0.160774</c:v>
                </c:pt>
                <c:pt idx="1">
                  <c:v>0.60218183333333342</c:v>
                </c:pt>
                <c:pt idx="2">
                  <c:v>1.3046983333333333</c:v>
                </c:pt>
                <c:pt idx="3">
                  <c:v>2.3463383333333332</c:v>
                </c:pt>
                <c:pt idx="4">
                  <c:v>3.7802016666666667</c:v>
                </c:pt>
                <c:pt idx="5">
                  <c:v>6.0676850000000009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514351</xdr:colOff>
      <xdr:row>39</xdr:row>
      <xdr:rowOff>0</xdr:rowOff>
    </xdr:from>
    <xdr:to>
      <xdr:col>49</xdr:col>
      <xdr:colOff>428626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342902</xdr:colOff>
      <xdr:row>39</xdr:row>
      <xdr:rowOff>0</xdr:rowOff>
    </xdr:from>
    <xdr:to>
      <xdr:col>60</xdr:col>
      <xdr:colOff>257177</xdr:colOff>
      <xdr:row>59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zoomScale="90" zoomScaleNormal="90" workbookViewId="0">
      <selection activeCell="J1" sqref="J1"/>
    </sheetView>
  </sheetViews>
  <sheetFormatPr defaultRowHeight="15" x14ac:dyDescent="0.25"/>
  <cols>
    <col min="6" max="6" width="32.625" bestFit="1" customWidth="1"/>
    <col min="8" max="8" width="10.25" customWidth="1"/>
    <col min="10" max="10" width="12.25" bestFit="1" customWidth="1"/>
    <col min="19" max="19" width="24.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20</v>
      </c>
      <c r="O1" t="s">
        <v>22</v>
      </c>
    </row>
    <row r="2" spans="1:19" x14ac:dyDescent="0.25">
      <c r="A2">
        <v>1</v>
      </c>
      <c r="B2" t="s">
        <v>10</v>
      </c>
      <c r="C2">
        <v>50</v>
      </c>
      <c r="D2">
        <v>50</v>
      </c>
      <c r="E2">
        <v>1</v>
      </c>
      <c r="F2">
        <v>0.13459699999999999</v>
      </c>
      <c r="G2">
        <v>4.7905150000000004E-3</v>
      </c>
      <c r="H2">
        <v>8.6165516666666664E-3</v>
      </c>
      <c r="I2">
        <v>0.160774</v>
      </c>
      <c r="J2">
        <v>0.1128402</v>
      </c>
      <c r="K2">
        <v>7467.9083333333328</v>
      </c>
      <c r="L2">
        <v>56684.833333333336</v>
      </c>
      <c r="M2">
        <f>I2-(H2+G2+F2)</f>
        <v>1.2769933333333344E-2</v>
      </c>
      <c r="O2" t="s">
        <v>22</v>
      </c>
      <c r="P2">
        <f>I7/I2</f>
        <v>3.7455175173431861</v>
      </c>
      <c r="Q2">
        <f>K2/K7</f>
        <v>1.4251978246445709</v>
      </c>
      <c r="S2" t="s">
        <v>24</v>
      </c>
    </row>
    <row r="3" spans="1:19" x14ac:dyDescent="0.25">
      <c r="A3">
        <v>2</v>
      </c>
      <c r="B3" t="s">
        <v>10</v>
      </c>
      <c r="C3">
        <v>50</v>
      </c>
      <c r="D3">
        <v>50</v>
      </c>
      <c r="E3">
        <v>5</v>
      </c>
      <c r="F3">
        <v>0.13139266666666669</v>
      </c>
      <c r="G3">
        <v>4.7680833333333334E-3</v>
      </c>
      <c r="H3">
        <v>8.573618333333333E-3</v>
      </c>
      <c r="I3">
        <v>0.17134566666666665</v>
      </c>
      <c r="J3">
        <v>0.11305083333333334</v>
      </c>
      <c r="K3">
        <v>8628.6316666666662</v>
      </c>
      <c r="L3">
        <v>11886.333333333334</v>
      </c>
      <c r="M3">
        <f t="shared" ref="M3:M61" si="0">I3-(H3+G3+F3)</f>
        <v>2.6611298333333283E-2</v>
      </c>
      <c r="O3" t="s">
        <v>22</v>
      </c>
      <c r="P3">
        <f t="shared" ref="P3:P66" si="1">I8/I3</f>
        <v>3.4520083184673478</v>
      </c>
      <c r="Q3">
        <f t="shared" ref="Q3:Q66" si="2">K3/K8</f>
        <v>0.75014130771030807</v>
      </c>
      <c r="S3" t="s">
        <v>25</v>
      </c>
    </row>
    <row r="4" spans="1:19" x14ac:dyDescent="0.25">
      <c r="A4">
        <v>3</v>
      </c>
      <c r="B4" t="s">
        <v>10</v>
      </c>
      <c r="C4">
        <v>50</v>
      </c>
      <c r="D4">
        <v>50</v>
      </c>
      <c r="E4">
        <v>10</v>
      </c>
      <c r="F4">
        <v>0.12515066666666666</v>
      </c>
      <c r="G4">
        <v>4.7574466666666666E-3</v>
      </c>
      <c r="H4">
        <v>8.5725616666666657E-3</v>
      </c>
      <c r="I4">
        <v>0.18046633333333331</v>
      </c>
      <c r="J4">
        <v>0.11317833333333333</v>
      </c>
      <c r="K4">
        <v>8763.2150000000001</v>
      </c>
      <c r="L4">
        <v>5976.333333333333</v>
      </c>
      <c r="M4">
        <f t="shared" si="0"/>
        <v>4.1985658333333314E-2</v>
      </c>
      <c r="O4" t="s">
        <v>23</v>
      </c>
      <c r="P4">
        <f t="shared" si="1"/>
        <v>3.3369677446762926</v>
      </c>
      <c r="Q4">
        <f t="shared" si="2"/>
        <v>0.70607029912377883</v>
      </c>
    </row>
    <row r="5" spans="1:19" x14ac:dyDescent="0.25">
      <c r="A5">
        <v>4</v>
      </c>
      <c r="B5" t="s">
        <v>10</v>
      </c>
      <c r="C5">
        <v>50</v>
      </c>
      <c r="D5">
        <v>50</v>
      </c>
      <c r="E5">
        <v>15</v>
      </c>
      <c r="F5">
        <v>0.12430666666666666</v>
      </c>
      <c r="G5">
        <v>4.7417116666666672E-3</v>
      </c>
      <c r="H5">
        <v>8.5527799999999994E-3</v>
      </c>
      <c r="I5">
        <v>0.1947575</v>
      </c>
      <c r="J5">
        <v>0.11301116666666668</v>
      </c>
      <c r="K5">
        <v>8822.2333333333336</v>
      </c>
      <c r="L5">
        <v>3991.3333333333335</v>
      </c>
      <c r="M5">
        <f t="shared" si="0"/>
        <v>5.7156341666666666E-2</v>
      </c>
      <c r="O5" t="s">
        <v>23</v>
      </c>
      <c r="P5">
        <f t="shared" si="1"/>
        <v>3.2008420728341651</v>
      </c>
      <c r="Q5">
        <f t="shared" si="2"/>
        <v>0.69208280925995169</v>
      </c>
    </row>
    <row r="6" spans="1:19" x14ac:dyDescent="0.25">
      <c r="A6">
        <v>5</v>
      </c>
      <c r="B6" t="s">
        <v>10</v>
      </c>
      <c r="C6">
        <v>50</v>
      </c>
      <c r="D6">
        <v>50</v>
      </c>
      <c r="E6">
        <v>20</v>
      </c>
      <c r="F6">
        <v>0.12027066666666665</v>
      </c>
      <c r="G6">
        <v>4.7607466666666669E-3</v>
      </c>
      <c r="H6">
        <v>8.5702799999999996E-3</v>
      </c>
      <c r="I6">
        <v>0.20425150000000003</v>
      </c>
      <c r="J6">
        <v>0.11701433333333333</v>
      </c>
      <c r="K6">
        <v>8588.503333333334</v>
      </c>
      <c r="L6">
        <v>2995.6666666666665</v>
      </c>
      <c r="M6">
        <f t="shared" si="0"/>
        <v>7.0649806666666704E-2</v>
      </c>
      <c r="O6" t="s">
        <v>23</v>
      </c>
      <c r="P6">
        <f>I11/I6</f>
        <v>3.1517279758859376</v>
      </c>
      <c r="Q6">
        <f t="shared" si="2"/>
        <v>0.66915668189001543</v>
      </c>
    </row>
    <row r="7" spans="1:19" x14ac:dyDescent="0.25">
      <c r="A7">
        <v>6</v>
      </c>
      <c r="B7" t="s">
        <v>10</v>
      </c>
      <c r="C7">
        <v>100</v>
      </c>
      <c r="D7">
        <v>100</v>
      </c>
      <c r="E7">
        <v>1</v>
      </c>
      <c r="F7">
        <v>0.50534733333333326</v>
      </c>
      <c r="G7">
        <v>2.5057116666666667E-2</v>
      </c>
      <c r="H7">
        <v>3.6831733333333332E-2</v>
      </c>
      <c r="I7">
        <v>0.60218183333333342</v>
      </c>
      <c r="J7">
        <v>8.3257733333333334E-2</v>
      </c>
      <c r="K7">
        <v>5239.91</v>
      </c>
      <c r="L7">
        <v>57600.666666666664</v>
      </c>
      <c r="M7">
        <f t="shared" si="0"/>
        <v>3.4945650000000161E-2</v>
      </c>
      <c r="O7" t="s">
        <v>22</v>
      </c>
      <c r="P7">
        <f>I12/I7</f>
        <v>2.1666185545838728</v>
      </c>
      <c r="Q7">
        <f t="shared" si="2"/>
        <v>6.7921654568814303</v>
      </c>
    </row>
    <row r="8" spans="1:19" x14ac:dyDescent="0.25">
      <c r="A8">
        <v>7</v>
      </c>
      <c r="B8" t="s">
        <v>10</v>
      </c>
      <c r="C8">
        <v>100</v>
      </c>
      <c r="D8">
        <v>100</v>
      </c>
      <c r="E8">
        <v>5</v>
      </c>
      <c r="F8">
        <v>0.47802916666666673</v>
      </c>
      <c r="G8">
        <v>2.5070466666666666E-2</v>
      </c>
      <c r="H8">
        <v>3.6958033333333327E-2</v>
      </c>
      <c r="I8">
        <v>0.59148666666666661</v>
      </c>
      <c r="J8">
        <v>7.764911666666667E-2</v>
      </c>
      <c r="K8">
        <v>11502.674999999997</v>
      </c>
      <c r="L8">
        <v>11931.666666666666</v>
      </c>
      <c r="M8">
        <f t="shared" si="0"/>
        <v>5.1428999999999836E-2</v>
      </c>
      <c r="O8" t="s">
        <v>23</v>
      </c>
      <c r="P8">
        <f t="shared" si="1"/>
        <v>2.234910902471738</v>
      </c>
      <c r="Q8">
        <f t="shared" si="2"/>
        <v>2.1433948634462556</v>
      </c>
    </row>
    <row r="9" spans="1:19" x14ac:dyDescent="0.25">
      <c r="A9">
        <v>8</v>
      </c>
      <c r="B9" t="s">
        <v>10</v>
      </c>
      <c r="C9">
        <v>100</v>
      </c>
      <c r="D9">
        <v>100</v>
      </c>
      <c r="E9">
        <v>10</v>
      </c>
      <c r="F9">
        <v>0.46694366666666665</v>
      </c>
      <c r="G9">
        <v>2.5083383333333334E-2</v>
      </c>
      <c r="H9">
        <v>3.7050549999999995E-2</v>
      </c>
      <c r="I9">
        <v>0.60221033333333329</v>
      </c>
      <c r="J9">
        <v>7.6148316666666674E-2</v>
      </c>
      <c r="K9">
        <v>12411.25</v>
      </c>
      <c r="L9">
        <v>5985.333333333333</v>
      </c>
      <c r="M9">
        <f t="shared" si="0"/>
        <v>7.3132733333333366E-2</v>
      </c>
      <c r="O9" t="s">
        <v>23</v>
      </c>
      <c r="P9">
        <f t="shared" si="1"/>
        <v>2.1884574105060746</v>
      </c>
      <c r="Q9">
        <f t="shared" si="2"/>
        <v>1.1116310938745533</v>
      </c>
    </row>
    <row r="10" spans="1:19" x14ac:dyDescent="0.25">
      <c r="A10">
        <v>9</v>
      </c>
      <c r="B10" t="s">
        <v>10</v>
      </c>
      <c r="C10">
        <v>100</v>
      </c>
      <c r="D10">
        <v>100</v>
      </c>
      <c r="E10">
        <v>15</v>
      </c>
      <c r="F10">
        <v>0.46673466666666669</v>
      </c>
      <c r="G10">
        <v>2.5103516666666669E-2</v>
      </c>
      <c r="H10">
        <v>3.7099616666666668E-2</v>
      </c>
      <c r="I10">
        <v>0.62338799999999994</v>
      </c>
      <c r="J10">
        <v>7.5606999999999994E-2</v>
      </c>
      <c r="K10">
        <v>12747.366666666667</v>
      </c>
      <c r="L10">
        <v>3995.5</v>
      </c>
      <c r="M10">
        <f t="shared" si="0"/>
        <v>9.4450199999999929E-2</v>
      </c>
      <c r="O10" t="s">
        <v>23</v>
      </c>
      <c r="P10">
        <f t="shared" si="1"/>
        <v>2.1492794214838913</v>
      </c>
      <c r="Q10">
        <f t="shared" si="2"/>
        <v>1.0856661050318597</v>
      </c>
    </row>
    <row r="11" spans="1:19" x14ac:dyDescent="0.25">
      <c r="A11">
        <v>10</v>
      </c>
      <c r="B11" t="s">
        <v>10</v>
      </c>
      <c r="C11">
        <v>100</v>
      </c>
      <c r="D11">
        <v>100</v>
      </c>
      <c r="E11">
        <v>20</v>
      </c>
      <c r="F11">
        <v>0.4675488333333333</v>
      </c>
      <c r="G11">
        <v>2.5116416666666669E-2</v>
      </c>
      <c r="H11">
        <v>3.7120800000000002E-2</v>
      </c>
      <c r="I11">
        <v>0.6437451666666667</v>
      </c>
      <c r="J11">
        <v>7.5902333333333336E-2</v>
      </c>
      <c r="K11">
        <v>12834.816666666666</v>
      </c>
      <c r="L11">
        <v>2999.6666666666665</v>
      </c>
      <c r="M11">
        <f t="shared" si="0"/>
        <v>0.11395911666666669</v>
      </c>
      <c r="O11" t="s">
        <v>23</v>
      </c>
      <c r="P11">
        <f t="shared" si="1"/>
        <v>2.114322670642705</v>
      </c>
      <c r="Q11">
        <f t="shared" si="2"/>
        <v>1.0661489750231548</v>
      </c>
    </row>
    <row r="12" spans="1:19" x14ac:dyDescent="0.25">
      <c r="A12">
        <v>11</v>
      </c>
      <c r="B12" t="s">
        <v>10</v>
      </c>
      <c r="C12">
        <v>150</v>
      </c>
      <c r="D12">
        <v>150</v>
      </c>
      <c r="E12">
        <v>1</v>
      </c>
      <c r="F12">
        <v>1.0914566666666665</v>
      </c>
      <c r="G12">
        <v>5.6871266666666663E-2</v>
      </c>
      <c r="H12">
        <v>8.3141449999999992E-2</v>
      </c>
      <c r="I12">
        <v>1.3046983333333333</v>
      </c>
      <c r="J12">
        <v>9.9279799999999988E-2</v>
      </c>
      <c r="K12">
        <v>771.46383333333335</v>
      </c>
      <c r="L12">
        <v>42758.666666666664</v>
      </c>
      <c r="M12">
        <f t="shared" si="0"/>
        <v>7.322895000000007E-2</v>
      </c>
      <c r="O12" t="s">
        <v>22</v>
      </c>
      <c r="P12">
        <f t="shared" si="1"/>
        <v>1.7983761252601176</v>
      </c>
      <c r="Q12">
        <f t="shared" si="2"/>
        <v>1.6254370168935384</v>
      </c>
    </row>
    <row r="13" spans="1:19" x14ac:dyDescent="0.25">
      <c r="A13">
        <v>12</v>
      </c>
      <c r="B13" t="s">
        <v>10</v>
      </c>
      <c r="C13">
        <v>150</v>
      </c>
      <c r="D13">
        <v>150</v>
      </c>
      <c r="E13">
        <v>5</v>
      </c>
      <c r="F13">
        <v>1.0948683333333333</v>
      </c>
      <c r="G13">
        <v>5.8395616666666671E-2</v>
      </c>
      <c r="H13">
        <v>8.4849816666666647E-2</v>
      </c>
      <c r="I13">
        <v>1.32192</v>
      </c>
      <c r="J13">
        <v>0.13728883333333333</v>
      </c>
      <c r="K13">
        <v>5366.5683333333327</v>
      </c>
      <c r="L13">
        <v>11774.5</v>
      </c>
      <c r="M13">
        <f t="shared" si="0"/>
        <v>8.3806233333333369E-2</v>
      </c>
      <c r="O13" t="s">
        <v>23</v>
      </c>
      <c r="P13">
        <f t="shared" si="1"/>
        <v>1.7717877531671105</v>
      </c>
      <c r="Q13">
        <f t="shared" si="2"/>
        <v>0.83873008728422815</v>
      </c>
    </row>
    <row r="14" spans="1:19" x14ac:dyDescent="0.25">
      <c r="A14">
        <v>13</v>
      </c>
      <c r="B14" t="s">
        <v>10</v>
      </c>
      <c r="C14">
        <v>150</v>
      </c>
      <c r="D14">
        <v>150</v>
      </c>
      <c r="E14">
        <v>10</v>
      </c>
      <c r="F14">
        <v>1.0665099999999998</v>
      </c>
      <c r="G14">
        <v>5.7027033333333338E-2</v>
      </c>
      <c r="H14">
        <v>8.3429550000000005E-2</v>
      </c>
      <c r="I14">
        <v>1.3179116666666666</v>
      </c>
      <c r="J14">
        <v>7.8820183333333335E-2</v>
      </c>
      <c r="K14">
        <v>11164.9</v>
      </c>
      <c r="L14">
        <v>5978.5</v>
      </c>
      <c r="M14">
        <f t="shared" si="0"/>
        <v>0.11094508333333342</v>
      </c>
      <c r="O14" t="s">
        <v>23</v>
      </c>
      <c r="P14">
        <f t="shared" si="1"/>
        <v>1.8086126156659463</v>
      </c>
      <c r="Q14">
        <f t="shared" si="2"/>
        <v>1.2249647081196924</v>
      </c>
    </row>
    <row r="15" spans="1:19" x14ac:dyDescent="0.25">
      <c r="A15">
        <v>14</v>
      </c>
      <c r="B15" t="s">
        <v>10</v>
      </c>
      <c r="C15">
        <v>150</v>
      </c>
      <c r="D15">
        <v>150</v>
      </c>
      <c r="E15">
        <v>15</v>
      </c>
      <c r="F15">
        <v>1.0680516666666666</v>
      </c>
      <c r="G15">
        <v>5.7218949999999998E-2</v>
      </c>
      <c r="H15">
        <v>8.3524366666666669E-2</v>
      </c>
      <c r="I15">
        <v>1.3398349999999999</v>
      </c>
      <c r="J15">
        <v>7.8595983333333327E-2</v>
      </c>
      <c r="K15">
        <v>11741.516666666668</v>
      </c>
      <c r="L15">
        <v>3993</v>
      </c>
      <c r="M15">
        <f t="shared" si="0"/>
        <v>0.13104001666666654</v>
      </c>
      <c r="O15" t="s">
        <v>23</v>
      </c>
      <c r="P15">
        <f t="shared" si="1"/>
        <v>1.8046189767147947</v>
      </c>
      <c r="Q15">
        <f t="shared" si="2"/>
        <v>1.2328609143622344</v>
      </c>
    </row>
    <row r="16" spans="1:19" x14ac:dyDescent="0.25">
      <c r="A16">
        <v>15</v>
      </c>
      <c r="B16" t="s">
        <v>10</v>
      </c>
      <c r="C16">
        <v>150</v>
      </c>
      <c r="D16">
        <v>150</v>
      </c>
      <c r="E16">
        <v>20</v>
      </c>
      <c r="F16">
        <v>1.0691133333333331</v>
      </c>
      <c r="G16">
        <v>5.7360950000000001E-2</v>
      </c>
      <c r="H16">
        <v>8.3510699999999993E-2</v>
      </c>
      <c r="I16">
        <v>1.3610849999999999</v>
      </c>
      <c r="J16">
        <v>7.8558866666666657E-2</v>
      </c>
      <c r="K16">
        <v>12038.483333333335</v>
      </c>
      <c r="L16">
        <v>2998</v>
      </c>
      <c r="M16">
        <f t="shared" si="0"/>
        <v>0.15110001666666673</v>
      </c>
      <c r="O16" t="s">
        <v>23</v>
      </c>
      <c r="P16">
        <f t="shared" si="1"/>
        <v>1.8018223206730903</v>
      </c>
      <c r="Q16">
        <f t="shared" si="2"/>
        <v>1.2394747630261205</v>
      </c>
    </row>
    <row r="17" spans="1:17" x14ac:dyDescent="0.25">
      <c r="A17">
        <v>16</v>
      </c>
      <c r="B17" t="s">
        <v>10</v>
      </c>
      <c r="C17">
        <v>200</v>
      </c>
      <c r="D17">
        <v>200</v>
      </c>
      <c r="E17">
        <v>1</v>
      </c>
      <c r="F17">
        <v>1.9598133333333332</v>
      </c>
      <c r="G17">
        <v>0.10475316666666666</v>
      </c>
      <c r="H17">
        <v>0.14915300000000001</v>
      </c>
      <c r="I17">
        <v>2.3463383333333332</v>
      </c>
      <c r="J17">
        <v>0.13420883333333331</v>
      </c>
      <c r="K17">
        <v>474.61933333333337</v>
      </c>
      <c r="L17">
        <v>24193.666666666668</v>
      </c>
      <c r="M17">
        <f t="shared" si="0"/>
        <v>0.13261883333333335</v>
      </c>
      <c r="O17" t="s">
        <v>22</v>
      </c>
      <c r="P17">
        <f t="shared" si="1"/>
        <v>1.6111068096885717</v>
      </c>
      <c r="Q17">
        <f t="shared" si="2"/>
        <v>1.4287156331527193</v>
      </c>
    </row>
    <row r="18" spans="1:17" x14ac:dyDescent="0.25">
      <c r="A18">
        <v>17</v>
      </c>
      <c r="B18" t="s">
        <v>10</v>
      </c>
      <c r="C18">
        <v>200</v>
      </c>
      <c r="D18">
        <v>200</v>
      </c>
      <c r="E18">
        <v>5</v>
      </c>
      <c r="F18">
        <v>1.9352366666666667</v>
      </c>
      <c r="G18">
        <v>0.10695749999999998</v>
      </c>
      <c r="H18">
        <v>0.14991666666666667</v>
      </c>
      <c r="I18">
        <v>2.3421616666666667</v>
      </c>
      <c r="J18">
        <v>8.7514599999999998E-2</v>
      </c>
      <c r="K18">
        <v>6398.4449999999997</v>
      </c>
      <c r="L18">
        <v>11870.5</v>
      </c>
      <c r="M18">
        <f t="shared" si="0"/>
        <v>0.15005083333333324</v>
      </c>
      <c r="O18" t="s">
        <v>23</v>
      </c>
      <c r="P18">
        <f t="shared" si="1"/>
        <v>1.6069848580051049</v>
      </c>
      <c r="Q18">
        <f t="shared" si="2"/>
        <v>2.1828594789544522</v>
      </c>
    </row>
    <row r="19" spans="1:17" x14ac:dyDescent="0.25">
      <c r="A19">
        <v>18</v>
      </c>
      <c r="B19" t="s">
        <v>10</v>
      </c>
      <c r="C19">
        <v>200</v>
      </c>
      <c r="D19">
        <v>200</v>
      </c>
      <c r="E19">
        <v>10</v>
      </c>
      <c r="F19">
        <v>1.9519716666666664</v>
      </c>
      <c r="G19">
        <v>0.10811433333333333</v>
      </c>
      <c r="H19">
        <v>0.15016883333333333</v>
      </c>
      <c r="I19">
        <v>2.3835916666666668</v>
      </c>
      <c r="J19">
        <v>8.8372666666666669E-2</v>
      </c>
      <c r="K19">
        <v>9114.4666666666672</v>
      </c>
      <c r="L19">
        <v>5972.5</v>
      </c>
      <c r="M19">
        <f t="shared" si="0"/>
        <v>0.17333683333333383</v>
      </c>
      <c r="O19" t="s">
        <v>23</v>
      </c>
      <c r="P19">
        <f t="shared" si="1"/>
        <v>1.654845104201992</v>
      </c>
      <c r="Q19">
        <f t="shared" si="2"/>
        <v>1.2897784559724437</v>
      </c>
    </row>
    <row r="20" spans="1:17" x14ac:dyDescent="0.25">
      <c r="A20">
        <v>19</v>
      </c>
      <c r="B20" t="s">
        <v>10</v>
      </c>
      <c r="C20">
        <v>200</v>
      </c>
      <c r="D20">
        <v>200</v>
      </c>
      <c r="E20">
        <v>15</v>
      </c>
      <c r="F20">
        <v>1.969336666666667</v>
      </c>
      <c r="G20">
        <v>0.1079355</v>
      </c>
      <c r="H20">
        <v>0.15029183333333337</v>
      </c>
      <c r="I20">
        <v>2.4178916666666668</v>
      </c>
      <c r="J20">
        <v>9.2163266666666674E-2</v>
      </c>
      <c r="K20">
        <v>9523.7966666666671</v>
      </c>
      <c r="L20">
        <v>3986.5</v>
      </c>
      <c r="M20">
        <f t="shared" si="0"/>
        <v>0.19032766666666667</v>
      </c>
      <c r="O20" t="s">
        <v>23</v>
      </c>
      <c r="P20">
        <f t="shared" si="1"/>
        <v>1.6580678070081716</v>
      </c>
      <c r="Q20">
        <f t="shared" si="2"/>
        <v>1.2932394297983263</v>
      </c>
    </row>
    <row r="21" spans="1:17" x14ac:dyDescent="0.25">
      <c r="A21">
        <v>20</v>
      </c>
      <c r="B21" t="s">
        <v>10</v>
      </c>
      <c r="C21">
        <v>200</v>
      </c>
      <c r="D21">
        <v>200</v>
      </c>
      <c r="E21">
        <v>20</v>
      </c>
      <c r="F21">
        <v>1.9850333333333332</v>
      </c>
      <c r="G21">
        <v>0.10905616666666666</v>
      </c>
      <c r="H21">
        <v>0.15069933333333332</v>
      </c>
      <c r="I21">
        <v>2.452433333333333</v>
      </c>
      <c r="J21">
        <v>9.4133433333333336E-2</v>
      </c>
      <c r="K21">
        <v>9712.5683333333327</v>
      </c>
      <c r="L21">
        <v>2993.3333333333335</v>
      </c>
      <c r="M21">
        <f t="shared" si="0"/>
        <v>0.20764449999999979</v>
      </c>
      <c r="O21" t="s">
        <v>23</v>
      </c>
      <c r="P21">
        <f t="shared" si="1"/>
        <v>1.6476723798132473</v>
      </c>
      <c r="Q21">
        <f t="shared" si="2"/>
        <v>1.3162766314035759</v>
      </c>
    </row>
    <row r="22" spans="1:17" x14ac:dyDescent="0.25">
      <c r="A22">
        <v>21</v>
      </c>
      <c r="B22" t="s">
        <v>10</v>
      </c>
      <c r="C22">
        <v>250</v>
      </c>
      <c r="D22">
        <v>250</v>
      </c>
      <c r="E22">
        <v>1</v>
      </c>
      <c r="F22">
        <v>3.0971333333333333</v>
      </c>
      <c r="G22">
        <v>0.18681166666666668</v>
      </c>
      <c r="H22">
        <v>0.24939149999999999</v>
      </c>
      <c r="I22">
        <v>3.7802016666666667</v>
      </c>
      <c r="J22">
        <v>0.19827583333333335</v>
      </c>
      <c r="K22">
        <v>332.2</v>
      </c>
      <c r="L22">
        <v>15085.666666666666</v>
      </c>
      <c r="M22">
        <f t="shared" si="0"/>
        <v>0.2468651666666668</v>
      </c>
      <c r="O22" t="s">
        <v>22</v>
      </c>
      <c r="P22">
        <f t="shared" si="1"/>
        <v>1.6051220371399941</v>
      </c>
      <c r="Q22">
        <f t="shared" si="2"/>
        <v>1.6867710503644853</v>
      </c>
    </row>
    <row r="23" spans="1:17" x14ac:dyDescent="0.25">
      <c r="A23">
        <v>22</v>
      </c>
      <c r="B23" t="s">
        <v>10</v>
      </c>
      <c r="C23">
        <v>250</v>
      </c>
      <c r="D23">
        <v>250</v>
      </c>
      <c r="E23">
        <v>5</v>
      </c>
      <c r="F23">
        <v>3.0706033333333331</v>
      </c>
      <c r="G23">
        <v>0.18723116666666664</v>
      </c>
      <c r="H23">
        <v>0.24918949999999998</v>
      </c>
      <c r="I23">
        <v>3.763818333333333</v>
      </c>
      <c r="J23">
        <v>8.8859516666666652E-2</v>
      </c>
      <c r="K23">
        <v>2931.2216666666664</v>
      </c>
      <c r="L23">
        <v>11794.666666666666</v>
      </c>
      <c r="M23">
        <f t="shared" si="0"/>
        <v>0.25679433333333312</v>
      </c>
      <c r="O23" t="s">
        <v>23</v>
      </c>
      <c r="P23">
        <f t="shared" si="1"/>
        <v>1.5858177710489925</v>
      </c>
      <c r="Q23">
        <f t="shared" si="2"/>
        <v>18.054656734926841</v>
      </c>
    </row>
    <row r="24" spans="1:17" x14ac:dyDescent="0.25">
      <c r="A24">
        <v>23</v>
      </c>
      <c r="B24" t="s">
        <v>10</v>
      </c>
      <c r="C24">
        <v>250</v>
      </c>
      <c r="D24">
        <v>250</v>
      </c>
      <c r="E24">
        <v>10</v>
      </c>
      <c r="F24">
        <v>3.1817366666666662</v>
      </c>
      <c r="G24">
        <v>0.20270650000000001</v>
      </c>
      <c r="H24">
        <v>0.263129</v>
      </c>
      <c r="I24">
        <v>3.9444750000000002</v>
      </c>
      <c r="J24">
        <v>8.5159916666666655E-2</v>
      </c>
      <c r="K24">
        <v>7066.6916666666666</v>
      </c>
      <c r="L24">
        <v>5958.5</v>
      </c>
      <c r="M24">
        <f t="shared" si="0"/>
        <v>0.29690283333333412</v>
      </c>
      <c r="O24" t="s">
        <v>23</v>
      </c>
      <c r="P24">
        <f t="shared" si="1"/>
        <v>1.5683684140474967</v>
      </c>
      <c r="Q24">
        <f t="shared" si="2"/>
        <v>1.4886856777709117</v>
      </c>
    </row>
    <row r="25" spans="1:17" x14ac:dyDescent="0.25">
      <c r="A25">
        <v>24</v>
      </c>
      <c r="B25" t="s">
        <v>10</v>
      </c>
      <c r="C25">
        <v>250</v>
      </c>
      <c r="D25">
        <v>250</v>
      </c>
      <c r="E25">
        <v>15</v>
      </c>
      <c r="F25">
        <v>3.1968350000000001</v>
      </c>
      <c r="G25">
        <v>0.21178300000000003</v>
      </c>
      <c r="H25">
        <v>0.2729266666666666</v>
      </c>
      <c r="I25">
        <v>4.0090283333333332</v>
      </c>
      <c r="J25">
        <v>9.9215566666666657E-2</v>
      </c>
      <c r="K25">
        <v>7364.295000000001</v>
      </c>
      <c r="L25">
        <v>3976.3333333333335</v>
      </c>
      <c r="M25">
        <f t="shared" si="0"/>
        <v>0.32748366666666673</v>
      </c>
      <c r="O25" t="s">
        <v>23</v>
      </c>
      <c r="P25">
        <f t="shared" si="1"/>
        <v>1.5700288141307723</v>
      </c>
      <c r="Q25">
        <f t="shared" si="2"/>
        <v>1.3932544766408099</v>
      </c>
    </row>
    <row r="26" spans="1:17" x14ac:dyDescent="0.25">
      <c r="A26">
        <v>25</v>
      </c>
      <c r="B26" t="s">
        <v>10</v>
      </c>
      <c r="C26">
        <v>250</v>
      </c>
      <c r="D26">
        <v>250</v>
      </c>
      <c r="E26">
        <v>20</v>
      </c>
      <c r="F26">
        <v>3.2032733333333336</v>
      </c>
      <c r="G26">
        <v>0.21388500000000002</v>
      </c>
      <c r="H26">
        <v>0.2768755</v>
      </c>
      <c r="I26">
        <v>4.0408066666666675</v>
      </c>
      <c r="J26">
        <v>0.10788583333333333</v>
      </c>
      <c r="K26">
        <v>7378.82</v>
      </c>
      <c r="L26">
        <v>2988.3333333333335</v>
      </c>
      <c r="M26">
        <f t="shared" si="0"/>
        <v>0.34677283333333397</v>
      </c>
      <c r="O26" t="s">
        <v>23</v>
      </c>
      <c r="P26">
        <f t="shared" si="1"/>
        <v>1.5620581534050129</v>
      </c>
      <c r="Q26">
        <f t="shared" si="2"/>
        <v>1.3899490113552633</v>
      </c>
    </row>
    <row r="27" spans="1:17" x14ac:dyDescent="0.25">
      <c r="A27">
        <v>26</v>
      </c>
      <c r="B27" t="s">
        <v>10</v>
      </c>
      <c r="C27">
        <v>300</v>
      </c>
      <c r="D27">
        <v>300</v>
      </c>
      <c r="E27">
        <v>1</v>
      </c>
      <c r="F27">
        <v>4.8047783333333332</v>
      </c>
      <c r="G27">
        <v>0.35483516666666665</v>
      </c>
      <c r="H27">
        <v>0.42918933333333326</v>
      </c>
      <c r="I27">
        <v>6.0676850000000009</v>
      </c>
      <c r="J27">
        <v>0.21457883333333336</v>
      </c>
      <c r="K27">
        <v>196.94433333333333</v>
      </c>
      <c r="L27">
        <v>9551.5</v>
      </c>
      <c r="M27">
        <f t="shared" si="0"/>
        <v>0.47888216666666761</v>
      </c>
      <c r="O27" t="s">
        <v>22</v>
      </c>
      <c r="P27">
        <f t="shared" si="1"/>
        <v>2.6474512107995056E-2</v>
      </c>
      <c r="Q27">
        <f t="shared" si="2"/>
        <v>1.7860229443368125E-2</v>
      </c>
    </row>
    <row r="28" spans="1:17" x14ac:dyDescent="0.25">
      <c r="A28">
        <v>27</v>
      </c>
      <c r="B28" t="s">
        <v>10</v>
      </c>
      <c r="C28">
        <v>300</v>
      </c>
      <c r="D28">
        <v>300</v>
      </c>
      <c r="E28">
        <v>5</v>
      </c>
      <c r="F28">
        <v>4.7091050000000001</v>
      </c>
      <c r="G28">
        <v>0.35333333333333333</v>
      </c>
      <c r="H28">
        <v>0.42803983333333334</v>
      </c>
      <c r="I28">
        <v>5.9687299999999999</v>
      </c>
      <c r="J28">
        <v>0.21266366666666667</v>
      </c>
      <c r="K28">
        <v>162.35266666666669</v>
      </c>
      <c r="L28">
        <v>9705.1666666666661</v>
      </c>
      <c r="M28">
        <f t="shared" si="0"/>
        <v>0.47825183333333321</v>
      </c>
      <c r="O28" t="s">
        <v>23</v>
      </c>
      <c r="P28">
        <f t="shared" si="1"/>
        <v>2.9622856676936864E-2</v>
      </c>
      <c r="Q28">
        <f t="shared" si="2"/>
        <v>1.2654226125137214E-2</v>
      </c>
    </row>
    <row r="29" spans="1:17" x14ac:dyDescent="0.25">
      <c r="A29">
        <v>28</v>
      </c>
      <c r="B29" t="s">
        <v>10</v>
      </c>
      <c r="C29">
        <v>300</v>
      </c>
      <c r="D29">
        <v>300</v>
      </c>
      <c r="E29">
        <v>10</v>
      </c>
      <c r="F29">
        <v>4.8422966666666669</v>
      </c>
      <c r="G29">
        <v>0.36996049999999997</v>
      </c>
      <c r="H29">
        <v>0.44457333333333332</v>
      </c>
      <c r="I29">
        <v>6.1863900000000003</v>
      </c>
      <c r="J29">
        <v>8.1219483333333328E-2</v>
      </c>
      <c r="K29">
        <v>4746.9333333333334</v>
      </c>
      <c r="L29">
        <v>5952.666666666667</v>
      </c>
      <c r="M29">
        <f t="shared" si="0"/>
        <v>0.5295595000000004</v>
      </c>
      <c r="O29" t="s">
        <v>23</v>
      </c>
      <c r="P29">
        <f t="shared" si="1"/>
        <v>3.1768365718941094E-2</v>
      </c>
      <c r="Q29">
        <f t="shared" si="2"/>
        <v>0.36420505331698255</v>
      </c>
    </row>
    <row r="30" spans="1:17" x14ac:dyDescent="0.25">
      <c r="A30">
        <v>29</v>
      </c>
      <c r="B30" t="s">
        <v>10</v>
      </c>
      <c r="C30">
        <v>300</v>
      </c>
      <c r="D30">
        <v>300</v>
      </c>
      <c r="E30">
        <v>15</v>
      </c>
      <c r="F30">
        <v>4.8593766666666669</v>
      </c>
      <c r="G30">
        <v>0.39221883333333335</v>
      </c>
      <c r="H30">
        <v>0.46750749999999996</v>
      </c>
      <c r="I30">
        <v>6.2942900000000002</v>
      </c>
      <c r="J30">
        <v>0.1093465</v>
      </c>
      <c r="K30">
        <v>5285.6783333333324</v>
      </c>
      <c r="L30">
        <v>3976.1666666666665</v>
      </c>
      <c r="M30">
        <f t="shared" si="0"/>
        <v>0.57518699999999967</v>
      </c>
      <c r="O30" t="s">
        <v>23</v>
      </c>
      <c r="P30">
        <f t="shared" si="1"/>
        <v>3.4525763297634314E-2</v>
      </c>
      <c r="Q30">
        <f t="shared" si="2"/>
        <v>0.40214130834485112</v>
      </c>
    </row>
    <row r="31" spans="1:17" x14ac:dyDescent="0.25">
      <c r="A31">
        <v>30</v>
      </c>
      <c r="B31" t="s">
        <v>10</v>
      </c>
      <c r="C31">
        <v>300</v>
      </c>
      <c r="D31">
        <v>300</v>
      </c>
      <c r="E31">
        <v>20</v>
      </c>
      <c r="F31">
        <v>4.855715</v>
      </c>
      <c r="G31">
        <v>0.39651533333333333</v>
      </c>
      <c r="H31">
        <v>0.469192</v>
      </c>
      <c r="I31">
        <v>6.3119750000000003</v>
      </c>
      <c r="J31">
        <v>0.12889466666666669</v>
      </c>
      <c r="K31">
        <v>5308.6983333333328</v>
      </c>
      <c r="L31">
        <v>2983.3333333333335</v>
      </c>
      <c r="M31">
        <f t="shared" si="0"/>
        <v>0.59055266666666739</v>
      </c>
      <c r="O31" t="s">
        <v>23</v>
      </c>
      <c r="P31">
        <f t="shared" si="1"/>
        <v>3.7488715233082094E-2</v>
      </c>
      <c r="Q31">
        <f t="shared" si="2"/>
        <v>0.40678589718538832</v>
      </c>
    </row>
    <row r="32" spans="1:17" x14ac:dyDescent="0.25">
      <c r="A32">
        <v>31</v>
      </c>
      <c r="B32" t="s">
        <v>11</v>
      </c>
      <c r="C32">
        <v>50</v>
      </c>
      <c r="D32">
        <v>50</v>
      </c>
      <c r="E32">
        <v>1</v>
      </c>
      <c r="F32">
        <v>0.1323208333333333</v>
      </c>
      <c r="G32">
        <v>4.8461833333333336E-3</v>
      </c>
      <c r="H32">
        <v>8.415481666666667E-3</v>
      </c>
      <c r="I32">
        <v>0.160639</v>
      </c>
      <c r="J32">
        <v>7.695529999999999E-2</v>
      </c>
      <c r="K32">
        <v>11026.976666666667</v>
      </c>
      <c r="L32">
        <v>57704.166666666664</v>
      </c>
      <c r="M32">
        <f t="shared" si="0"/>
        <v>1.5056501666666694E-2</v>
      </c>
      <c r="O32" t="s">
        <v>22</v>
      </c>
      <c r="P32">
        <f t="shared" si="1"/>
        <v>3.783778119468705</v>
      </c>
      <c r="Q32">
        <f t="shared" si="2"/>
        <v>2.0609161785782257</v>
      </c>
    </row>
    <row r="33" spans="1:17" x14ac:dyDescent="0.25">
      <c r="A33">
        <v>32</v>
      </c>
      <c r="B33" t="s">
        <v>11</v>
      </c>
      <c r="C33">
        <v>50</v>
      </c>
      <c r="D33">
        <v>50</v>
      </c>
      <c r="E33">
        <v>5</v>
      </c>
      <c r="F33">
        <v>0.13211699999999998</v>
      </c>
      <c r="G33">
        <v>4.8466999999999998E-3</v>
      </c>
      <c r="H33">
        <v>8.4224999999999994E-3</v>
      </c>
      <c r="I33">
        <v>0.17681083333333336</v>
      </c>
      <c r="J33">
        <v>7.5615283333333339E-2</v>
      </c>
      <c r="K33">
        <v>12829.916666666666</v>
      </c>
      <c r="L33">
        <v>11940.833333333334</v>
      </c>
      <c r="M33">
        <f t="shared" si="0"/>
        <v>3.1424633333333368E-2</v>
      </c>
      <c r="O33" t="s">
        <v>22</v>
      </c>
      <c r="P33">
        <f t="shared" si="1"/>
        <v>3.5242900840351972</v>
      </c>
      <c r="Q33">
        <f t="shared" si="2"/>
        <v>1.1366190074998441</v>
      </c>
    </row>
    <row r="34" spans="1:17" x14ac:dyDescent="0.25">
      <c r="A34">
        <v>33</v>
      </c>
      <c r="B34" t="s">
        <v>11</v>
      </c>
      <c r="C34">
        <v>50</v>
      </c>
      <c r="D34">
        <v>50</v>
      </c>
      <c r="E34">
        <v>10</v>
      </c>
      <c r="F34">
        <v>0.13179750000000001</v>
      </c>
      <c r="G34">
        <v>4.8474566666666672E-3</v>
      </c>
      <c r="H34">
        <v>8.4245183333333338E-3</v>
      </c>
      <c r="I34">
        <v>0.1965315</v>
      </c>
      <c r="J34">
        <v>7.5702033333333349E-2</v>
      </c>
      <c r="K34">
        <v>13033.683333333332</v>
      </c>
      <c r="L34">
        <v>5991.833333333333</v>
      </c>
      <c r="M34">
        <f t="shared" si="0"/>
        <v>5.1462024999999995E-2</v>
      </c>
      <c r="O34" t="s">
        <v>22</v>
      </c>
      <c r="P34">
        <f t="shared" si="1"/>
        <v>3.270095803132492</v>
      </c>
      <c r="Q34">
        <f t="shared" si="2"/>
        <v>1.0697524136837633</v>
      </c>
    </row>
    <row r="35" spans="1:17" x14ac:dyDescent="0.25">
      <c r="A35">
        <v>34</v>
      </c>
      <c r="B35" t="s">
        <v>11</v>
      </c>
      <c r="C35">
        <v>50</v>
      </c>
      <c r="D35">
        <v>50</v>
      </c>
      <c r="E35">
        <v>15</v>
      </c>
      <c r="F35">
        <v>0.13219999999999998</v>
      </c>
      <c r="G35">
        <v>4.8516366666666666E-3</v>
      </c>
      <c r="H35">
        <v>8.4312016666666673E-3</v>
      </c>
      <c r="I35">
        <v>0.2173151666666667</v>
      </c>
      <c r="J35">
        <v>7.540591666666667E-2</v>
      </c>
      <c r="K35">
        <v>13143.833333333334</v>
      </c>
      <c r="L35">
        <v>4000.1666666666665</v>
      </c>
      <c r="M35">
        <f t="shared" si="0"/>
        <v>7.183232833333339E-2</v>
      </c>
      <c r="O35" t="s">
        <v>22</v>
      </c>
      <c r="P35">
        <f t="shared" si="1"/>
        <v>2.8692367690244045</v>
      </c>
      <c r="Q35">
        <f t="shared" si="2"/>
        <v>1.0451881558683904</v>
      </c>
    </row>
    <row r="36" spans="1:17" x14ac:dyDescent="0.25">
      <c r="A36">
        <v>35</v>
      </c>
      <c r="B36" t="s">
        <v>11</v>
      </c>
      <c r="C36">
        <v>50</v>
      </c>
      <c r="D36">
        <v>50</v>
      </c>
      <c r="E36">
        <v>20</v>
      </c>
      <c r="F36">
        <v>0.13221216666666666</v>
      </c>
      <c r="G36">
        <v>4.8553483333333329E-3</v>
      </c>
      <c r="H36">
        <v>8.4415716666666665E-3</v>
      </c>
      <c r="I36">
        <v>0.23662783333333334</v>
      </c>
      <c r="J36">
        <v>7.6348216666666649E-2</v>
      </c>
      <c r="K36">
        <v>13050.35</v>
      </c>
      <c r="L36">
        <v>3001.8333333333335</v>
      </c>
      <c r="M36">
        <f t="shared" si="0"/>
        <v>9.1118746666666695E-2</v>
      </c>
      <c r="O36" t="s">
        <v>22</v>
      </c>
      <c r="P36">
        <f t="shared" si="1"/>
        <v>2.7199477097298357</v>
      </c>
      <c r="Q36">
        <f t="shared" si="2"/>
        <v>1.030067156472608</v>
      </c>
    </row>
    <row r="37" spans="1:17" x14ac:dyDescent="0.25">
      <c r="A37">
        <v>36</v>
      </c>
      <c r="B37" t="s">
        <v>11</v>
      </c>
      <c r="C37">
        <v>100</v>
      </c>
      <c r="D37">
        <v>100</v>
      </c>
      <c r="E37">
        <v>1</v>
      </c>
      <c r="F37">
        <v>0.51130166666666665</v>
      </c>
      <c r="G37">
        <v>2.5037833333333332E-2</v>
      </c>
      <c r="H37">
        <v>3.6585816666666666E-2</v>
      </c>
      <c r="I37">
        <v>0.60782233333333335</v>
      </c>
      <c r="J37">
        <v>7.9198366666666672E-2</v>
      </c>
      <c r="K37">
        <v>5350.5216666666674</v>
      </c>
      <c r="L37">
        <v>57788.833333333336</v>
      </c>
      <c r="M37">
        <f t="shared" si="0"/>
        <v>3.4897016666666669E-2</v>
      </c>
      <c r="O37" t="s">
        <v>22</v>
      </c>
      <c r="P37">
        <f t="shared" si="1"/>
        <v>2.233089493804933</v>
      </c>
      <c r="Q37">
        <f t="shared" si="2"/>
        <v>6.5439119931689049</v>
      </c>
    </row>
    <row r="38" spans="1:17" x14ac:dyDescent="0.25">
      <c r="A38">
        <v>37</v>
      </c>
      <c r="B38" t="s">
        <v>11</v>
      </c>
      <c r="C38">
        <v>100</v>
      </c>
      <c r="D38">
        <v>100</v>
      </c>
      <c r="E38">
        <v>5</v>
      </c>
      <c r="F38">
        <v>0.51031150000000014</v>
      </c>
      <c r="G38">
        <v>2.5039166666666668E-2</v>
      </c>
      <c r="H38">
        <v>3.6587149999999999E-2</v>
      </c>
      <c r="I38">
        <v>0.62313266666666667</v>
      </c>
      <c r="J38">
        <v>7.8262433333333326E-2</v>
      </c>
      <c r="K38">
        <v>11287.79</v>
      </c>
      <c r="L38">
        <v>11929.333333333334</v>
      </c>
      <c r="M38">
        <f t="shared" si="0"/>
        <v>5.1194849999999903E-2</v>
      </c>
      <c r="O38" t="s">
        <v>22</v>
      </c>
      <c r="P38">
        <f t="shared" si="1"/>
        <v>2.203466035590067</v>
      </c>
      <c r="Q38">
        <f t="shared" si="2"/>
        <v>1.1974154524416836</v>
      </c>
    </row>
    <row r="39" spans="1:17" x14ac:dyDescent="0.25">
      <c r="A39">
        <v>38</v>
      </c>
      <c r="B39" t="s">
        <v>11</v>
      </c>
      <c r="C39">
        <v>100</v>
      </c>
      <c r="D39">
        <v>100</v>
      </c>
      <c r="E39">
        <v>10</v>
      </c>
      <c r="F39">
        <v>0.50992950000000004</v>
      </c>
      <c r="G39">
        <v>2.5052366666666669E-2</v>
      </c>
      <c r="H39">
        <v>3.6658400000000001E-2</v>
      </c>
      <c r="I39">
        <v>0.64267683333333336</v>
      </c>
      <c r="J39">
        <v>7.7778150000000004E-2</v>
      </c>
      <c r="K39">
        <v>12183.831666666665</v>
      </c>
      <c r="L39">
        <v>5989.833333333333</v>
      </c>
      <c r="M39">
        <f t="shared" si="0"/>
        <v>7.103656666666669E-2</v>
      </c>
      <c r="O39" t="s">
        <v>22</v>
      </c>
      <c r="P39">
        <f t="shared" si="1"/>
        <v>2.0508467060038726</v>
      </c>
      <c r="Q39">
        <f t="shared" si="2"/>
        <v>1.1055478234226512</v>
      </c>
    </row>
    <row r="40" spans="1:17" x14ac:dyDescent="0.25">
      <c r="A40">
        <v>39</v>
      </c>
      <c r="B40" t="s">
        <v>11</v>
      </c>
      <c r="C40">
        <v>100</v>
      </c>
      <c r="D40">
        <v>100</v>
      </c>
      <c r="E40">
        <v>15</v>
      </c>
      <c r="F40">
        <v>0.46770266666666666</v>
      </c>
      <c r="G40">
        <v>2.5075916666666666E-2</v>
      </c>
      <c r="H40">
        <v>3.6709733333333334E-2</v>
      </c>
      <c r="I40">
        <v>0.62352866666666673</v>
      </c>
      <c r="J40">
        <v>7.6645166666666667E-2</v>
      </c>
      <c r="K40">
        <v>12575.566666666666</v>
      </c>
      <c r="L40">
        <v>3991.5</v>
      </c>
      <c r="M40">
        <f t="shared" si="0"/>
        <v>9.4040350000000106E-2</v>
      </c>
      <c r="O40" t="s">
        <v>23</v>
      </c>
      <c r="P40">
        <f t="shared" si="1"/>
        <v>2.1466000493962851</v>
      </c>
      <c r="Q40">
        <f t="shared" si="2"/>
        <v>1.0796624793771579</v>
      </c>
    </row>
    <row r="41" spans="1:17" x14ac:dyDescent="0.25">
      <c r="A41">
        <v>40</v>
      </c>
      <c r="B41" t="s">
        <v>11</v>
      </c>
      <c r="C41">
        <v>100</v>
      </c>
      <c r="D41">
        <v>100</v>
      </c>
      <c r="E41">
        <v>20</v>
      </c>
      <c r="F41">
        <v>0.46752516666666666</v>
      </c>
      <c r="G41">
        <v>2.5119833333333331E-2</v>
      </c>
      <c r="H41">
        <v>3.6759016666666665E-2</v>
      </c>
      <c r="I41">
        <v>0.64361533333333332</v>
      </c>
      <c r="J41">
        <v>7.6907216666666667E-2</v>
      </c>
      <c r="K41">
        <v>12669.416666666666</v>
      </c>
      <c r="L41">
        <v>2999.5</v>
      </c>
      <c r="M41">
        <f t="shared" si="0"/>
        <v>0.11421131666666662</v>
      </c>
      <c r="O41" t="s">
        <v>23</v>
      </c>
      <c r="P41">
        <f t="shared" si="1"/>
        <v>2.1131048255531519</v>
      </c>
      <c r="Q41">
        <f t="shared" si="2"/>
        <v>1.0628858329475381</v>
      </c>
    </row>
    <row r="42" spans="1:17" x14ac:dyDescent="0.25">
      <c r="A42">
        <v>41</v>
      </c>
      <c r="B42" t="s">
        <v>11</v>
      </c>
      <c r="C42">
        <v>150</v>
      </c>
      <c r="D42">
        <v>150</v>
      </c>
      <c r="E42">
        <v>1</v>
      </c>
      <c r="F42">
        <v>1.1451</v>
      </c>
      <c r="G42">
        <v>5.6855100000000013E-2</v>
      </c>
      <c r="H42">
        <v>8.2658799999999991E-2</v>
      </c>
      <c r="I42">
        <v>1.3573216666666665</v>
      </c>
      <c r="J42">
        <v>9.2286216666666657E-2</v>
      </c>
      <c r="K42">
        <v>817.63349999999991</v>
      </c>
      <c r="L42">
        <v>41394.833333333336</v>
      </c>
      <c r="M42">
        <f t="shared" si="0"/>
        <v>7.2707766666666451E-2</v>
      </c>
      <c r="O42" t="s">
        <v>22</v>
      </c>
      <c r="P42">
        <f t="shared" si="1"/>
        <v>1.7935087850705986</v>
      </c>
      <c r="Q42">
        <f t="shared" si="2"/>
        <v>1.5385443575689508</v>
      </c>
    </row>
    <row r="43" spans="1:17" x14ac:dyDescent="0.25">
      <c r="A43">
        <v>42</v>
      </c>
      <c r="B43" t="s">
        <v>11</v>
      </c>
      <c r="C43">
        <v>150</v>
      </c>
      <c r="D43">
        <v>150</v>
      </c>
      <c r="E43">
        <v>5</v>
      </c>
      <c r="F43">
        <v>1.1441250000000001</v>
      </c>
      <c r="G43">
        <v>5.6929449999999999E-2</v>
      </c>
      <c r="H43">
        <v>8.2733299999999996E-2</v>
      </c>
      <c r="I43">
        <v>1.3730516666666668</v>
      </c>
      <c r="J43">
        <v>7.7114100000000005E-2</v>
      </c>
      <c r="K43">
        <v>9426.7950000000001</v>
      </c>
      <c r="L43">
        <v>11931.166666666666</v>
      </c>
      <c r="M43">
        <f t="shared" si="0"/>
        <v>8.9263916666666665E-2</v>
      </c>
      <c r="O43" t="s">
        <v>22</v>
      </c>
      <c r="P43">
        <f t="shared" si="1"/>
        <v>1.794712750551994</v>
      </c>
      <c r="Q43">
        <f t="shared" si="2"/>
        <v>1.4362783325279347</v>
      </c>
    </row>
    <row r="44" spans="1:17" x14ac:dyDescent="0.25">
      <c r="A44">
        <v>43</v>
      </c>
      <c r="B44" t="s">
        <v>11</v>
      </c>
      <c r="C44">
        <v>150</v>
      </c>
      <c r="D44">
        <v>150</v>
      </c>
      <c r="E44">
        <v>10</v>
      </c>
      <c r="F44">
        <v>1.0668333333333335</v>
      </c>
      <c r="G44">
        <v>5.7048866666666663E-2</v>
      </c>
      <c r="H44">
        <v>8.2842316666666679E-2</v>
      </c>
      <c r="I44">
        <v>1.3180316666666667</v>
      </c>
      <c r="J44">
        <v>7.9896450000000008E-2</v>
      </c>
      <c r="K44">
        <v>11020.628333333332</v>
      </c>
      <c r="L44">
        <v>5965.666666666667</v>
      </c>
      <c r="M44">
        <f t="shared" si="0"/>
        <v>0.1113071499999998</v>
      </c>
      <c r="O44" t="s">
        <v>23</v>
      </c>
      <c r="P44">
        <f t="shared" si="1"/>
        <v>1.8096315338908144</v>
      </c>
      <c r="Q44">
        <f t="shared" si="2"/>
        <v>1.1517852088345177</v>
      </c>
    </row>
    <row r="45" spans="1:17" x14ac:dyDescent="0.25">
      <c r="A45">
        <v>44</v>
      </c>
      <c r="B45" t="s">
        <v>11</v>
      </c>
      <c r="C45">
        <v>150</v>
      </c>
      <c r="D45">
        <v>150</v>
      </c>
      <c r="E45">
        <v>15</v>
      </c>
      <c r="F45">
        <v>1.0679866666666666</v>
      </c>
      <c r="G45">
        <v>5.7052516666666664E-2</v>
      </c>
      <c r="H45">
        <v>8.286996666666667E-2</v>
      </c>
      <c r="I45">
        <v>1.3384666666666665</v>
      </c>
      <c r="J45">
        <v>7.9360100000000003E-2</v>
      </c>
      <c r="K45">
        <v>11647.683333333332</v>
      </c>
      <c r="L45">
        <v>3989.3333333333335</v>
      </c>
      <c r="M45">
        <f t="shared" si="0"/>
        <v>0.1305575166666666</v>
      </c>
      <c r="O45" t="s">
        <v>23</v>
      </c>
      <c r="P45">
        <f t="shared" si="1"/>
        <v>1.8115729441649651</v>
      </c>
      <c r="Q45">
        <f t="shared" si="2"/>
        <v>1.1593660738843901</v>
      </c>
    </row>
    <row r="46" spans="1:17" x14ac:dyDescent="0.25">
      <c r="A46">
        <v>45</v>
      </c>
      <c r="B46" t="s">
        <v>11</v>
      </c>
      <c r="C46">
        <v>150</v>
      </c>
      <c r="D46">
        <v>150</v>
      </c>
      <c r="E46">
        <v>20</v>
      </c>
      <c r="F46">
        <v>1.0693733333333333</v>
      </c>
      <c r="G46">
        <v>5.732898333333334E-2</v>
      </c>
      <c r="H46">
        <v>8.3013000000000003E-2</v>
      </c>
      <c r="I46">
        <v>1.3600266666666669</v>
      </c>
      <c r="J46">
        <v>7.9394000000000006E-2</v>
      </c>
      <c r="K46">
        <v>11919.828333333333</v>
      </c>
      <c r="L46">
        <v>2995</v>
      </c>
      <c r="M46">
        <f t="shared" si="0"/>
        <v>0.1503113500000004</v>
      </c>
      <c r="O46" t="s">
        <v>23</v>
      </c>
      <c r="P46">
        <f t="shared" si="1"/>
        <v>1.8108247877492594</v>
      </c>
      <c r="Q46">
        <f t="shared" si="2"/>
        <v>1.1619852166446378</v>
      </c>
    </row>
    <row r="47" spans="1:17" x14ac:dyDescent="0.25">
      <c r="A47">
        <v>46</v>
      </c>
      <c r="B47" t="s">
        <v>11</v>
      </c>
      <c r="C47">
        <v>200</v>
      </c>
      <c r="D47">
        <v>200</v>
      </c>
      <c r="E47">
        <v>1</v>
      </c>
      <c r="F47">
        <v>2.0511516666666667</v>
      </c>
      <c r="G47">
        <v>0.103991</v>
      </c>
      <c r="H47">
        <v>0.14784216666666669</v>
      </c>
      <c r="I47">
        <v>2.434368333333333</v>
      </c>
      <c r="J47">
        <v>0.13143400000000002</v>
      </c>
      <c r="K47">
        <v>531.43316666666669</v>
      </c>
      <c r="L47">
        <v>23387.666666666668</v>
      </c>
      <c r="M47">
        <f t="shared" si="0"/>
        <v>0.13138349999999965</v>
      </c>
      <c r="O47" t="s">
        <v>22</v>
      </c>
      <c r="P47">
        <f t="shared" si="1"/>
        <v>1.6124600426804765</v>
      </c>
      <c r="Q47">
        <f t="shared" si="2"/>
        <v>1.5743788839809887</v>
      </c>
    </row>
    <row r="48" spans="1:17" x14ac:dyDescent="0.25">
      <c r="A48">
        <v>47</v>
      </c>
      <c r="B48" t="s">
        <v>11</v>
      </c>
      <c r="C48">
        <v>200</v>
      </c>
      <c r="D48">
        <v>200</v>
      </c>
      <c r="E48">
        <v>5</v>
      </c>
      <c r="F48">
        <v>2.0632099999999998</v>
      </c>
      <c r="G48">
        <v>0.10575666666666667</v>
      </c>
      <c r="H48">
        <v>0.14837983333333332</v>
      </c>
      <c r="I48">
        <v>2.4642333333333331</v>
      </c>
      <c r="J48">
        <v>7.8030866666666657E-2</v>
      </c>
      <c r="K48">
        <v>6563.3483333333343</v>
      </c>
      <c r="L48">
        <v>11923.5</v>
      </c>
      <c r="M48">
        <f t="shared" si="0"/>
        <v>0.1468868333333333</v>
      </c>
      <c r="O48" t="s">
        <v>22</v>
      </c>
      <c r="P48">
        <f t="shared" si="1"/>
        <v>1.6605144263936047</v>
      </c>
      <c r="Q48">
        <f t="shared" si="2"/>
        <v>3.0917286633525003</v>
      </c>
    </row>
    <row r="49" spans="1:17" x14ac:dyDescent="0.25">
      <c r="A49">
        <v>48</v>
      </c>
      <c r="B49" t="s">
        <v>11</v>
      </c>
      <c r="C49">
        <v>200</v>
      </c>
      <c r="D49">
        <v>200</v>
      </c>
      <c r="E49">
        <v>10</v>
      </c>
      <c r="F49">
        <v>1.9542283333333337</v>
      </c>
      <c r="G49">
        <v>0.1074015</v>
      </c>
      <c r="H49">
        <v>0.1490775</v>
      </c>
      <c r="I49">
        <v>2.3851516666666668</v>
      </c>
      <c r="J49">
        <v>8.0204800000000007E-2</v>
      </c>
      <c r="K49">
        <v>9568.3016666666681</v>
      </c>
      <c r="L49">
        <v>5962.166666666667</v>
      </c>
      <c r="M49">
        <f t="shared" si="0"/>
        <v>0.1744443333333332</v>
      </c>
      <c r="O49" t="s">
        <v>23</v>
      </c>
      <c r="P49">
        <f t="shared" si="1"/>
        <v>1.6536104272893897</v>
      </c>
      <c r="Q49">
        <f t="shared" si="2"/>
        <v>1.3613904962724668</v>
      </c>
    </row>
    <row r="50" spans="1:17" x14ac:dyDescent="0.25">
      <c r="A50">
        <v>49</v>
      </c>
      <c r="B50" t="s">
        <v>11</v>
      </c>
      <c r="C50">
        <v>200</v>
      </c>
      <c r="D50">
        <v>200</v>
      </c>
      <c r="E50">
        <v>15</v>
      </c>
      <c r="F50">
        <v>1.9709399999999999</v>
      </c>
      <c r="G50">
        <v>0.10886049999999999</v>
      </c>
      <c r="H50">
        <v>0.15004316666666664</v>
      </c>
      <c r="I50">
        <v>2.4247299999999998</v>
      </c>
      <c r="J50">
        <v>8.3571683333333355E-2</v>
      </c>
      <c r="K50">
        <v>10046.596666666666</v>
      </c>
      <c r="L50">
        <v>3983.3333333333335</v>
      </c>
      <c r="M50">
        <f t="shared" si="0"/>
        <v>0.19488633333333327</v>
      </c>
      <c r="O50" t="s">
        <v>23</v>
      </c>
      <c r="P50">
        <f t="shared" si="1"/>
        <v>1.6513976126551553</v>
      </c>
      <c r="Q50">
        <f t="shared" si="2"/>
        <v>1.3682583638439518</v>
      </c>
    </row>
    <row r="51" spans="1:17" x14ac:dyDescent="0.25">
      <c r="A51">
        <v>50</v>
      </c>
      <c r="B51" t="s">
        <v>11</v>
      </c>
      <c r="C51">
        <v>200</v>
      </c>
      <c r="D51">
        <v>200</v>
      </c>
      <c r="E51">
        <v>20</v>
      </c>
      <c r="F51">
        <v>1.9878116666666668</v>
      </c>
      <c r="G51">
        <v>0.11023216666666667</v>
      </c>
      <c r="H51">
        <v>0.15078749999999999</v>
      </c>
      <c r="I51">
        <v>2.4627699999999999</v>
      </c>
      <c r="J51">
        <v>8.5376766666666659E-2</v>
      </c>
      <c r="K51">
        <v>10258.158333333335</v>
      </c>
      <c r="L51">
        <v>2993.8333333333335</v>
      </c>
      <c r="M51">
        <f t="shared" si="0"/>
        <v>0.2139386666666665</v>
      </c>
      <c r="O51" t="s">
        <v>23</v>
      </c>
      <c r="P51">
        <f t="shared" si="1"/>
        <v>1.6353320312764357</v>
      </c>
      <c r="Q51">
        <f t="shared" si="2"/>
        <v>1.3949232087905914</v>
      </c>
    </row>
    <row r="52" spans="1:17" x14ac:dyDescent="0.25">
      <c r="A52">
        <v>51</v>
      </c>
      <c r="B52" t="s">
        <v>11</v>
      </c>
      <c r="C52">
        <v>250</v>
      </c>
      <c r="D52">
        <v>250</v>
      </c>
      <c r="E52">
        <v>1</v>
      </c>
      <c r="F52">
        <v>3.2488166666666665</v>
      </c>
      <c r="G52">
        <v>0.18721049999999997</v>
      </c>
      <c r="H52">
        <v>0.246474</v>
      </c>
      <c r="I52">
        <v>3.9253216666666666</v>
      </c>
      <c r="J52">
        <v>0.18946183333333333</v>
      </c>
      <c r="K52">
        <v>337.55099999999999</v>
      </c>
      <c r="L52">
        <v>14582.333333333334</v>
      </c>
      <c r="M52">
        <f t="shared" si="0"/>
        <v>0.24282050000000011</v>
      </c>
      <c r="O52" t="s">
        <v>22</v>
      </c>
      <c r="P52">
        <f t="shared" si="1"/>
        <v>1.6162853744894792</v>
      </c>
      <c r="Q52">
        <f t="shared" si="2"/>
        <v>1.697397633053773</v>
      </c>
    </row>
    <row r="53" spans="1:17" x14ac:dyDescent="0.25">
      <c r="A53">
        <v>52</v>
      </c>
      <c r="B53" t="s">
        <v>11</v>
      </c>
      <c r="C53">
        <v>250</v>
      </c>
      <c r="D53">
        <v>250</v>
      </c>
      <c r="E53">
        <v>5</v>
      </c>
      <c r="F53">
        <v>3.3846416666666665</v>
      </c>
      <c r="G53">
        <v>0.193466</v>
      </c>
      <c r="H53">
        <v>0.25364083333333337</v>
      </c>
      <c r="I53">
        <v>4.0918950000000001</v>
      </c>
      <c r="J53">
        <v>8.9529900000000009E-2</v>
      </c>
      <c r="K53">
        <v>2122.8733333333334</v>
      </c>
      <c r="L53">
        <v>11858.666666666666</v>
      </c>
      <c r="M53">
        <f t="shared" si="0"/>
        <v>0.26014650000000028</v>
      </c>
      <c r="O53" t="s">
        <v>23</v>
      </c>
      <c r="P53">
        <f t="shared" si="1"/>
        <v>1.4642193083318771</v>
      </c>
      <c r="Q53">
        <f t="shared" si="2"/>
        <v>13.226377907785732</v>
      </c>
    </row>
    <row r="54" spans="1:17" x14ac:dyDescent="0.25">
      <c r="A54">
        <v>53</v>
      </c>
      <c r="B54" t="s">
        <v>11</v>
      </c>
      <c r="C54">
        <v>250</v>
      </c>
      <c r="D54">
        <v>250</v>
      </c>
      <c r="E54">
        <v>10</v>
      </c>
      <c r="F54">
        <v>3.1848416666666668</v>
      </c>
      <c r="G54">
        <v>0.20561516666666668</v>
      </c>
      <c r="H54">
        <v>0.261492</v>
      </c>
      <c r="I54">
        <v>3.9441116666666667</v>
      </c>
      <c r="J54">
        <v>8.5588566666666685E-2</v>
      </c>
      <c r="K54">
        <v>7028.3300000000008</v>
      </c>
      <c r="L54">
        <v>5953.5</v>
      </c>
      <c r="M54">
        <f t="shared" si="0"/>
        <v>0.29216283333333326</v>
      </c>
      <c r="O54" t="s">
        <v>23</v>
      </c>
      <c r="P54">
        <f t="shared" si="1"/>
        <v>1.5711290290547049</v>
      </c>
      <c r="Q54">
        <f t="shared" si="2"/>
        <v>1.488885256215843</v>
      </c>
    </row>
    <row r="55" spans="1:17" x14ac:dyDescent="0.25">
      <c r="A55">
        <v>54</v>
      </c>
      <c r="B55" t="s">
        <v>11</v>
      </c>
      <c r="C55">
        <v>250</v>
      </c>
      <c r="D55">
        <v>250</v>
      </c>
      <c r="E55">
        <v>15</v>
      </c>
      <c r="F55">
        <v>3.1936499999999999</v>
      </c>
      <c r="G55">
        <v>0.20993166666666666</v>
      </c>
      <c r="H55">
        <v>0.27172449999999998</v>
      </c>
      <c r="I55">
        <v>4.0041933333333342</v>
      </c>
      <c r="J55">
        <v>9.9595466666666674E-2</v>
      </c>
      <c r="K55">
        <v>7342.6166666666677</v>
      </c>
      <c r="L55">
        <v>3976.6666666666665</v>
      </c>
      <c r="M55">
        <f t="shared" si="0"/>
        <v>0.32888716666666751</v>
      </c>
      <c r="O55" t="s">
        <v>23</v>
      </c>
      <c r="P55">
        <f t="shared" si="1"/>
        <v>1.5779395433786909</v>
      </c>
      <c r="Q55">
        <f t="shared" si="2"/>
        <v>1.3926058875741891</v>
      </c>
    </row>
    <row r="56" spans="1:17" x14ac:dyDescent="0.25">
      <c r="A56">
        <v>55</v>
      </c>
      <c r="B56" t="s">
        <v>11</v>
      </c>
      <c r="C56">
        <v>250</v>
      </c>
      <c r="D56">
        <v>250</v>
      </c>
      <c r="E56">
        <v>20</v>
      </c>
      <c r="F56">
        <v>3.2035933333333335</v>
      </c>
      <c r="G56">
        <v>0.21445616666666664</v>
      </c>
      <c r="H56">
        <v>0.27092749999999999</v>
      </c>
      <c r="I56">
        <v>4.0274466666666671</v>
      </c>
      <c r="J56">
        <v>0.10837216666666667</v>
      </c>
      <c r="K56">
        <v>7353.9233333333332</v>
      </c>
      <c r="L56">
        <v>2986.3333333333335</v>
      </c>
      <c r="M56">
        <f t="shared" si="0"/>
        <v>0.33846966666666667</v>
      </c>
      <c r="O56" t="s">
        <v>23</v>
      </c>
      <c r="P56">
        <f t="shared" si="1"/>
        <v>1.5713938690684086</v>
      </c>
      <c r="Q56">
        <f t="shared" si="2"/>
        <v>1.3882508404504843</v>
      </c>
    </row>
    <row r="57" spans="1:17" x14ac:dyDescent="0.25">
      <c r="A57">
        <v>56</v>
      </c>
      <c r="B57" t="s">
        <v>11</v>
      </c>
      <c r="C57">
        <v>300</v>
      </c>
      <c r="D57">
        <v>300</v>
      </c>
      <c r="E57">
        <v>1</v>
      </c>
      <c r="F57">
        <v>5.0794766666666673</v>
      </c>
      <c r="G57">
        <v>0.35579216666666663</v>
      </c>
      <c r="H57">
        <v>0.43054083333333332</v>
      </c>
      <c r="I57">
        <v>6.3444399999999996</v>
      </c>
      <c r="J57">
        <v>0.21530150000000001</v>
      </c>
      <c r="K57">
        <v>198.86383333333333</v>
      </c>
      <c r="L57">
        <v>9147</v>
      </c>
      <c r="M57">
        <f t="shared" si="0"/>
        <v>0.47863033333333238</v>
      </c>
      <c r="O57" t="s">
        <v>22</v>
      </c>
      <c r="P57">
        <f t="shared" si="1"/>
        <v>9.6493044828752955E-2</v>
      </c>
      <c r="Q57">
        <f t="shared" si="2"/>
        <v>3.7300979930586418E-2</v>
      </c>
    </row>
    <row r="58" spans="1:17" x14ac:dyDescent="0.25">
      <c r="A58">
        <v>57</v>
      </c>
      <c r="B58" t="s">
        <v>11</v>
      </c>
      <c r="C58">
        <v>300</v>
      </c>
      <c r="D58">
        <v>300</v>
      </c>
      <c r="E58">
        <v>5</v>
      </c>
      <c r="F58">
        <v>4.7234116666666672</v>
      </c>
      <c r="G58">
        <v>0.358489</v>
      </c>
      <c r="H58">
        <v>0.42952666666666661</v>
      </c>
      <c r="I58">
        <v>5.9914316666666663</v>
      </c>
      <c r="J58">
        <v>0.25818583333333328</v>
      </c>
      <c r="K58">
        <v>160.50300000000001</v>
      </c>
      <c r="L58">
        <v>9598.6666666666661</v>
      </c>
      <c r="M58">
        <f t="shared" si="0"/>
        <v>0.48000433333333259</v>
      </c>
      <c r="O58" t="s">
        <v>23</v>
      </c>
      <c r="P58">
        <f t="shared" si="1"/>
        <v>0.13021239497849568</v>
      </c>
      <c r="Q58">
        <f t="shared" si="2"/>
        <v>1.4479246275347414E-2</v>
      </c>
    </row>
    <row r="59" spans="1:17" x14ac:dyDescent="0.25">
      <c r="A59">
        <v>58</v>
      </c>
      <c r="B59" t="s">
        <v>11</v>
      </c>
      <c r="C59">
        <v>300</v>
      </c>
      <c r="D59">
        <v>300</v>
      </c>
      <c r="E59">
        <v>10</v>
      </c>
      <c r="F59">
        <v>4.8464499999999999</v>
      </c>
      <c r="G59">
        <v>0.37485316666666674</v>
      </c>
      <c r="H59">
        <v>0.44624133333333332</v>
      </c>
      <c r="I59">
        <v>6.1967083333333335</v>
      </c>
      <c r="J59">
        <v>8.1648716666666663E-2</v>
      </c>
      <c r="K59">
        <v>4720.5316666666668</v>
      </c>
      <c r="L59">
        <v>5940.166666666667</v>
      </c>
      <c r="M59">
        <f t="shared" si="0"/>
        <v>0.5291638333333335</v>
      </c>
      <c r="O59" t="s">
        <v>23</v>
      </c>
      <c r="P59">
        <f t="shared" si="1"/>
        <v>0.11920363633918545</v>
      </c>
      <c r="Q59">
        <f t="shared" si="2"/>
        <v>0.38407085526146284</v>
      </c>
    </row>
    <row r="60" spans="1:17" x14ac:dyDescent="0.25">
      <c r="A60">
        <v>59</v>
      </c>
      <c r="B60" t="s">
        <v>11</v>
      </c>
      <c r="C60">
        <v>300</v>
      </c>
      <c r="D60">
        <v>300</v>
      </c>
      <c r="E60">
        <v>15</v>
      </c>
      <c r="F60">
        <v>4.8699800000000009</v>
      </c>
      <c r="G60">
        <v>0.39832466666666666</v>
      </c>
      <c r="H60">
        <v>0.47105716666666658</v>
      </c>
      <c r="I60">
        <v>6.3183749999999996</v>
      </c>
      <c r="J60">
        <v>0.10941433333333334</v>
      </c>
      <c r="K60">
        <v>5272.5733333333337</v>
      </c>
      <c r="L60">
        <v>3975.5</v>
      </c>
      <c r="M60">
        <f t="shared" si="0"/>
        <v>0.57901316666666602</v>
      </c>
      <c r="O60" t="s">
        <v>23</v>
      </c>
      <c r="P60">
        <f t="shared" si="1"/>
        <v>0.11557225288675227</v>
      </c>
      <c r="Q60">
        <f t="shared" si="2"/>
        <v>0.41709436867807914</v>
      </c>
    </row>
    <row r="61" spans="1:17" x14ac:dyDescent="0.25">
      <c r="A61">
        <v>60</v>
      </c>
      <c r="B61" t="s">
        <v>11</v>
      </c>
      <c r="C61">
        <v>300</v>
      </c>
      <c r="D61">
        <v>300</v>
      </c>
      <c r="E61">
        <v>20</v>
      </c>
      <c r="F61">
        <v>4.8718283333333332</v>
      </c>
      <c r="G61">
        <v>0.39791033333333331</v>
      </c>
      <c r="H61">
        <v>0.47149933333333333</v>
      </c>
      <c r="I61">
        <v>6.3287049999999994</v>
      </c>
      <c r="J61">
        <v>0.12905816666666667</v>
      </c>
      <c r="K61">
        <v>5297.2583333333341</v>
      </c>
      <c r="L61">
        <v>2981.3333333333335</v>
      </c>
      <c r="M61">
        <f t="shared" si="0"/>
        <v>0.5874669999999993</v>
      </c>
      <c r="O61" t="s">
        <v>23</v>
      </c>
      <c r="P61">
        <f t="shared" si="1"/>
        <v>0.10064407594708029</v>
      </c>
      <c r="Q61">
        <f t="shared" si="2"/>
        <v>0.41979873572539939</v>
      </c>
    </row>
    <row r="62" spans="1:17" x14ac:dyDescent="0.25">
      <c r="A62">
        <v>61</v>
      </c>
      <c r="B62" t="s">
        <v>12</v>
      </c>
      <c r="C62">
        <v>50</v>
      </c>
      <c r="D62">
        <v>50</v>
      </c>
      <c r="E62">
        <v>1</v>
      </c>
      <c r="F62">
        <v>0.51198149999999998</v>
      </c>
      <c r="G62">
        <v>1.9333666666666662E-2</v>
      </c>
      <c r="H62">
        <v>0.5919133333333334</v>
      </c>
      <c r="I62">
        <v>0.6121943333333334</v>
      </c>
      <c r="J62">
        <v>7.7520966666666677E-2</v>
      </c>
      <c r="K62">
        <v>5331.3300000000008</v>
      </c>
      <c r="L62">
        <v>57882.666666666664</v>
      </c>
      <c r="M62">
        <f>I62-H62</f>
        <v>2.0280999999999993E-2</v>
      </c>
      <c r="O62" t="s">
        <v>22</v>
      </c>
      <c r="P62">
        <f t="shared" si="1"/>
        <v>4.7935541165305349</v>
      </c>
      <c r="Q62">
        <f t="shared" si="2"/>
        <v>12.718544960649144</v>
      </c>
    </row>
    <row r="63" spans="1:17" x14ac:dyDescent="0.25">
      <c r="A63">
        <v>62</v>
      </c>
      <c r="B63" t="s">
        <v>12</v>
      </c>
      <c r="C63">
        <v>50</v>
      </c>
      <c r="D63">
        <v>50</v>
      </c>
      <c r="E63">
        <v>5</v>
      </c>
      <c r="F63">
        <v>0.66086600000000006</v>
      </c>
      <c r="G63">
        <v>1.9747133333333337E-2</v>
      </c>
      <c r="H63">
        <v>0.7415691666666665</v>
      </c>
      <c r="I63">
        <v>0.78015866666666656</v>
      </c>
      <c r="J63">
        <v>7.623951666666666E-2</v>
      </c>
      <c r="K63">
        <v>11085.038333333336</v>
      </c>
      <c r="L63">
        <v>11932</v>
      </c>
      <c r="M63">
        <f t="shared" ref="M63:M121" si="3">I63-H63</f>
        <v>3.8589500000000054E-2</v>
      </c>
      <c r="O63" t="s">
        <v>22</v>
      </c>
      <c r="P63">
        <f t="shared" si="1"/>
        <v>3.309657949921299</v>
      </c>
      <c r="Q63">
        <f t="shared" si="2"/>
        <v>1.7755151672411515</v>
      </c>
    </row>
    <row r="64" spans="1:17" x14ac:dyDescent="0.25">
      <c r="A64">
        <v>63</v>
      </c>
      <c r="B64" t="s">
        <v>12</v>
      </c>
      <c r="C64">
        <v>50</v>
      </c>
      <c r="D64">
        <v>50</v>
      </c>
      <c r="E64">
        <v>10</v>
      </c>
      <c r="F64">
        <v>0.59827050000000004</v>
      </c>
      <c r="G64">
        <v>1.9749033333333336E-2</v>
      </c>
      <c r="H64">
        <v>0.67898800000000004</v>
      </c>
      <c r="I64">
        <v>0.73867016666666663</v>
      </c>
      <c r="J64">
        <v>7.5825733333333326E-2</v>
      </c>
      <c r="K64">
        <v>12290.783333333335</v>
      </c>
      <c r="L64">
        <v>5991.333333333333</v>
      </c>
      <c r="M64">
        <f t="shared" si="3"/>
        <v>5.9682166666666592E-2</v>
      </c>
      <c r="O64" t="s">
        <v>22</v>
      </c>
      <c r="P64">
        <f t="shared" si="1"/>
        <v>3.112568735572327</v>
      </c>
      <c r="Q64">
        <f t="shared" si="2"/>
        <v>1.2227372181201626</v>
      </c>
    </row>
    <row r="65" spans="1:17" x14ac:dyDescent="0.25">
      <c r="A65">
        <v>64</v>
      </c>
      <c r="B65" t="s">
        <v>12</v>
      </c>
      <c r="C65">
        <v>50</v>
      </c>
      <c r="D65">
        <v>50</v>
      </c>
      <c r="E65">
        <v>15</v>
      </c>
      <c r="F65">
        <v>0.57045483333333336</v>
      </c>
      <c r="G65">
        <v>1.9748166666666667E-2</v>
      </c>
      <c r="H65">
        <v>0.65119533333333324</v>
      </c>
      <c r="I65">
        <v>0.73022883333333333</v>
      </c>
      <c r="J65">
        <v>7.5695349999999995E-2</v>
      </c>
      <c r="K65">
        <v>12641.199999999999</v>
      </c>
      <c r="L65">
        <v>3999.6666666666665</v>
      </c>
      <c r="M65">
        <f t="shared" si="3"/>
        <v>7.903350000000009E-2</v>
      </c>
      <c r="O65" t="s">
        <v>22</v>
      </c>
      <c r="P65">
        <f t="shared" si="1"/>
        <v>3.2118584745010295</v>
      </c>
      <c r="Q65">
        <f t="shared" si="2"/>
        <v>1.1490441826449291</v>
      </c>
    </row>
    <row r="66" spans="1:17" x14ac:dyDescent="0.25">
      <c r="A66">
        <v>65</v>
      </c>
      <c r="B66" t="s">
        <v>12</v>
      </c>
      <c r="C66">
        <v>50</v>
      </c>
      <c r="D66">
        <v>50</v>
      </c>
      <c r="E66">
        <v>20</v>
      </c>
      <c r="F66">
        <v>0.448077</v>
      </c>
      <c r="G66">
        <v>1.9745366666666667E-2</v>
      </c>
      <c r="H66">
        <v>0.52884783333333341</v>
      </c>
      <c r="I66">
        <v>0.63694666666666666</v>
      </c>
      <c r="J66">
        <v>7.7400183333333331E-2</v>
      </c>
      <c r="K66">
        <v>12618.566666666668</v>
      </c>
      <c r="L66">
        <v>3002</v>
      </c>
      <c r="M66">
        <f t="shared" si="3"/>
        <v>0.10809883333333326</v>
      </c>
      <c r="O66" t="s">
        <v>23</v>
      </c>
      <c r="P66">
        <f t="shared" si="1"/>
        <v>3.7177838018881748</v>
      </c>
      <c r="Q66">
        <f t="shared" si="2"/>
        <v>1.0974257138715755</v>
      </c>
    </row>
    <row r="67" spans="1:17" x14ac:dyDescent="0.25">
      <c r="A67">
        <v>66</v>
      </c>
      <c r="B67" t="s">
        <v>12</v>
      </c>
      <c r="C67">
        <v>100</v>
      </c>
      <c r="D67">
        <v>100</v>
      </c>
      <c r="E67">
        <v>1</v>
      </c>
      <c r="F67">
        <v>2.5164</v>
      </c>
      <c r="G67">
        <v>0.10012138333333336</v>
      </c>
      <c r="H67">
        <v>2.8697983333333332</v>
      </c>
      <c r="I67">
        <v>2.9345866666666667</v>
      </c>
      <c r="J67">
        <v>9.7193266666666653E-2</v>
      </c>
      <c r="K67">
        <v>419.17766666666671</v>
      </c>
      <c r="L67">
        <v>19795.833333333332</v>
      </c>
      <c r="M67">
        <f t="shared" si="3"/>
        <v>6.4788333333333448E-2</v>
      </c>
      <c r="O67" t="s">
        <v>22</v>
      </c>
      <c r="P67">
        <f t="shared" ref="P67:P121" si="4">I72/I67</f>
        <v>2.1242775813970396</v>
      </c>
      <c r="Q67">
        <f t="shared" ref="Q67:Q121" si="5">K67/K72</f>
        <v>1.6423129689692619</v>
      </c>
    </row>
    <row r="68" spans="1:17" x14ac:dyDescent="0.25">
      <c r="A68">
        <v>67</v>
      </c>
      <c r="B68" t="s">
        <v>12</v>
      </c>
      <c r="C68">
        <v>100</v>
      </c>
      <c r="D68">
        <v>100</v>
      </c>
      <c r="E68">
        <v>5</v>
      </c>
      <c r="F68">
        <v>2.1458200000000001</v>
      </c>
      <c r="G68">
        <v>0.10019991666666665</v>
      </c>
      <c r="H68">
        <v>2.4994783333333332</v>
      </c>
      <c r="I68">
        <v>2.5820583333333338</v>
      </c>
      <c r="J68">
        <v>7.8581233333333333E-2</v>
      </c>
      <c r="K68">
        <v>6243.28</v>
      </c>
      <c r="L68">
        <v>11919</v>
      </c>
      <c r="M68">
        <f t="shared" si="3"/>
        <v>8.2580000000000542E-2</v>
      </c>
      <c r="O68" t="s">
        <v>22</v>
      </c>
      <c r="P68">
        <f t="shared" si="4"/>
        <v>2.2117780711125166</v>
      </c>
      <c r="Q68">
        <f t="shared" si="5"/>
        <v>36.61984057622486</v>
      </c>
    </row>
    <row r="69" spans="1:17" x14ac:dyDescent="0.25">
      <c r="A69">
        <v>68</v>
      </c>
      <c r="B69" t="s">
        <v>12</v>
      </c>
      <c r="C69">
        <v>100</v>
      </c>
      <c r="D69">
        <v>100</v>
      </c>
      <c r="E69">
        <v>10</v>
      </c>
      <c r="F69">
        <v>1.8398233333333334</v>
      </c>
      <c r="G69">
        <v>0.10018121666666667</v>
      </c>
      <c r="H69">
        <v>2.1941283333333335</v>
      </c>
      <c r="I69">
        <v>2.2991616666666665</v>
      </c>
      <c r="J69">
        <v>7.6789666666666659E-2</v>
      </c>
      <c r="K69">
        <v>10051.859999999999</v>
      </c>
      <c r="L69">
        <v>5987.833333333333</v>
      </c>
      <c r="M69">
        <f t="shared" si="3"/>
        <v>0.10503333333333309</v>
      </c>
      <c r="O69" t="s">
        <v>23</v>
      </c>
      <c r="P69">
        <f t="shared" si="4"/>
        <v>2.2797896624639273</v>
      </c>
      <c r="Q69">
        <f t="shared" si="5"/>
        <v>1.6699489998358048</v>
      </c>
    </row>
    <row r="70" spans="1:17" x14ac:dyDescent="0.25">
      <c r="A70">
        <v>69</v>
      </c>
      <c r="B70" t="s">
        <v>12</v>
      </c>
      <c r="C70">
        <v>100</v>
      </c>
      <c r="D70">
        <v>100</v>
      </c>
      <c r="E70">
        <v>15</v>
      </c>
      <c r="F70">
        <v>1.8636616666666665</v>
      </c>
      <c r="G70">
        <v>0.10018260000000001</v>
      </c>
      <c r="H70">
        <v>2.2187816666666667</v>
      </c>
      <c r="I70">
        <v>2.3453916666666665</v>
      </c>
      <c r="J70">
        <v>7.7103883333333331E-2</v>
      </c>
      <c r="K70">
        <v>11001.491666666667</v>
      </c>
      <c r="L70">
        <v>3995.8333333333335</v>
      </c>
      <c r="M70">
        <f t="shared" si="3"/>
        <v>0.12660999999999989</v>
      </c>
      <c r="O70" t="s">
        <v>23</v>
      </c>
      <c r="P70">
        <f t="shared" si="4"/>
        <v>2.2486031117759295</v>
      </c>
      <c r="Q70">
        <f t="shared" si="5"/>
        <v>1.3413399795168579</v>
      </c>
    </row>
    <row r="71" spans="1:17" x14ac:dyDescent="0.25">
      <c r="A71">
        <v>70</v>
      </c>
      <c r="B71" t="s">
        <v>12</v>
      </c>
      <c r="C71">
        <v>100</v>
      </c>
      <c r="D71">
        <v>100</v>
      </c>
      <c r="E71">
        <v>20</v>
      </c>
      <c r="F71">
        <v>1.8630133333333336</v>
      </c>
      <c r="G71">
        <v>0.10024086666666669</v>
      </c>
      <c r="H71">
        <v>2.2190733333333337</v>
      </c>
      <c r="I71">
        <v>2.3680300000000001</v>
      </c>
      <c r="J71">
        <v>7.7203916666666664E-2</v>
      </c>
      <c r="K71">
        <v>11498.333333333334</v>
      </c>
      <c r="L71">
        <v>2999</v>
      </c>
      <c r="M71">
        <f t="shared" si="3"/>
        <v>0.1489566666666664</v>
      </c>
      <c r="O71" t="s">
        <v>23</v>
      </c>
      <c r="P71">
        <f t="shared" si="4"/>
        <v>2.2342523813746729</v>
      </c>
      <c r="Q71">
        <f t="shared" si="5"/>
        <v>1.2263188393431665</v>
      </c>
    </row>
    <row r="72" spans="1:17" x14ac:dyDescent="0.25">
      <c r="A72">
        <v>71</v>
      </c>
      <c r="B72" t="s">
        <v>12</v>
      </c>
      <c r="C72">
        <v>150</v>
      </c>
      <c r="D72">
        <v>150</v>
      </c>
      <c r="E72">
        <v>1</v>
      </c>
      <c r="F72">
        <v>5.2534416666666663</v>
      </c>
      <c r="G72">
        <v>0.22754266666666667</v>
      </c>
      <c r="H72">
        <v>6.0747649999999993</v>
      </c>
      <c r="I72">
        <v>6.2338766666666672</v>
      </c>
      <c r="J72">
        <v>0.15884849999999998</v>
      </c>
      <c r="K72">
        <v>255.23616666666666</v>
      </c>
      <c r="L72">
        <v>9389.1666666666661</v>
      </c>
      <c r="M72">
        <f t="shared" si="3"/>
        <v>0.15911166666666787</v>
      </c>
      <c r="O72" t="s">
        <v>22</v>
      </c>
      <c r="P72">
        <f t="shared" si="4"/>
        <v>1.7097253020191285</v>
      </c>
      <c r="Q72">
        <f t="shared" si="5"/>
        <v>1.865950138720168</v>
      </c>
    </row>
    <row r="73" spans="1:17" x14ac:dyDescent="0.25">
      <c r="A73">
        <v>72</v>
      </c>
      <c r="B73" t="s">
        <v>12</v>
      </c>
      <c r="C73">
        <v>150</v>
      </c>
      <c r="D73">
        <v>150</v>
      </c>
      <c r="E73">
        <v>5</v>
      </c>
      <c r="F73">
        <v>4.7342966666666664</v>
      </c>
      <c r="G73">
        <v>0.22745416666666665</v>
      </c>
      <c r="H73">
        <v>5.5535749999999995</v>
      </c>
      <c r="I73">
        <v>5.7109399999999999</v>
      </c>
      <c r="J73">
        <v>0.15640866666666667</v>
      </c>
      <c r="K73">
        <v>170.489</v>
      </c>
      <c r="L73">
        <v>10226</v>
      </c>
      <c r="M73">
        <f t="shared" si="3"/>
        <v>0.15736500000000042</v>
      </c>
      <c r="O73" t="s">
        <v>22</v>
      </c>
      <c r="P73">
        <f t="shared" si="4"/>
        <v>1.6743046386992919</v>
      </c>
      <c r="Q73">
        <f t="shared" si="5"/>
        <v>1.6567047425625678</v>
      </c>
    </row>
    <row r="74" spans="1:17" x14ac:dyDescent="0.25">
      <c r="A74">
        <v>73</v>
      </c>
      <c r="B74" t="s">
        <v>12</v>
      </c>
      <c r="C74">
        <v>150</v>
      </c>
      <c r="D74">
        <v>150</v>
      </c>
      <c r="E74">
        <v>10</v>
      </c>
      <c r="F74">
        <v>4.2280566666666664</v>
      </c>
      <c r="G74">
        <v>0.22758400000000001</v>
      </c>
      <c r="H74">
        <v>5.0525616666666666</v>
      </c>
      <c r="I74">
        <v>5.2416049999999998</v>
      </c>
      <c r="J74">
        <v>7.9824133333333325E-2</v>
      </c>
      <c r="K74">
        <v>6019.2616666666663</v>
      </c>
      <c r="L74">
        <v>5972.666666666667</v>
      </c>
      <c r="M74">
        <f t="shared" si="3"/>
        <v>0.18904333333333323</v>
      </c>
      <c r="O74" t="s">
        <v>23</v>
      </c>
      <c r="P74">
        <f t="shared" si="4"/>
        <v>1.8274256326704001</v>
      </c>
      <c r="Q74">
        <f t="shared" si="5"/>
        <v>14.631764628191316</v>
      </c>
    </row>
    <row r="75" spans="1:17" x14ac:dyDescent="0.25">
      <c r="A75">
        <v>74</v>
      </c>
      <c r="B75" t="s">
        <v>12</v>
      </c>
      <c r="C75">
        <v>150</v>
      </c>
      <c r="D75">
        <v>150</v>
      </c>
      <c r="E75">
        <v>15</v>
      </c>
      <c r="F75">
        <v>4.228911666666666</v>
      </c>
      <c r="G75">
        <v>0.22766783333333332</v>
      </c>
      <c r="H75">
        <v>5.0584283333333335</v>
      </c>
      <c r="I75">
        <v>5.2738550000000002</v>
      </c>
      <c r="J75">
        <v>7.9938866666666664E-2</v>
      </c>
      <c r="K75">
        <v>8201.8666666666668</v>
      </c>
      <c r="L75">
        <v>3988</v>
      </c>
      <c r="M75">
        <f t="shared" si="3"/>
        <v>0.21542666666666666</v>
      </c>
      <c r="O75" t="s">
        <v>23</v>
      </c>
      <c r="P75">
        <f t="shared" si="4"/>
        <v>1.8262365322267422</v>
      </c>
      <c r="Q75">
        <f t="shared" si="5"/>
        <v>1.8361038386357422</v>
      </c>
    </row>
    <row r="76" spans="1:17" x14ac:dyDescent="0.25">
      <c r="A76">
        <v>75</v>
      </c>
      <c r="B76" t="s">
        <v>12</v>
      </c>
      <c r="C76">
        <v>150</v>
      </c>
      <c r="D76">
        <v>150</v>
      </c>
      <c r="E76">
        <v>20</v>
      </c>
      <c r="F76">
        <v>4.2198950000000002</v>
      </c>
      <c r="G76">
        <v>0.22777766666666666</v>
      </c>
      <c r="H76">
        <v>5.0493216666666667</v>
      </c>
      <c r="I76">
        <v>5.2907766666666669</v>
      </c>
      <c r="J76">
        <v>7.9435633333333339E-2</v>
      </c>
      <c r="K76">
        <v>9376.3000000000011</v>
      </c>
      <c r="L76">
        <v>2997</v>
      </c>
      <c r="M76">
        <f t="shared" si="3"/>
        <v>0.2414550000000002</v>
      </c>
      <c r="O76" t="s">
        <v>23</v>
      </c>
      <c r="P76">
        <f t="shared" si="4"/>
        <v>1.8305018859864932</v>
      </c>
      <c r="Q76">
        <f t="shared" si="5"/>
        <v>1.4346399795174565</v>
      </c>
    </row>
    <row r="77" spans="1:17" x14ac:dyDescent="0.25">
      <c r="A77">
        <v>76</v>
      </c>
      <c r="B77" t="s">
        <v>12</v>
      </c>
      <c r="C77">
        <v>200</v>
      </c>
      <c r="D77">
        <v>200</v>
      </c>
      <c r="E77">
        <v>1</v>
      </c>
      <c r="F77">
        <v>8.7544133333333338</v>
      </c>
      <c r="G77">
        <v>0.41455683333333332</v>
      </c>
      <c r="H77">
        <v>10.354383333333333</v>
      </c>
      <c r="I77">
        <v>10.658216666666666</v>
      </c>
      <c r="J77">
        <v>0.20716116666666665</v>
      </c>
      <c r="K77">
        <v>136.78616666666665</v>
      </c>
      <c r="L77">
        <v>5522.833333333333</v>
      </c>
      <c r="M77">
        <f t="shared" si="3"/>
        <v>0.3038333333333334</v>
      </c>
      <c r="O77" t="s">
        <v>22</v>
      </c>
      <c r="P77">
        <f t="shared" si="4"/>
        <v>1.5718389411612013</v>
      </c>
      <c r="Q77">
        <f t="shared" si="5"/>
        <v>1.3431615964880494</v>
      </c>
    </row>
    <row r="78" spans="1:17" x14ac:dyDescent="0.25">
      <c r="A78">
        <v>77</v>
      </c>
      <c r="B78" t="s">
        <v>12</v>
      </c>
      <c r="C78">
        <v>200</v>
      </c>
      <c r="D78">
        <v>200</v>
      </c>
      <c r="E78">
        <v>5</v>
      </c>
      <c r="F78">
        <v>7.6615366666666667</v>
      </c>
      <c r="G78">
        <v>0.41476183333333339</v>
      </c>
      <c r="H78">
        <v>9.258090000000001</v>
      </c>
      <c r="I78">
        <v>9.5618533333333335</v>
      </c>
      <c r="J78">
        <v>0.20314350000000003</v>
      </c>
      <c r="K78">
        <v>102.90849999999999</v>
      </c>
      <c r="L78">
        <v>6144.166666666667</v>
      </c>
      <c r="M78">
        <f t="shared" si="3"/>
        <v>0.3037633333333325</v>
      </c>
      <c r="O78" t="s">
        <v>23</v>
      </c>
      <c r="P78">
        <f t="shared" si="4"/>
        <v>1.6163201973397066</v>
      </c>
      <c r="Q78">
        <f t="shared" si="5"/>
        <v>1.5960303639470648</v>
      </c>
    </row>
    <row r="79" spans="1:17" x14ac:dyDescent="0.25">
      <c r="A79">
        <v>78</v>
      </c>
      <c r="B79" t="s">
        <v>12</v>
      </c>
      <c r="C79">
        <v>200</v>
      </c>
      <c r="D79">
        <v>200</v>
      </c>
      <c r="E79">
        <v>10</v>
      </c>
      <c r="F79">
        <v>7.6555900000000001</v>
      </c>
      <c r="G79">
        <v>0.41467533333333328</v>
      </c>
      <c r="H79">
        <v>9.2594399999999997</v>
      </c>
      <c r="I79">
        <v>9.5786433333333321</v>
      </c>
      <c r="J79">
        <v>0.11423853333333334</v>
      </c>
      <c r="K79">
        <v>411.38316666666668</v>
      </c>
      <c r="L79">
        <v>5973</v>
      </c>
      <c r="M79">
        <f t="shared" si="3"/>
        <v>0.3192033333333324</v>
      </c>
      <c r="O79" t="s">
        <v>23</v>
      </c>
      <c r="P79">
        <f t="shared" si="4"/>
        <v>1.6090448438592384</v>
      </c>
      <c r="Q79">
        <f t="shared" si="5"/>
        <v>6.2736032248717732</v>
      </c>
    </row>
    <row r="80" spans="1:17" x14ac:dyDescent="0.25">
      <c r="A80">
        <v>79</v>
      </c>
      <c r="B80" t="s">
        <v>12</v>
      </c>
      <c r="C80">
        <v>200</v>
      </c>
      <c r="D80">
        <v>200</v>
      </c>
      <c r="E80">
        <v>15</v>
      </c>
      <c r="F80">
        <v>7.6605233333333329</v>
      </c>
      <c r="G80">
        <v>0.41598383333333339</v>
      </c>
      <c r="H80">
        <v>9.2587266666666661</v>
      </c>
      <c r="I80">
        <v>9.6313066666666654</v>
      </c>
      <c r="J80">
        <v>8.1057550000000006E-2</v>
      </c>
      <c r="K80">
        <v>4466.9949999999999</v>
      </c>
      <c r="L80">
        <v>3988.8333333333335</v>
      </c>
      <c r="M80">
        <f t="shared" si="3"/>
        <v>0.37257999999999925</v>
      </c>
      <c r="O80" t="s">
        <v>23</v>
      </c>
      <c r="P80">
        <f t="shared" si="4"/>
        <v>1.6011534606588516</v>
      </c>
      <c r="Q80">
        <f t="shared" si="5"/>
        <v>67.413365729614299</v>
      </c>
    </row>
    <row r="81" spans="1:17" x14ac:dyDescent="0.25">
      <c r="A81">
        <v>80</v>
      </c>
      <c r="B81" t="s">
        <v>12</v>
      </c>
      <c r="C81">
        <v>200</v>
      </c>
      <c r="D81">
        <v>200</v>
      </c>
      <c r="E81">
        <v>20</v>
      </c>
      <c r="F81">
        <v>7.6786933333333343</v>
      </c>
      <c r="G81">
        <v>0.41762899999999997</v>
      </c>
      <c r="H81">
        <v>9.2779249999999998</v>
      </c>
      <c r="I81">
        <v>9.6847766666666661</v>
      </c>
      <c r="J81">
        <v>7.9557833333333328E-2</v>
      </c>
      <c r="K81">
        <v>6535.6466666666674</v>
      </c>
      <c r="L81">
        <v>2994.5</v>
      </c>
      <c r="M81">
        <f t="shared" si="3"/>
        <v>0.40685166666666639</v>
      </c>
      <c r="O81" t="s">
        <v>23</v>
      </c>
      <c r="P81">
        <f t="shared" si="4"/>
        <v>1.617251198014203</v>
      </c>
      <c r="Q81">
        <f t="shared" si="5"/>
        <v>2.3888295954072731</v>
      </c>
    </row>
    <row r="82" spans="1:17" x14ac:dyDescent="0.25">
      <c r="A82">
        <v>81</v>
      </c>
      <c r="B82" t="s">
        <v>12</v>
      </c>
      <c r="C82">
        <v>250</v>
      </c>
      <c r="D82">
        <v>250</v>
      </c>
      <c r="E82">
        <v>1</v>
      </c>
      <c r="F82">
        <v>13.414733333333333</v>
      </c>
      <c r="G82">
        <v>0.73963616666666665</v>
      </c>
      <c r="H82">
        <v>16.13035</v>
      </c>
      <c r="I82">
        <v>16.753</v>
      </c>
      <c r="J82">
        <v>0.21960100000000002</v>
      </c>
      <c r="K82">
        <v>101.83895</v>
      </c>
      <c r="L82">
        <v>3535.6666666666665</v>
      </c>
      <c r="M82">
        <f t="shared" si="3"/>
        <v>0.62265000000000015</v>
      </c>
      <c r="O82" t="s">
        <v>22</v>
      </c>
      <c r="P82">
        <f t="shared" si="4"/>
        <v>1.5650997831234206</v>
      </c>
      <c r="Q82">
        <f t="shared" si="5"/>
        <v>2.6768329599408411</v>
      </c>
    </row>
    <row r="83" spans="1:17" x14ac:dyDescent="0.25">
      <c r="A83">
        <v>82</v>
      </c>
      <c r="B83" t="s">
        <v>12</v>
      </c>
      <c r="C83">
        <v>250</v>
      </c>
      <c r="D83">
        <v>250</v>
      </c>
      <c r="E83">
        <v>5</v>
      </c>
      <c r="F83">
        <v>12.110416666666667</v>
      </c>
      <c r="G83">
        <v>0.74008566666666675</v>
      </c>
      <c r="H83">
        <v>14.820599999999999</v>
      </c>
      <c r="I83">
        <v>15.455016666666666</v>
      </c>
      <c r="J83">
        <v>0.21501700000000001</v>
      </c>
      <c r="K83">
        <v>64.477783333333335</v>
      </c>
      <c r="L83">
        <v>3828.6666666666665</v>
      </c>
      <c r="M83">
        <f t="shared" si="3"/>
        <v>0.63441666666666663</v>
      </c>
      <c r="O83" t="s">
        <v>23</v>
      </c>
      <c r="P83">
        <f t="shared" si="4"/>
        <v>1.5947227491397078</v>
      </c>
      <c r="Q83">
        <f t="shared" si="5"/>
        <v>1.5714751690425648</v>
      </c>
    </row>
    <row r="84" spans="1:17" x14ac:dyDescent="0.25">
      <c r="A84">
        <v>83</v>
      </c>
      <c r="B84" t="s">
        <v>12</v>
      </c>
      <c r="C84">
        <v>250</v>
      </c>
      <c r="D84">
        <v>250</v>
      </c>
      <c r="E84">
        <v>10</v>
      </c>
      <c r="F84">
        <v>12.099516666666666</v>
      </c>
      <c r="G84">
        <v>0.72697966666666669</v>
      </c>
      <c r="H84">
        <v>14.787366666666665</v>
      </c>
      <c r="I84">
        <v>15.412466666666667</v>
      </c>
      <c r="J84">
        <v>0.21487916666666665</v>
      </c>
      <c r="K84">
        <v>65.573666666666668</v>
      </c>
      <c r="L84">
        <v>3838.5</v>
      </c>
      <c r="M84">
        <f t="shared" si="3"/>
        <v>0.62510000000000154</v>
      </c>
      <c r="O84" t="s">
        <v>23</v>
      </c>
      <c r="P84">
        <f t="shared" si="4"/>
        <v>1.5981564707358116</v>
      </c>
      <c r="Q84">
        <f t="shared" si="5"/>
        <v>1.5670815763301147</v>
      </c>
    </row>
    <row r="85" spans="1:17" x14ac:dyDescent="0.25">
      <c r="A85">
        <v>84</v>
      </c>
      <c r="B85" t="s">
        <v>12</v>
      </c>
      <c r="C85">
        <v>250</v>
      </c>
      <c r="D85">
        <v>250</v>
      </c>
      <c r="E85">
        <v>15</v>
      </c>
      <c r="F85">
        <v>12.100133333333334</v>
      </c>
      <c r="G85">
        <v>0.73127816666666678</v>
      </c>
      <c r="H85">
        <v>14.801550000000001</v>
      </c>
      <c r="I85">
        <v>15.421199999999999</v>
      </c>
      <c r="J85">
        <v>0.21111583333333331</v>
      </c>
      <c r="K85">
        <v>66.262749999999997</v>
      </c>
      <c r="L85">
        <v>3836.6666666666665</v>
      </c>
      <c r="M85">
        <f t="shared" si="3"/>
        <v>0.61964999999999826</v>
      </c>
      <c r="O85" t="s">
        <v>23</v>
      </c>
      <c r="P85">
        <f t="shared" si="4"/>
        <v>1.5981624862743065</v>
      </c>
      <c r="Q85">
        <f t="shared" si="5"/>
        <v>1.5667008319058411</v>
      </c>
    </row>
    <row r="86" spans="1:17" x14ac:dyDescent="0.25">
      <c r="A86">
        <v>85</v>
      </c>
      <c r="B86" t="s">
        <v>12</v>
      </c>
      <c r="C86">
        <v>250</v>
      </c>
      <c r="D86">
        <v>250</v>
      </c>
      <c r="E86">
        <v>20</v>
      </c>
      <c r="F86">
        <v>12.2052</v>
      </c>
      <c r="G86">
        <v>0.74476866666666675</v>
      </c>
      <c r="H86">
        <v>14.937199999999999</v>
      </c>
      <c r="I86">
        <v>15.662716666666666</v>
      </c>
      <c r="J86">
        <v>8.0251233333333338E-2</v>
      </c>
      <c r="K86">
        <v>2735.92</v>
      </c>
      <c r="L86">
        <v>2992</v>
      </c>
      <c r="M86">
        <f t="shared" si="3"/>
        <v>0.72551666666666748</v>
      </c>
      <c r="O86" t="s">
        <v>23</v>
      </c>
      <c r="P86">
        <f t="shared" si="4"/>
        <v>1.5741319885971252</v>
      </c>
      <c r="Q86">
        <f t="shared" si="5"/>
        <v>64.06471599721192</v>
      </c>
    </row>
    <row r="87" spans="1:17" x14ac:dyDescent="0.25">
      <c r="A87">
        <v>86</v>
      </c>
      <c r="B87" t="s">
        <v>12</v>
      </c>
      <c r="C87">
        <v>300</v>
      </c>
      <c r="D87">
        <v>300</v>
      </c>
      <c r="E87">
        <v>1</v>
      </c>
      <c r="F87">
        <v>20.35638333333333</v>
      </c>
      <c r="G87">
        <v>1.4217466666666665</v>
      </c>
      <c r="H87">
        <v>25.099083333333336</v>
      </c>
      <c r="I87">
        <v>26.220116666666666</v>
      </c>
      <c r="J87">
        <v>0.22555399999999995</v>
      </c>
      <c r="K87">
        <v>38.044566666666668</v>
      </c>
      <c r="L87">
        <v>2269.3333333333335</v>
      </c>
      <c r="M87">
        <f t="shared" si="3"/>
        <v>1.1210333333333296</v>
      </c>
      <c r="N87">
        <f>H87-(G87+F87)</f>
        <v>3.320953333333339</v>
      </c>
      <c r="O87" t="s">
        <v>22</v>
      </c>
      <c r="P87">
        <f t="shared" si="4"/>
        <v>1.1457030130173587E-2</v>
      </c>
      <c r="Q87">
        <f t="shared" si="5"/>
        <v>4.0895603677009382E-3</v>
      </c>
    </row>
    <row r="88" spans="1:17" x14ac:dyDescent="0.25">
      <c r="A88">
        <v>87</v>
      </c>
      <c r="B88" t="s">
        <v>12</v>
      </c>
      <c r="C88">
        <v>300</v>
      </c>
      <c r="D88">
        <v>300</v>
      </c>
      <c r="E88">
        <v>5</v>
      </c>
      <c r="F88">
        <v>18.794699999999999</v>
      </c>
      <c r="G88">
        <v>1.4081533333333331</v>
      </c>
      <c r="H88">
        <v>23.526250000000001</v>
      </c>
      <c r="I88">
        <v>24.646466666666669</v>
      </c>
      <c r="J88">
        <v>0.22082533333333335</v>
      </c>
      <c r="K88">
        <v>41.030099999999997</v>
      </c>
      <c r="L88">
        <v>2412.8333333333335</v>
      </c>
      <c r="M88">
        <f t="shared" si="3"/>
        <v>1.1202166666666677</v>
      </c>
      <c r="O88" t="s">
        <v>23</v>
      </c>
      <c r="P88">
        <f t="shared" si="4"/>
        <v>1.4270639199127931E-2</v>
      </c>
      <c r="Q88">
        <f t="shared" si="5"/>
        <v>3.3389520398101717E-3</v>
      </c>
    </row>
    <row r="89" spans="1:17" x14ac:dyDescent="0.25">
      <c r="A89">
        <v>88</v>
      </c>
      <c r="B89" t="s">
        <v>12</v>
      </c>
      <c r="C89">
        <v>300</v>
      </c>
      <c r="D89">
        <v>300</v>
      </c>
      <c r="E89">
        <v>10</v>
      </c>
      <c r="F89">
        <v>18.786749999999998</v>
      </c>
      <c r="G89">
        <v>1.4045949999999998</v>
      </c>
      <c r="H89">
        <v>23.509216666666664</v>
      </c>
      <c r="I89">
        <v>24.631533333333337</v>
      </c>
      <c r="J89">
        <v>0.21890916666666668</v>
      </c>
      <c r="K89">
        <v>41.844450000000002</v>
      </c>
      <c r="L89">
        <v>2414.1666666666665</v>
      </c>
      <c r="M89">
        <f t="shared" si="3"/>
        <v>1.1223166666666735</v>
      </c>
      <c r="O89" t="s">
        <v>23</v>
      </c>
      <c r="P89">
        <f t="shared" si="4"/>
        <v>1.3488353682136446E-2</v>
      </c>
      <c r="Q89">
        <f t="shared" si="5"/>
        <v>3.2713339196716509E-3</v>
      </c>
    </row>
    <row r="90" spans="1:17" x14ac:dyDescent="0.25">
      <c r="A90">
        <v>89</v>
      </c>
      <c r="B90" t="s">
        <v>12</v>
      </c>
      <c r="C90">
        <v>300</v>
      </c>
      <c r="D90">
        <v>300</v>
      </c>
      <c r="E90">
        <v>15</v>
      </c>
      <c r="F90">
        <v>18.791016666666668</v>
      </c>
      <c r="G90">
        <v>1.4109383333333334</v>
      </c>
      <c r="H90">
        <v>23.522066666666671</v>
      </c>
      <c r="I90">
        <v>24.645583333333335</v>
      </c>
      <c r="J90">
        <v>0.21860500000000002</v>
      </c>
      <c r="K90">
        <v>42.294449999999998</v>
      </c>
      <c r="L90">
        <v>2412.6666666666665</v>
      </c>
      <c r="M90">
        <f t="shared" si="3"/>
        <v>1.1235166666666636</v>
      </c>
      <c r="O90" t="s">
        <v>23</v>
      </c>
      <c r="P90">
        <f t="shared" si="4"/>
        <v>1.3935478635455302E-2</v>
      </c>
      <c r="Q90">
        <f t="shared" si="5"/>
        <v>3.2677554604946318E-3</v>
      </c>
    </row>
    <row r="91" spans="1:17" x14ac:dyDescent="0.25">
      <c r="A91">
        <v>90</v>
      </c>
      <c r="B91" t="s">
        <v>12</v>
      </c>
      <c r="C91">
        <v>300</v>
      </c>
      <c r="D91">
        <v>300</v>
      </c>
      <c r="E91">
        <v>20</v>
      </c>
      <c r="F91">
        <v>18.802366666666664</v>
      </c>
      <c r="G91">
        <v>1.4056466666666667</v>
      </c>
      <c r="H91">
        <v>23.531933333333331</v>
      </c>
      <c r="I91">
        <v>24.655183333333337</v>
      </c>
      <c r="J91">
        <v>0.21857266666666664</v>
      </c>
      <c r="K91">
        <v>42.70556666666667</v>
      </c>
      <c r="L91">
        <v>2411.3333333333335</v>
      </c>
      <c r="M91">
        <f t="shared" si="3"/>
        <v>1.1232500000000059</v>
      </c>
      <c r="O91" t="s">
        <v>23</v>
      </c>
      <c r="P91">
        <f t="shared" si="4"/>
        <v>1.4581396339241711E-2</v>
      </c>
      <c r="Q91">
        <f t="shared" si="5"/>
        <v>3.2810012279742519E-3</v>
      </c>
    </row>
    <row r="92" spans="1:17" x14ac:dyDescent="0.25">
      <c r="A92">
        <v>91</v>
      </c>
      <c r="B92" t="s">
        <v>13</v>
      </c>
      <c r="C92">
        <v>50</v>
      </c>
      <c r="D92">
        <v>50</v>
      </c>
      <c r="E92">
        <v>1</v>
      </c>
      <c r="F92">
        <v>0.25995499999999999</v>
      </c>
      <c r="G92">
        <v>9.4975216666666664E-3</v>
      </c>
      <c r="H92">
        <v>0.28653033333333333</v>
      </c>
      <c r="I92">
        <v>0.30040466666666665</v>
      </c>
      <c r="J92">
        <v>7.6304433333333324E-2</v>
      </c>
      <c r="K92">
        <v>9302.8499999999985</v>
      </c>
      <c r="L92">
        <v>57826</v>
      </c>
      <c r="M92">
        <f t="shared" si="3"/>
        <v>1.3874333333333322E-2</v>
      </c>
      <c r="O92" t="s">
        <v>22</v>
      </c>
      <c r="P92">
        <f t="shared" si="4"/>
        <v>4.1312829139360909</v>
      </c>
      <c r="Q92">
        <f t="shared" si="5"/>
        <v>10.474613599539708</v>
      </c>
    </row>
    <row r="93" spans="1:17" x14ac:dyDescent="0.25">
      <c r="A93">
        <v>92</v>
      </c>
      <c r="B93" t="s">
        <v>13</v>
      </c>
      <c r="C93">
        <v>50</v>
      </c>
      <c r="D93">
        <v>50</v>
      </c>
      <c r="E93">
        <v>5</v>
      </c>
      <c r="F93">
        <v>0.29444533333333334</v>
      </c>
      <c r="G93">
        <v>9.5043899999999997E-3</v>
      </c>
      <c r="H93">
        <v>0.32104899999999997</v>
      </c>
      <c r="I93">
        <v>0.35172083333333326</v>
      </c>
      <c r="J93">
        <v>7.6077816666666673E-2</v>
      </c>
      <c r="K93">
        <v>12288.316666666668</v>
      </c>
      <c r="L93">
        <v>11933.166666666666</v>
      </c>
      <c r="M93">
        <f t="shared" si="3"/>
        <v>3.0671833333333287E-2</v>
      </c>
      <c r="O93" t="s">
        <v>22</v>
      </c>
      <c r="P93">
        <f t="shared" si="4"/>
        <v>3.2200206129387663</v>
      </c>
      <c r="Q93">
        <f t="shared" si="5"/>
        <v>1.2396425896913652</v>
      </c>
    </row>
    <row r="94" spans="1:17" x14ac:dyDescent="0.25">
      <c r="A94">
        <v>93</v>
      </c>
      <c r="B94" t="s">
        <v>13</v>
      </c>
      <c r="C94">
        <v>50</v>
      </c>
      <c r="D94">
        <v>50</v>
      </c>
      <c r="E94">
        <v>10</v>
      </c>
      <c r="F94">
        <v>0.25477366666666668</v>
      </c>
      <c r="G94">
        <v>9.5073099999999997E-3</v>
      </c>
      <c r="H94">
        <v>0.28138449999999998</v>
      </c>
      <c r="I94">
        <v>0.33223883333333332</v>
      </c>
      <c r="J94">
        <v>7.6266066666666674E-2</v>
      </c>
      <c r="K94">
        <v>12791.25</v>
      </c>
      <c r="L94">
        <v>5991.666666666667</v>
      </c>
      <c r="M94">
        <f t="shared" si="3"/>
        <v>5.0854333333333335E-2</v>
      </c>
      <c r="O94" t="s">
        <v>22</v>
      </c>
      <c r="P94">
        <f t="shared" si="4"/>
        <v>3.4541065588861022</v>
      </c>
      <c r="Q94">
        <f t="shared" si="5"/>
        <v>1.1137522774617812</v>
      </c>
    </row>
    <row r="95" spans="1:17" x14ac:dyDescent="0.25">
      <c r="A95">
        <v>94</v>
      </c>
      <c r="B95" t="s">
        <v>13</v>
      </c>
      <c r="C95">
        <v>50</v>
      </c>
      <c r="D95">
        <v>50</v>
      </c>
      <c r="E95">
        <v>15</v>
      </c>
      <c r="F95">
        <v>0.24570166666666668</v>
      </c>
      <c r="G95">
        <v>9.5039849999999995E-3</v>
      </c>
      <c r="H95">
        <v>0.27232666666666666</v>
      </c>
      <c r="I95">
        <v>0.34344799999999998</v>
      </c>
      <c r="J95">
        <v>7.6131550000000006E-2</v>
      </c>
      <c r="K95">
        <v>12942.966666666665</v>
      </c>
      <c r="L95">
        <v>3999.6666666666665</v>
      </c>
      <c r="M95">
        <f t="shared" si="3"/>
        <v>7.1121333333333314E-2</v>
      </c>
      <c r="O95" t="s">
        <v>23</v>
      </c>
      <c r="P95">
        <f t="shared" si="4"/>
        <v>3.4283161740156682</v>
      </c>
      <c r="Q95">
        <f t="shared" si="5"/>
        <v>1.4315432513985407</v>
      </c>
    </row>
    <row r="96" spans="1:17" x14ac:dyDescent="0.25">
      <c r="A96">
        <v>95</v>
      </c>
      <c r="B96" t="s">
        <v>13</v>
      </c>
      <c r="C96">
        <v>50</v>
      </c>
      <c r="D96">
        <v>50</v>
      </c>
      <c r="E96">
        <v>20</v>
      </c>
      <c r="F96">
        <v>0.24186533333333329</v>
      </c>
      <c r="G96">
        <v>9.507284999999999E-3</v>
      </c>
      <c r="H96">
        <v>0.26849566666666663</v>
      </c>
      <c r="I96">
        <v>0.35950699999999997</v>
      </c>
      <c r="J96">
        <v>7.6011666666666672E-2</v>
      </c>
      <c r="K96">
        <v>13016.016666666668</v>
      </c>
      <c r="L96">
        <v>3002.1666666666665</v>
      </c>
      <c r="M96">
        <f t="shared" si="3"/>
        <v>9.1011333333333333E-2</v>
      </c>
      <c r="O96" t="s">
        <v>23</v>
      </c>
      <c r="P96">
        <f t="shared" si="4"/>
        <v>3.2530984561264922</v>
      </c>
      <c r="Q96">
        <f t="shared" si="5"/>
        <v>1.0582672278518408</v>
      </c>
    </row>
    <row r="97" spans="1:17" x14ac:dyDescent="0.25">
      <c r="A97">
        <v>96</v>
      </c>
      <c r="B97" t="s">
        <v>13</v>
      </c>
      <c r="C97">
        <v>100</v>
      </c>
      <c r="D97">
        <v>100</v>
      </c>
      <c r="E97">
        <v>1</v>
      </c>
      <c r="F97">
        <v>1.0843016666666667</v>
      </c>
      <c r="G97">
        <v>5.0030966666666669E-2</v>
      </c>
      <c r="H97">
        <v>1.20831</v>
      </c>
      <c r="I97">
        <v>1.2410566666666667</v>
      </c>
      <c r="J97">
        <v>9.2669916666666671E-2</v>
      </c>
      <c r="K97">
        <v>888.13299999999992</v>
      </c>
      <c r="L97">
        <v>45012.666666666664</v>
      </c>
      <c r="M97">
        <f t="shared" si="3"/>
        <v>3.2746666666666702E-2</v>
      </c>
      <c r="O97" t="s">
        <v>22</v>
      </c>
      <c r="P97">
        <f t="shared" si="4"/>
        <v>2.1201341867279764</v>
      </c>
      <c r="Q97">
        <f t="shared" si="5"/>
        <v>1.7094087447799944</v>
      </c>
    </row>
    <row r="98" spans="1:17" x14ac:dyDescent="0.25">
      <c r="A98">
        <v>97</v>
      </c>
      <c r="B98" t="s">
        <v>13</v>
      </c>
      <c r="C98">
        <v>100</v>
      </c>
      <c r="D98">
        <v>100</v>
      </c>
      <c r="E98">
        <v>5</v>
      </c>
      <c r="F98">
        <v>0.95927933333333326</v>
      </c>
      <c r="G98">
        <v>5.0066350000000003E-2</v>
      </c>
      <c r="H98">
        <v>1.0835233333333334</v>
      </c>
      <c r="I98">
        <v>1.1325483333333335</v>
      </c>
      <c r="J98">
        <v>7.8726066666666664E-2</v>
      </c>
      <c r="K98">
        <v>9912.7899999999991</v>
      </c>
      <c r="L98">
        <v>11930.5</v>
      </c>
      <c r="M98">
        <f t="shared" si="3"/>
        <v>4.9025000000000096E-2</v>
      </c>
      <c r="O98" t="s">
        <v>23</v>
      </c>
      <c r="P98">
        <f t="shared" si="4"/>
        <v>2.2320121731375702</v>
      </c>
      <c r="Q98">
        <f t="shared" si="5"/>
        <v>1.5531449906892365</v>
      </c>
    </row>
    <row r="99" spans="1:17" x14ac:dyDescent="0.25">
      <c r="A99">
        <v>98</v>
      </c>
      <c r="B99" t="s">
        <v>13</v>
      </c>
      <c r="C99">
        <v>100</v>
      </c>
      <c r="D99">
        <v>100</v>
      </c>
      <c r="E99">
        <v>10</v>
      </c>
      <c r="F99">
        <v>0.95472299999999999</v>
      </c>
      <c r="G99">
        <v>5.0099633333333338E-2</v>
      </c>
      <c r="H99">
        <v>1.0789533333333334</v>
      </c>
      <c r="I99">
        <v>1.1475883333333332</v>
      </c>
      <c r="J99">
        <v>7.8207650000000004E-2</v>
      </c>
      <c r="K99">
        <v>11484.824999999999</v>
      </c>
      <c r="L99">
        <v>5989.5</v>
      </c>
      <c r="M99">
        <f t="shared" si="3"/>
        <v>6.863499999999978E-2</v>
      </c>
      <c r="O99" t="s">
        <v>23</v>
      </c>
      <c r="P99">
        <f t="shared" si="4"/>
        <v>2.240332988165036</v>
      </c>
      <c r="Q99">
        <f t="shared" si="5"/>
        <v>2.1302291260022987</v>
      </c>
    </row>
    <row r="100" spans="1:17" x14ac:dyDescent="0.25">
      <c r="A100">
        <v>99</v>
      </c>
      <c r="B100" t="s">
        <v>13</v>
      </c>
      <c r="C100">
        <v>100</v>
      </c>
      <c r="D100">
        <v>100</v>
      </c>
      <c r="E100">
        <v>15</v>
      </c>
      <c r="F100">
        <v>0.97263066666666675</v>
      </c>
      <c r="G100">
        <v>5.1377383333333332E-2</v>
      </c>
      <c r="H100">
        <v>1.1007583333333335</v>
      </c>
      <c r="I100">
        <v>1.1774483333333332</v>
      </c>
      <c r="J100">
        <v>0.10207661666666668</v>
      </c>
      <c r="K100">
        <v>9041.2683333333334</v>
      </c>
      <c r="L100">
        <v>3992.1666666666665</v>
      </c>
      <c r="M100">
        <f t="shared" si="3"/>
        <v>7.6689999999999703E-2</v>
      </c>
      <c r="O100" t="s">
        <v>23</v>
      </c>
      <c r="P100">
        <f t="shared" si="4"/>
        <v>2.1524723660910814</v>
      </c>
      <c r="Q100">
        <f t="shared" si="5"/>
        <v>0.85390565319891876</v>
      </c>
    </row>
    <row r="101" spans="1:17" x14ac:dyDescent="0.25">
      <c r="A101">
        <v>100</v>
      </c>
      <c r="B101" t="s">
        <v>13</v>
      </c>
      <c r="C101">
        <v>100</v>
      </c>
      <c r="D101">
        <v>100</v>
      </c>
      <c r="E101">
        <v>20</v>
      </c>
      <c r="F101">
        <v>0.93291083333333324</v>
      </c>
      <c r="G101">
        <v>5.0126783333333334E-2</v>
      </c>
      <c r="H101">
        <v>1.057355</v>
      </c>
      <c r="I101">
        <v>1.1695116666666667</v>
      </c>
      <c r="J101">
        <v>7.7046266666666668E-2</v>
      </c>
      <c r="K101">
        <v>12299.366666666667</v>
      </c>
      <c r="L101">
        <v>3000.3333333333335</v>
      </c>
      <c r="M101">
        <f t="shared" si="3"/>
        <v>0.11215666666666668</v>
      </c>
      <c r="O101" t="s">
        <v>23</v>
      </c>
      <c r="P101">
        <f t="shared" si="4"/>
        <v>2.185463448419354</v>
      </c>
      <c r="Q101">
        <f t="shared" si="5"/>
        <v>1.101517201644002</v>
      </c>
    </row>
    <row r="102" spans="1:17" x14ac:dyDescent="0.25">
      <c r="A102">
        <v>101</v>
      </c>
      <c r="B102" t="s">
        <v>13</v>
      </c>
      <c r="C102">
        <v>150</v>
      </c>
      <c r="D102">
        <v>150</v>
      </c>
      <c r="E102">
        <v>1</v>
      </c>
      <c r="F102">
        <v>2.27752</v>
      </c>
      <c r="G102">
        <v>0.11366649999999999</v>
      </c>
      <c r="H102">
        <v>2.5581133333333335</v>
      </c>
      <c r="I102">
        <v>2.6312066666666669</v>
      </c>
      <c r="J102">
        <v>0.10546270000000002</v>
      </c>
      <c r="K102">
        <v>519.55566666666675</v>
      </c>
      <c r="L102">
        <v>21926.666666666668</v>
      </c>
      <c r="M102">
        <f t="shared" si="3"/>
        <v>7.3093333333333455E-2</v>
      </c>
      <c r="O102" t="s">
        <v>22</v>
      </c>
      <c r="P102">
        <f t="shared" si="4"/>
        <v>1.7625918146553796</v>
      </c>
      <c r="Q102">
        <f t="shared" si="5"/>
        <v>1.585085622062923</v>
      </c>
    </row>
    <row r="103" spans="1:17" x14ac:dyDescent="0.25">
      <c r="A103">
        <v>102</v>
      </c>
      <c r="B103" t="s">
        <v>13</v>
      </c>
      <c r="C103">
        <v>150</v>
      </c>
      <c r="D103">
        <v>150</v>
      </c>
      <c r="E103">
        <v>5</v>
      </c>
      <c r="F103">
        <v>2.16154</v>
      </c>
      <c r="G103">
        <v>0.1138575</v>
      </c>
      <c r="H103">
        <v>2.4425816666666669</v>
      </c>
      <c r="I103">
        <v>2.5278616666666669</v>
      </c>
      <c r="J103">
        <v>7.7975416666666672E-2</v>
      </c>
      <c r="K103">
        <v>6382.3983333333335</v>
      </c>
      <c r="L103">
        <v>11921.333333333334</v>
      </c>
      <c r="M103">
        <f t="shared" si="3"/>
        <v>8.5280000000000022E-2</v>
      </c>
      <c r="O103" t="s">
        <v>23</v>
      </c>
      <c r="P103">
        <f t="shared" si="4"/>
        <v>1.7991299629396915</v>
      </c>
      <c r="Q103">
        <f t="shared" si="5"/>
        <v>5.7864752830688468</v>
      </c>
    </row>
    <row r="104" spans="1:17" x14ac:dyDescent="0.25">
      <c r="A104">
        <v>103</v>
      </c>
      <c r="B104" t="s">
        <v>13</v>
      </c>
      <c r="C104">
        <v>150</v>
      </c>
      <c r="D104">
        <v>150</v>
      </c>
      <c r="E104">
        <v>10</v>
      </c>
      <c r="F104">
        <v>2.1902666666666666</v>
      </c>
      <c r="G104">
        <v>0.11636133333333333</v>
      </c>
      <c r="H104">
        <v>2.4768866666666667</v>
      </c>
      <c r="I104">
        <v>2.57098</v>
      </c>
      <c r="J104">
        <v>0.13792450000000001</v>
      </c>
      <c r="K104">
        <v>5391.3566666666666</v>
      </c>
      <c r="L104">
        <v>5948.833333333333</v>
      </c>
      <c r="M104">
        <f t="shared" si="3"/>
        <v>9.4093333333333362E-2</v>
      </c>
      <c r="O104" t="s">
        <v>23</v>
      </c>
      <c r="P104">
        <f t="shared" si="4"/>
        <v>1.7653949077783571</v>
      </c>
      <c r="Q104">
        <f t="shared" si="5"/>
        <v>0.78620983992722204</v>
      </c>
    </row>
    <row r="105" spans="1:17" x14ac:dyDescent="0.25">
      <c r="A105">
        <v>104</v>
      </c>
      <c r="B105" t="s">
        <v>13</v>
      </c>
      <c r="C105">
        <v>150</v>
      </c>
      <c r="D105">
        <v>150</v>
      </c>
      <c r="E105">
        <v>15</v>
      </c>
      <c r="F105">
        <v>2.1262966666666667</v>
      </c>
      <c r="G105">
        <v>0.11417933333333334</v>
      </c>
      <c r="H105">
        <v>2.4076883333333332</v>
      </c>
      <c r="I105">
        <v>2.5344250000000001</v>
      </c>
      <c r="J105">
        <v>7.9606116666666657E-2</v>
      </c>
      <c r="K105">
        <v>10588.135</v>
      </c>
      <c r="L105">
        <v>3990.3333333333335</v>
      </c>
      <c r="M105">
        <f t="shared" si="3"/>
        <v>0.12673666666666694</v>
      </c>
      <c r="O105" t="s">
        <v>23</v>
      </c>
      <c r="P105">
        <f t="shared" si="4"/>
        <v>1.8061131551864162</v>
      </c>
      <c r="Q105">
        <f t="shared" si="5"/>
        <v>1.1952982299546255</v>
      </c>
    </row>
    <row r="106" spans="1:17" x14ac:dyDescent="0.25">
      <c r="A106">
        <v>105</v>
      </c>
      <c r="B106" t="s">
        <v>13</v>
      </c>
      <c r="C106">
        <v>150</v>
      </c>
      <c r="D106">
        <v>150</v>
      </c>
      <c r="E106">
        <v>20</v>
      </c>
      <c r="F106">
        <v>2.1274016666666666</v>
      </c>
      <c r="G106">
        <v>0.1142765</v>
      </c>
      <c r="H106">
        <v>2.4089066666666663</v>
      </c>
      <c r="I106">
        <v>2.5559249999999998</v>
      </c>
      <c r="J106">
        <v>7.9269166666666668E-2</v>
      </c>
      <c r="K106">
        <v>11165.841666666667</v>
      </c>
      <c r="L106">
        <v>2997</v>
      </c>
      <c r="M106">
        <f t="shared" si="3"/>
        <v>0.14701833333333347</v>
      </c>
      <c r="O106" t="s">
        <v>23</v>
      </c>
      <c r="P106">
        <f t="shared" si="4"/>
        <v>1.8092758329502368</v>
      </c>
      <c r="Q106">
        <f t="shared" si="5"/>
        <v>1.1535595969474903</v>
      </c>
    </row>
    <row r="107" spans="1:17" x14ac:dyDescent="0.25">
      <c r="A107">
        <v>106</v>
      </c>
      <c r="B107" t="s">
        <v>13</v>
      </c>
      <c r="C107">
        <v>200</v>
      </c>
      <c r="D107">
        <v>200</v>
      </c>
      <c r="E107">
        <v>1</v>
      </c>
      <c r="F107">
        <v>3.9957100000000003</v>
      </c>
      <c r="G107">
        <v>0.20790883333333332</v>
      </c>
      <c r="H107">
        <v>4.5015583333333327</v>
      </c>
      <c r="I107">
        <v>4.6377433333333329</v>
      </c>
      <c r="J107">
        <v>0.15812000000000001</v>
      </c>
      <c r="K107">
        <v>327.77766666666668</v>
      </c>
      <c r="L107">
        <v>12511.5</v>
      </c>
      <c r="M107">
        <f t="shared" si="3"/>
        <v>0.13618500000000022</v>
      </c>
      <c r="O107" t="s">
        <v>22</v>
      </c>
      <c r="P107">
        <f t="shared" si="4"/>
        <v>1.5938143048019764</v>
      </c>
      <c r="Q107">
        <f t="shared" si="5"/>
        <v>1.6772326675001668</v>
      </c>
    </row>
    <row r="108" spans="1:17" x14ac:dyDescent="0.25">
      <c r="A108">
        <v>107</v>
      </c>
      <c r="B108" t="s">
        <v>13</v>
      </c>
      <c r="C108">
        <v>200</v>
      </c>
      <c r="D108">
        <v>200</v>
      </c>
      <c r="E108">
        <v>5</v>
      </c>
      <c r="F108">
        <v>3.9030883333333328</v>
      </c>
      <c r="G108">
        <v>0.20840883333333335</v>
      </c>
      <c r="H108">
        <v>4.4094083333333334</v>
      </c>
      <c r="I108">
        <v>4.5479516666666671</v>
      </c>
      <c r="J108">
        <v>8.8210483333333325E-2</v>
      </c>
      <c r="K108">
        <v>1102.9855</v>
      </c>
      <c r="L108">
        <v>11916.5</v>
      </c>
      <c r="M108">
        <f t="shared" si="3"/>
        <v>0.13854333333333368</v>
      </c>
      <c r="O108" t="s">
        <v>23</v>
      </c>
      <c r="P108">
        <f t="shared" si="4"/>
        <v>1.5954039382564531</v>
      </c>
      <c r="Q108">
        <f t="shared" si="5"/>
        <v>8.1909932545330779</v>
      </c>
    </row>
    <row r="109" spans="1:17" x14ac:dyDescent="0.25">
      <c r="A109">
        <v>108</v>
      </c>
      <c r="B109" t="s">
        <v>13</v>
      </c>
      <c r="C109">
        <v>200</v>
      </c>
      <c r="D109">
        <v>200</v>
      </c>
      <c r="E109">
        <v>10</v>
      </c>
      <c r="F109">
        <v>3.8638049999999997</v>
      </c>
      <c r="G109">
        <v>0.2112428333333333</v>
      </c>
      <c r="H109">
        <v>4.3747033333333327</v>
      </c>
      <c r="I109">
        <v>4.5387950000000004</v>
      </c>
      <c r="J109">
        <v>7.9923983333333337E-2</v>
      </c>
      <c r="K109">
        <v>6857.4016666666676</v>
      </c>
      <c r="L109">
        <v>5975.5</v>
      </c>
      <c r="M109">
        <f t="shared" si="3"/>
        <v>0.16409166666666763</v>
      </c>
      <c r="O109" t="s">
        <v>23</v>
      </c>
      <c r="P109">
        <f t="shared" si="4"/>
        <v>1.603041115538375</v>
      </c>
      <c r="Q109">
        <f t="shared" si="5"/>
        <v>2.0382525220299894</v>
      </c>
    </row>
    <row r="110" spans="1:17" x14ac:dyDescent="0.25">
      <c r="A110">
        <v>109</v>
      </c>
      <c r="B110" t="s">
        <v>13</v>
      </c>
      <c r="C110">
        <v>200</v>
      </c>
      <c r="D110">
        <v>200</v>
      </c>
      <c r="E110">
        <v>15</v>
      </c>
      <c r="F110">
        <v>3.8782700000000001</v>
      </c>
      <c r="G110">
        <v>0.21228483333333334</v>
      </c>
      <c r="H110">
        <v>4.3903383333333332</v>
      </c>
      <c r="I110">
        <v>4.5774583333333334</v>
      </c>
      <c r="J110">
        <v>7.9377699999999995E-2</v>
      </c>
      <c r="K110">
        <v>8858.1533333333336</v>
      </c>
      <c r="L110">
        <v>3988.5</v>
      </c>
      <c r="M110">
        <f t="shared" si="3"/>
        <v>0.18712000000000018</v>
      </c>
      <c r="O110" t="s">
        <v>23</v>
      </c>
      <c r="P110">
        <f t="shared" si="4"/>
        <v>1.6270885407658906</v>
      </c>
      <c r="Q110">
        <f t="shared" si="5"/>
        <v>1.3821881093518953</v>
      </c>
    </row>
    <row r="111" spans="1:17" x14ac:dyDescent="0.25">
      <c r="A111">
        <v>110</v>
      </c>
      <c r="B111" t="s">
        <v>13</v>
      </c>
      <c r="C111">
        <v>200</v>
      </c>
      <c r="D111">
        <v>200</v>
      </c>
      <c r="E111">
        <v>20</v>
      </c>
      <c r="F111">
        <v>3.8999833333333331</v>
      </c>
      <c r="G111">
        <v>0.214781</v>
      </c>
      <c r="H111">
        <v>4.41594</v>
      </c>
      <c r="I111">
        <v>4.6243733333333337</v>
      </c>
      <c r="J111">
        <v>8.0110216666666664E-2</v>
      </c>
      <c r="K111">
        <v>9679.4666666666653</v>
      </c>
      <c r="L111">
        <v>2995.3333333333335</v>
      </c>
      <c r="M111">
        <f t="shared" si="3"/>
        <v>0.20843333333333369</v>
      </c>
      <c r="O111" t="s">
        <v>23</v>
      </c>
      <c r="P111">
        <f t="shared" si="4"/>
        <v>1.6432749086002283</v>
      </c>
      <c r="Q111">
        <f t="shared" si="5"/>
        <v>1.3498779975892377</v>
      </c>
    </row>
    <row r="112" spans="1:17" x14ac:dyDescent="0.25">
      <c r="A112">
        <v>111</v>
      </c>
      <c r="B112" t="s">
        <v>13</v>
      </c>
      <c r="C112">
        <v>250</v>
      </c>
      <c r="D112">
        <v>250</v>
      </c>
      <c r="E112">
        <v>1</v>
      </c>
      <c r="F112">
        <v>6.2786783333333345</v>
      </c>
      <c r="G112">
        <v>0.36896233333333334</v>
      </c>
      <c r="H112">
        <v>7.1445483333333337</v>
      </c>
      <c r="I112">
        <v>7.3917016666666671</v>
      </c>
      <c r="J112">
        <v>0.20431750000000001</v>
      </c>
      <c r="K112">
        <v>195.42766666666662</v>
      </c>
      <c r="L112">
        <v>7899.333333333333</v>
      </c>
      <c r="M112">
        <f t="shared" si="3"/>
        <v>0.24715333333333334</v>
      </c>
      <c r="O112" t="s">
        <v>22</v>
      </c>
      <c r="P112">
        <f t="shared" si="4"/>
        <v>1.5942292043262027</v>
      </c>
      <c r="Q112">
        <f t="shared" si="5"/>
        <v>1.6727858412533556</v>
      </c>
    </row>
    <row r="113" spans="1:17" x14ac:dyDescent="0.25">
      <c r="A113">
        <v>112</v>
      </c>
      <c r="B113" t="s">
        <v>13</v>
      </c>
      <c r="C113">
        <v>250</v>
      </c>
      <c r="D113">
        <v>250</v>
      </c>
      <c r="E113">
        <v>5</v>
      </c>
      <c r="F113">
        <v>6.1344516666666671</v>
      </c>
      <c r="G113">
        <v>0.37173283333333335</v>
      </c>
      <c r="H113">
        <v>7.0062000000000006</v>
      </c>
      <c r="I113">
        <v>7.2558199999999999</v>
      </c>
      <c r="J113">
        <v>0.20261499999999999</v>
      </c>
      <c r="K113">
        <v>134.65833333333333</v>
      </c>
      <c r="L113">
        <v>8043.833333333333</v>
      </c>
      <c r="M113">
        <f t="shared" si="3"/>
        <v>0.24961999999999929</v>
      </c>
      <c r="O113" t="s">
        <v>23</v>
      </c>
      <c r="P113">
        <f t="shared" si="4"/>
        <v>1.5966584985110805</v>
      </c>
      <c r="Q113">
        <f t="shared" si="5"/>
        <v>1.5759751901186481</v>
      </c>
    </row>
    <row r="114" spans="1:17" x14ac:dyDescent="0.25">
      <c r="A114">
        <v>113</v>
      </c>
      <c r="B114" t="s">
        <v>13</v>
      </c>
      <c r="C114">
        <v>250</v>
      </c>
      <c r="D114">
        <v>250</v>
      </c>
      <c r="E114">
        <v>10</v>
      </c>
      <c r="F114">
        <v>6.1437616666666663</v>
      </c>
      <c r="G114">
        <v>0.37765266666666664</v>
      </c>
      <c r="H114">
        <v>7.0166183333333336</v>
      </c>
      <c r="I114">
        <v>7.2758749999999992</v>
      </c>
      <c r="J114">
        <v>8.3394466666666667E-2</v>
      </c>
      <c r="K114">
        <v>3364.353333333333</v>
      </c>
      <c r="L114">
        <v>5939.833333333333</v>
      </c>
      <c r="M114">
        <f t="shared" si="3"/>
        <v>0.25925666666666558</v>
      </c>
      <c r="O114" t="s">
        <v>23</v>
      </c>
      <c r="P114">
        <f t="shared" si="4"/>
        <v>1.5736801415637296</v>
      </c>
      <c r="Q114">
        <f t="shared" si="5"/>
        <v>38.625132554253</v>
      </c>
    </row>
    <row r="115" spans="1:17" x14ac:dyDescent="0.25">
      <c r="A115">
        <v>114</v>
      </c>
      <c r="B115" t="s">
        <v>13</v>
      </c>
      <c r="C115">
        <v>250</v>
      </c>
      <c r="D115">
        <v>250</v>
      </c>
      <c r="E115">
        <v>15</v>
      </c>
      <c r="F115">
        <v>6.2488649999999994</v>
      </c>
      <c r="G115">
        <v>0.39104800000000006</v>
      </c>
      <c r="H115">
        <v>7.1581049999999991</v>
      </c>
      <c r="I115">
        <v>7.4479299999999995</v>
      </c>
      <c r="J115">
        <v>7.8767616666666665E-2</v>
      </c>
      <c r="K115">
        <v>6408.79</v>
      </c>
      <c r="L115">
        <v>3985.1666666666665</v>
      </c>
      <c r="M115">
        <f t="shared" si="3"/>
        <v>0.28982500000000044</v>
      </c>
      <c r="O115" t="s">
        <v>23</v>
      </c>
      <c r="P115">
        <f t="shared" si="4"/>
        <v>1.5608453176475434</v>
      </c>
      <c r="Q115">
        <f t="shared" si="5"/>
        <v>2.2866295519714752</v>
      </c>
    </row>
    <row r="116" spans="1:17" x14ac:dyDescent="0.25">
      <c r="A116">
        <v>115</v>
      </c>
      <c r="B116" t="s">
        <v>13</v>
      </c>
      <c r="C116">
        <v>250</v>
      </c>
      <c r="D116">
        <v>250</v>
      </c>
      <c r="E116">
        <v>20</v>
      </c>
      <c r="F116">
        <v>6.3482133333333328</v>
      </c>
      <c r="G116">
        <v>0.40506533333333333</v>
      </c>
      <c r="H116">
        <v>7.2839533333333328</v>
      </c>
      <c r="I116">
        <v>7.5991166666666672</v>
      </c>
      <c r="J116">
        <v>8.5931066666666667E-2</v>
      </c>
      <c r="K116">
        <v>7170.6233333333339</v>
      </c>
      <c r="L116">
        <v>2987.6666666666665</v>
      </c>
      <c r="M116">
        <f t="shared" si="3"/>
        <v>0.31516333333333435</v>
      </c>
      <c r="O116" t="s">
        <v>23</v>
      </c>
      <c r="P116">
        <f t="shared" si="4"/>
        <v>1.563058864297824</v>
      </c>
      <c r="Q116">
        <f t="shared" si="5"/>
        <v>1.4590624761549484</v>
      </c>
    </row>
    <row r="117" spans="1:17" x14ac:dyDescent="0.25">
      <c r="A117">
        <v>116</v>
      </c>
      <c r="B117" t="s">
        <v>13</v>
      </c>
      <c r="C117">
        <v>300</v>
      </c>
      <c r="D117">
        <v>300</v>
      </c>
      <c r="E117">
        <v>1</v>
      </c>
      <c r="F117">
        <v>9.7411249999999985</v>
      </c>
      <c r="G117">
        <v>0.70861583333333333</v>
      </c>
      <c r="H117">
        <v>11.308299999999997</v>
      </c>
      <c r="I117">
        <v>11.784066666666668</v>
      </c>
      <c r="J117">
        <v>0.22229933333333338</v>
      </c>
      <c r="K117">
        <v>116.82766666666667</v>
      </c>
      <c r="L117">
        <v>4997.833333333333</v>
      </c>
      <c r="M117">
        <f t="shared" si="3"/>
        <v>0.47576666666667045</v>
      </c>
      <c r="N117">
        <f>H117-(G117+F117)</f>
        <v>0.85855916666666587</v>
      </c>
      <c r="O117" t="s">
        <v>22</v>
      </c>
      <c r="P117">
        <f t="shared" si="4"/>
        <v>0</v>
      </c>
      <c r="Q117" t="e">
        <f t="shared" si="5"/>
        <v>#DIV/0!</v>
      </c>
    </row>
    <row r="118" spans="1:17" x14ac:dyDescent="0.25">
      <c r="A118">
        <v>117</v>
      </c>
      <c r="B118" t="s">
        <v>13</v>
      </c>
      <c r="C118">
        <v>300</v>
      </c>
      <c r="D118">
        <v>300</v>
      </c>
      <c r="E118">
        <v>5</v>
      </c>
      <c r="F118">
        <v>9.546028333333334</v>
      </c>
      <c r="G118">
        <v>0.70778600000000003</v>
      </c>
      <c r="H118">
        <v>11.1111</v>
      </c>
      <c r="I118">
        <v>11.585066666666668</v>
      </c>
      <c r="J118">
        <v>0.22052416666666666</v>
      </c>
      <c r="K118">
        <v>85.444450000000003</v>
      </c>
      <c r="L118">
        <v>5081.833333333333</v>
      </c>
      <c r="M118">
        <f t="shared" si="3"/>
        <v>0.47396666666666754</v>
      </c>
      <c r="O118" t="s">
        <v>23</v>
      </c>
      <c r="P118">
        <f t="shared" si="4"/>
        <v>0</v>
      </c>
      <c r="Q118" t="e">
        <f t="shared" si="5"/>
        <v>#DIV/0!</v>
      </c>
    </row>
    <row r="119" spans="1:17" x14ac:dyDescent="0.25">
      <c r="A119">
        <v>118</v>
      </c>
      <c r="B119" t="s">
        <v>13</v>
      </c>
      <c r="C119">
        <v>300</v>
      </c>
      <c r="D119">
        <v>300</v>
      </c>
      <c r="E119">
        <v>10</v>
      </c>
      <c r="F119">
        <v>9.4198183333333336</v>
      </c>
      <c r="G119">
        <v>0.70210550000000005</v>
      </c>
      <c r="H119">
        <v>10.975783333333332</v>
      </c>
      <c r="I119">
        <v>11.4499</v>
      </c>
      <c r="J119">
        <v>0.21920366666666669</v>
      </c>
      <c r="K119">
        <v>87.102700000000013</v>
      </c>
      <c r="L119">
        <v>5140.5</v>
      </c>
      <c r="M119">
        <f t="shared" si="3"/>
        <v>0.47411666666666719</v>
      </c>
      <c r="O119" t="s">
        <v>23</v>
      </c>
      <c r="P119">
        <f t="shared" si="4"/>
        <v>0</v>
      </c>
      <c r="Q119" t="e">
        <f t="shared" si="5"/>
        <v>#DIV/0!</v>
      </c>
    </row>
    <row r="120" spans="1:17" x14ac:dyDescent="0.25">
      <c r="A120">
        <v>119</v>
      </c>
      <c r="B120" t="s">
        <v>13</v>
      </c>
      <c r="C120">
        <v>300</v>
      </c>
      <c r="D120">
        <v>300</v>
      </c>
      <c r="E120">
        <v>15</v>
      </c>
      <c r="F120">
        <v>9.538668333333332</v>
      </c>
      <c r="G120">
        <v>0.71826033333333328</v>
      </c>
      <c r="H120">
        <v>11.127549999999999</v>
      </c>
      <c r="I120">
        <v>11.625066666666667</v>
      </c>
      <c r="J120">
        <v>8.2014249999999997E-2</v>
      </c>
      <c r="K120">
        <v>2802.7233333333334</v>
      </c>
      <c r="L120">
        <v>3978.1666666666665</v>
      </c>
      <c r="M120">
        <f t="shared" si="3"/>
        <v>0.49751666666666772</v>
      </c>
      <c r="O120" t="s">
        <v>23</v>
      </c>
      <c r="P120">
        <f t="shared" si="4"/>
        <v>0</v>
      </c>
      <c r="Q120" t="e">
        <f t="shared" si="5"/>
        <v>#DIV/0!</v>
      </c>
    </row>
    <row r="121" spans="1:17" x14ac:dyDescent="0.25">
      <c r="A121">
        <v>120</v>
      </c>
      <c r="B121" t="s">
        <v>13</v>
      </c>
      <c r="C121">
        <v>300</v>
      </c>
      <c r="D121">
        <v>300</v>
      </c>
      <c r="E121">
        <v>20</v>
      </c>
      <c r="F121">
        <v>9.6800900000000016</v>
      </c>
      <c r="G121">
        <v>0.75181699999999996</v>
      </c>
      <c r="H121">
        <v>11.339416666666667</v>
      </c>
      <c r="I121">
        <v>11.877866666666668</v>
      </c>
      <c r="J121">
        <v>8.2765199999999997E-2</v>
      </c>
      <c r="K121">
        <v>4914.541666666667</v>
      </c>
      <c r="L121">
        <v>2979.1666666666665</v>
      </c>
      <c r="M121">
        <f t="shared" si="3"/>
        <v>0.53845000000000098</v>
      </c>
      <c r="O121" t="s">
        <v>23</v>
      </c>
      <c r="P121">
        <f t="shared" si="4"/>
        <v>0</v>
      </c>
      <c r="Q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L62" sqref="L62"/>
    </sheetView>
  </sheetViews>
  <sheetFormatPr defaultRowHeight="15" x14ac:dyDescent="0.25"/>
  <cols>
    <col min="6" max="6" width="12" bestFit="1" customWidth="1"/>
    <col min="7" max="7" width="11.625" bestFit="1" customWidth="1"/>
    <col min="9" max="9" width="27.75" bestFit="1" customWidth="1"/>
  </cols>
  <sheetData>
    <row r="1" spans="1:10" x14ac:dyDescent="0.25">
      <c r="A1" t="s">
        <v>26</v>
      </c>
    </row>
    <row r="2" spans="1:10" x14ac:dyDescent="0.25">
      <c r="A2" t="s">
        <v>27</v>
      </c>
      <c r="B2" t="s">
        <v>31</v>
      </c>
      <c r="C2" t="s">
        <v>32</v>
      </c>
      <c r="D2" t="s">
        <v>28</v>
      </c>
      <c r="E2" t="s">
        <v>30</v>
      </c>
      <c r="F2" t="s">
        <v>34</v>
      </c>
      <c r="G2" t="s">
        <v>33</v>
      </c>
      <c r="H2" t="s">
        <v>29</v>
      </c>
    </row>
    <row r="3" spans="1:10" x14ac:dyDescent="0.25">
      <c r="A3">
        <v>50</v>
      </c>
      <c r="B3">
        <v>4.7905150000000004E-3</v>
      </c>
      <c r="C3">
        <v>0.160774</v>
      </c>
      <c r="D3">
        <v>7467.9083333333328</v>
      </c>
      <c r="E3">
        <f>_xlfn.RANK.AVG(A3,A3:A8, 1)</f>
        <v>1</v>
      </c>
      <c r="F3">
        <f>_xlfn.RANK.AVG(B3,B3:B8, 1)</f>
        <v>1</v>
      </c>
      <c r="G3">
        <f>_xlfn.RANK.AVG(C3,C3:C8, 1)</f>
        <v>1</v>
      </c>
      <c r="H3">
        <f>_xlfn.RANK.AVG(D3,D3:D8, 1)</f>
        <v>6</v>
      </c>
      <c r="I3" t="s">
        <v>24</v>
      </c>
      <c r="J3">
        <f>CORREL(A3:A8, D3:D8)</f>
        <v>-0.87510311183715417</v>
      </c>
    </row>
    <row r="4" spans="1:10" x14ac:dyDescent="0.25">
      <c r="A4">
        <v>100</v>
      </c>
      <c r="B4">
        <v>2.5057116666666667E-2</v>
      </c>
      <c r="C4">
        <v>0.60218183333333342</v>
      </c>
      <c r="D4">
        <v>5239.91</v>
      </c>
      <c r="E4">
        <f>_xlfn.RANK.AVG(A4,A3:A8, 1)</f>
        <v>2</v>
      </c>
      <c r="F4">
        <f>_xlfn.RANK.AVG(B4,B3:B8, 1)</f>
        <v>2</v>
      </c>
      <c r="G4">
        <f>_xlfn.RANK.AVG(C4,C3:C8, 1)</f>
        <v>2</v>
      </c>
      <c r="H4">
        <f>_xlfn.RANK.AVG(D4,D3:D8, 1)</f>
        <v>5</v>
      </c>
      <c r="I4" t="s">
        <v>25</v>
      </c>
      <c r="J4">
        <f>CORREL(E3:E8, H3:H8)</f>
        <v>-1</v>
      </c>
    </row>
    <row r="5" spans="1:10" x14ac:dyDescent="0.25">
      <c r="A5">
        <v>150</v>
      </c>
      <c r="B5">
        <v>5.6871266666666663E-2</v>
      </c>
      <c r="C5">
        <v>1.3046983333333333</v>
      </c>
      <c r="D5">
        <v>771.46383333333335</v>
      </c>
      <c r="E5">
        <f>_xlfn.RANK.AVG(A5,A3:A8, 1)</f>
        <v>3</v>
      </c>
      <c r="F5">
        <f>_xlfn.RANK.AVG(B5,B3:B8, 1)</f>
        <v>3</v>
      </c>
      <c r="G5">
        <f>_xlfn.RANK.AVG(C5,C3:C8, 1)</f>
        <v>3</v>
      </c>
      <c r="H5">
        <f>_xlfn.RANK.AVG(D5,D3:D8, 1)</f>
        <v>4</v>
      </c>
    </row>
    <row r="6" spans="1:10" x14ac:dyDescent="0.25">
      <c r="A6">
        <v>200</v>
      </c>
      <c r="B6">
        <v>0.10475316666666666</v>
      </c>
      <c r="C6">
        <v>2.3463383333333332</v>
      </c>
      <c r="D6">
        <v>474.61933333333337</v>
      </c>
      <c r="E6">
        <f>_xlfn.RANK.AVG(A6, A3:A8, 1)</f>
        <v>4</v>
      </c>
      <c r="F6">
        <f>_xlfn.RANK.AVG(B6, B3:B8, 1)</f>
        <v>4</v>
      </c>
      <c r="G6">
        <f>_xlfn.RANK.AVG(C6, C3:C8, 1)</f>
        <v>4</v>
      </c>
      <c r="H6">
        <f>_xlfn.RANK.AVG(D6, D3:D8, 1)</f>
        <v>3</v>
      </c>
      <c r="I6" t="s">
        <v>35</v>
      </c>
      <c r="J6">
        <f>CORREL(A3:A8, B3:B8)</f>
        <v>0.93015723148704998</v>
      </c>
    </row>
    <row r="7" spans="1:10" x14ac:dyDescent="0.25">
      <c r="A7">
        <v>250</v>
      </c>
      <c r="B7">
        <v>0.18681166666666668</v>
      </c>
      <c r="C7">
        <v>3.7802016666666667</v>
      </c>
      <c r="D7">
        <v>332.2</v>
      </c>
      <c r="E7">
        <f>_xlfn.RANK.AVG(A7, A3:A8, 1)</f>
        <v>5</v>
      </c>
      <c r="F7">
        <f>_xlfn.RANK.AVG(B7, B3:B8, 1)</f>
        <v>5</v>
      </c>
      <c r="G7">
        <f>_xlfn.RANK.AVG(C7, C3:C8, 1)</f>
        <v>5</v>
      </c>
      <c r="H7">
        <f>_xlfn.RANK.AVG(D7, D3:D8, 1)</f>
        <v>2</v>
      </c>
      <c r="I7" t="s">
        <v>36</v>
      </c>
      <c r="J7">
        <f>CORREL(E3:E8, F3:F8)</f>
        <v>1</v>
      </c>
    </row>
    <row r="8" spans="1:10" x14ac:dyDescent="0.25">
      <c r="A8">
        <v>300</v>
      </c>
      <c r="B8">
        <v>0.35483516666666665</v>
      </c>
      <c r="C8">
        <v>6.0676850000000009</v>
      </c>
      <c r="D8">
        <v>196.94433333333333</v>
      </c>
      <c r="E8">
        <f>_xlfn.RANK.AVG(A8, A3:A8, 1)</f>
        <v>6</v>
      </c>
      <c r="F8">
        <f>_xlfn.RANK.AVG(B8, B3:B8, 1)</f>
        <v>6</v>
      </c>
      <c r="G8">
        <f>_xlfn.RANK.AVG(C8, C3:C8, 1)</f>
        <v>6</v>
      </c>
      <c r="H8">
        <f>_xlfn.RANK.AVG(D8, D3:D8, 1)</f>
        <v>1</v>
      </c>
    </row>
    <row r="9" spans="1:10" x14ac:dyDescent="0.25">
      <c r="I9" t="s">
        <v>37</v>
      </c>
      <c r="J9">
        <f>CORREL(A3:A8, C3:C8)</f>
        <v>0.96262764102787102</v>
      </c>
    </row>
    <row r="10" spans="1:10" x14ac:dyDescent="0.25">
      <c r="A10" t="s">
        <v>39</v>
      </c>
      <c r="B10" t="s">
        <v>40</v>
      </c>
      <c r="E10" t="s">
        <v>41</v>
      </c>
      <c r="F10" t="s">
        <v>29</v>
      </c>
      <c r="I10" t="s">
        <v>38</v>
      </c>
      <c r="J10">
        <f>CORREL(E3:E8, G3:G8)</f>
        <v>1</v>
      </c>
    </row>
    <row r="11" spans="1:10" x14ac:dyDescent="0.25">
      <c r="A11">
        <v>1</v>
      </c>
      <c r="B11">
        <v>196.94433333333333</v>
      </c>
      <c r="E11">
        <f>_xlfn.RANK.AVG(A11,A11:A16, 1)</f>
        <v>1</v>
      </c>
      <c r="F11">
        <f>_xlfn.RANK.AVG(B11,B11:B16, 1)</f>
        <v>2</v>
      </c>
    </row>
    <row r="12" spans="1:10" x14ac:dyDescent="0.25">
      <c r="A12">
        <v>5</v>
      </c>
      <c r="B12">
        <v>162.35266666666669</v>
      </c>
      <c r="E12">
        <f>_xlfn.RANK.AVG(A12,A11:A16, 1)</f>
        <v>2</v>
      </c>
      <c r="F12">
        <f>_xlfn.RANK.AVG(B12,B11:B16, 1)</f>
        <v>1</v>
      </c>
      <c r="I12" t="s">
        <v>42</v>
      </c>
      <c r="J12">
        <f>CORREL(A11:A15, B11:B15)</f>
        <v>0.89553677609405435</v>
      </c>
    </row>
    <row r="13" spans="1:10" x14ac:dyDescent="0.25">
      <c r="A13">
        <v>10</v>
      </c>
      <c r="B13">
        <v>4746.9333333333334</v>
      </c>
      <c r="E13">
        <f>_xlfn.RANK.AVG(A13,A11:A16, 1)</f>
        <v>3</v>
      </c>
      <c r="F13">
        <f>_xlfn.RANK.AVG(B13,B11:B16, 1)</f>
        <v>3</v>
      </c>
      <c r="I13" t="s">
        <v>43</v>
      </c>
      <c r="J13">
        <f>CORREL(E11:E15, F11:F15)</f>
        <v>0.8999999999999998</v>
      </c>
    </row>
    <row r="14" spans="1:10" x14ac:dyDescent="0.25">
      <c r="A14">
        <v>15</v>
      </c>
      <c r="B14">
        <v>5285.6783333333324</v>
      </c>
      <c r="E14">
        <f>_xlfn.RANK.AVG(A14, A11:A16, 1)</f>
        <v>4</v>
      </c>
      <c r="F14">
        <f>_xlfn.RANK.AVG(B14, B11:B16, 1)</f>
        <v>4</v>
      </c>
    </row>
    <row r="15" spans="1:10" x14ac:dyDescent="0.25">
      <c r="A15">
        <v>20</v>
      </c>
      <c r="B15">
        <v>5308.6983333333328</v>
      </c>
      <c r="E15">
        <f>_xlfn.RANK.AVG(A15, A11:A16, 1)</f>
        <v>5</v>
      </c>
      <c r="F15">
        <f>_xlfn.RANK.AVG(B15, B11:B16, 1)</f>
        <v>5</v>
      </c>
    </row>
    <row r="18" spans="1:10" x14ac:dyDescent="0.25">
      <c r="A18" t="s">
        <v>44</v>
      </c>
    </row>
    <row r="19" spans="1:10" x14ac:dyDescent="0.25">
      <c r="A19" t="s">
        <v>27</v>
      </c>
      <c r="B19" t="s">
        <v>31</v>
      </c>
      <c r="C19" t="s">
        <v>32</v>
      </c>
      <c r="D19" t="s">
        <v>28</v>
      </c>
      <c r="E19" t="s">
        <v>30</v>
      </c>
      <c r="F19" t="s">
        <v>34</v>
      </c>
      <c r="G19" t="s">
        <v>33</v>
      </c>
      <c r="H19" t="s">
        <v>29</v>
      </c>
    </row>
    <row r="20" spans="1:10" x14ac:dyDescent="0.25">
      <c r="A20">
        <v>50</v>
      </c>
      <c r="B20">
        <v>0.1323208333333333</v>
      </c>
      <c r="C20">
        <v>0.160639</v>
      </c>
      <c r="D20">
        <v>11026.976666666667</v>
      </c>
      <c r="E20">
        <f>_xlfn.RANK.AVG(A20,A20:A25, 1)</f>
        <v>1</v>
      </c>
      <c r="F20">
        <f>_xlfn.RANK.AVG(B20,B20:B25, 1)</f>
        <v>1</v>
      </c>
      <c r="G20">
        <f>_xlfn.RANK.AVG(C20,C20:C25, 1)</f>
        <v>1</v>
      </c>
      <c r="H20">
        <f>_xlfn.RANK.AVG(D20,D20:D25, 1)</f>
        <v>6</v>
      </c>
      <c r="I20" t="s">
        <v>24</v>
      </c>
      <c r="J20">
        <f>CORREL(A20:A25, D20:D25)</f>
        <v>-0.84855619139898353</v>
      </c>
    </row>
    <row r="21" spans="1:10" x14ac:dyDescent="0.25">
      <c r="A21">
        <v>100</v>
      </c>
      <c r="B21">
        <v>0.51130166666666665</v>
      </c>
      <c r="C21">
        <v>0.60782233333333335</v>
      </c>
      <c r="D21">
        <v>5350.5216666666674</v>
      </c>
      <c r="E21">
        <f>_xlfn.RANK.AVG(A21,A20:A25, 1)</f>
        <v>2</v>
      </c>
      <c r="F21">
        <f>_xlfn.RANK.AVG(B21,B20:B25, 1)</f>
        <v>2</v>
      </c>
      <c r="G21">
        <f>_xlfn.RANK.AVG(C21,C20:C25, 1)</f>
        <v>2</v>
      </c>
      <c r="H21">
        <f>_xlfn.RANK.AVG(D21,D20:D25, 1)</f>
        <v>5</v>
      </c>
      <c r="I21" t="s">
        <v>25</v>
      </c>
      <c r="J21">
        <f>CORREL(E20:E25, H20:H25)</f>
        <v>-1</v>
      </c>
    </row>
    <row r="22" spans="1:10" x14ac:dyDescent="0.25">
      <c r="A22">
        <v>150</v>
      </c>
      <c r="B22">
        <v>1.1451</v>
      </c>
      <c r="C22">
        <v>1.3573216666666665</v>
      </c>
      <c r="D22">
        <v>817.63349999999991</v>
      </c>
      <c r="E22">
        <f>_xlfn.RANK.AVG(A22,A20:A25, 1)</f>
        <v>3</v>
      </c>
      <c r="F22">
        <f>_xlfn.RANK.AVG(B22,B20:B25, 1)</f>
        <v>3</v>
      </c>
      <c r="G22">
        <f>_xlfn.RANK.AVG(C22,C20:C25, 1)</f>
        <v>3</v>
      </c>
      <c r="H22">
        <f>_xlfn.RANK.AVG(D22,D20:D25, 1)</f>
        <v>4</v>
      </c>
    </row>
    <row r="23" spans="1:10" x14ac:dyDescent="0.25">
      <c r="A23">
        <v>200</v>
      </c>
      <c r="B23">
        <v>2.0511516666666667</v>
      </c>
      <c r="C23">
        <v>2.434368333333333</v>
      </c>
      <c r="D23">
        <v>531.43316666666669</v>
      </c>
      <c r="E23">
        <f>_xlfn.RANK.AVG(A23, A20:A25, 1)</f>
        <v>4</v>
      </c>
      <c r="F23">
        <f>_xlfn.RANK.AVG(B23, B20:B25, 1)</f>
        <v>4</v>
      </c>
      <c r="G23">
        <f>_xlfn.RANK.AVG(C23, C20:C25, 1)</f>
        <v>4</v>
      </c>
      <c r="H23">
        <f>_xlfn.RANK.AVG(D23, D20:D25, 1)</f>
        <v>3</v>
      </c>
      <c r="I23" t="s">
        <v>35</v>
      </c>
      <c r="J23">
        <f>CORREL(A20:A25, B20:B25)</f>
        <v>0.96793391248181959</v>
      </c>
    </row>
    <row r="24" spans="1:10" x14ac:dyDescent="0.25">
      <c r="A24">
        <v>250</v>
      </c>
      <c r="B24">
        <v>3.2488166666666665</v>
      </c>
      <c r="C24">
        <v>3.9253216666666666</v>
      </c>
      <c r="D24">
        <v>337.55099999999999</v>
      </c>
      <c r="E24">
        <f>_xlfn.RANK.AVG(A24, A20:A25, 1)</f>
        <v>5</v>
      </c>
      <c r="F24">
        <f>_xlfn.RANK.AVG(B24, B20:B25, 1)</f>
        <v>5</v>
      </c>
      <c r="G24">
        <f>_xlfn.RANK.AVG(C24, C20:C25, 1)</f>
        <v>5</v>
      </c>
      <c r="H24">
        <f>_xlfn.RANK.AVG(D24, D20:D25, 1)</f>
        <v>2</v>
      </c>
      <c r="I24" t="s">
        <v>36</v>
      </c>
      <c r="J24">
        <f>CORREL(E20:E25, F20:F25)</f>
        <v>1</v>
      </c>
    </row>
    <row r="25" spans="1:10" x14ac:dyDescent="0.25">
      <c r="A25">
        <v>300</v>
      </c>
      <c r="B25">
        <v>5.0794766666666673</v>
      </c>
      <c r="C25">
        <v>6.3444399999999996</v>
      </c>
      <c r="D25">
        <v>198.86383333333333</v>
      </c>
      <c r="E25">
        <f>_xlfn.RANK.AVG(A25, A20:A25, 1)</f>
        <v>6</v>
      </c>
      <c r="F25">
        <f>_xlfn.RANK.AVG(B25, B20:B25, 1)</f>
        <v>6</v>
      </c>
      <c r="G25">
        <f>_xlfn.RANK.AVG(C25, C20:C25, 1)</f>
        <v>6</v>
      </c>
      <c r="H25">
        <f>_xlfn.RANK.AVG(D25, D20:D25, 1)</f>
        <v>1</v>
      </c>
    </row>
    <row r="26" spans="1:10" x14ac:dyDescent="0.25">
      <c r="I26" t="s">
        <v>37</v>
      </c>
      <c r="J26">
        <f>CORREL(A20:A25, C20:C25)</f>
        <v>0.96189541124398159</v>
      </c>
    </row>
    <row r="27" spans="1:10" x14ac:dyDescent="0.25">
      <c r="A27" t="s">
        <v>39</v>
      </c>
      <c r="B27" t="s">
        <v>40</v>
      </c>
      <c r="E27" t="s">
        <v>41</v>
      </c>
      <c r="F27" t="s">
        <v>29</v>
      </c>
      <c r="I27" t="s">
        <v>38</v>
      </c>
      <c r="J27">
        <f>CORREL(E20:E25, G20:G25)</f>
        <v>1</v>
      </c>
    </row>
    <row r="28" spans="1:10" x14ac:dyDescent="0.25">
      <c r="A28">
        <v>1</v>
      </c>
      <c r="B28">
        <v>198.86383333333333</v>
      </c>
      <c r="E28">
        <f>_xlfn.RANK.AVG(A28,A28:A33, 1)</f>
        <v>1</v>
      </c>
      <c r="F28">
        <f>_xlfn.RANK.AVG(B28,B28:B33, 1)</f>
        <v>2</v>
      </c>
    </row>
    <row r="29" spans="1:10" x14ac:dyDescent="0.25">
      <c r="A29">
        <v>5</v>
      </c>
      <c r="B29">
        <v>160.50300000000001</v>
      </c>
      <c r="E29">
        <f>_xlfn.RANK.AVG(A29,A28:A33, 1)</f>
        <v>2</v>
      </c>
      <c r="F29">
        <f>_xlfn.RANK.AVG(B29,B28:B33, 1)</f>
        <v>1</v>
      </c>
      <c r="I29" t="s">
        <v>42</v>
      </c>
      <c r="J29">
        <f>CORREL(A28:A32, B28:B32)</f>
        <v>0.89628589999876807</v>
      </c>
    </row>
    <row r="30" spans="1:10" x14ac:dyDescent="0.25">
      <c r="A30">
        <v>10</v>
      </c>
      <c r="B30">
        <v>4720.5316666666668</v>
      </c>
      <c r="E30">
        <f>_xlfn.RANK.AVG(A30,A28:A33, 1)</f>
        <v>3</v>
      </c>
      <c r="F30">
        <f>_xlfn.RANK.AVG(B30,B28:B33, 1)</f>
        <v>3</v>
      </c>
      <c r="I30" t="s">
        <v>43</v>
      </c>
      <c r="J30">
        <f>CORREL(E28:E32, F28:F32)</f>
        <v>0.8999999999999998</v>
      </c>
    </row>
    <row r="31" spans="1:10" x14ac:dyDescent="0.25">
      <c r="A31">
        <v>15</v>
      </c>
      <c r="B31">
        <v>5272.5733333333337</v>
      </c>
      <c r="E31">
        <f>_xlfn.RANK.AVG(A31, A28:A33, 1)</f>
        <v>4</v>
      </c>
      <c r="F31">
        <f>_xlfn.RANK.AVG(B31, B28:B33, 1)</f>
        <v>4</v>
      </c>
    </row>
    <row r="32" spans="1:10" x14ac:dyDescent="0.25">
      <c r="A32">
        <v>20</v>
      </c>
      <c r="B32">
        <v>5297.2583333333341</v>
      </c>
      <c r="E32">
        <f>_xlfn.RANK.AVG(A32, A28:A33, 1)</f>
        <v>5</v>
      </c>
      <c r="F32">
        <f>_xlfn.RANK.AVG(B32, B28:B33, 1)</f>
        <v>5</v>
      </c>
    </row>
    <row r="35" spans="1:10" x14ac:dyDescent="0.25">
      <c r="A35" t="s">
        <v>45</v>
      </c>
    </row>
    <row r="36" spans="1:10" x14ac:dyDescent="0.25">
      <c r="A36" t="s">
        <v>27</v>
      </c>
      <c r="B36" t="s">
        <v>31</v>
      </c>
      <c r="C36" t="s">
        <v>32</v>
      </c>
      <c r="D36" t="s">
        <v>28</v>
      </c>
      <c r="E36" t="s">
        <v>30</v>
      </c>
      <c r="F36" t="s">
        <v>34</v>
      </c>
      <c r="G36" t="s">
        <v>33</v>
      </c>
      <c r="H36" t="s">
        <v>29</v>
      </c>
    </row>
    <row r="37" spans="1:10" x14ac:dyDescent="0.25">
      <c r="A37">
        <v>50</v>
      </c>
      <c r="B37">
        <v>0.25995499999999999</v>
      </c>
      <c r="C37">
        <v>0.30040466666666665</v>
      </c>
      <c r="D37">
        <v>9302.8499999999985</v>
      </c>
      <c r="E37">
        <f>_xlfn.RANK.AVG(A37,A37:A42, 1)</f>
        <v>1</v>
      </c>
      <c r="F37">
        <f>_xlfn.RANK.AVG(B37,B37:B42, 1)</f>
        <v>1</v>
      </c>
      <c r="G37">
        <f>_xlfn.RANK.AVG(C37,C37:C42, 1)</f>
        <v>1</v>
      </c>
      <c r="H37">
        <f>_xlfn.RANK.AVG(D37,D37:D42, 1)</f>
        <v>6</v>
      </c>
      <c r="I37" t="s">
        <v>24</v>
      </c>
      <c r="J37">
        <f>CORREL(A37:A42, D37:D42)</f>
        <v>-0.70758592212637572</v>
      </c>
    </row>
    <row r="38" spans="1:10" x14ac:dyDescent="0.25">
      <c r="A38">
        <v>100</v>
      </c>
      <c r="B38">
        <v>1.0843016666666667</v>
      </c>
      <c r="C38">
        <v>1.2410566666666667</v>
      </c>
      <c r="D38">
        <v>888.13299999999992</v>
      </c>
      <c r="E38">
        <f>_xlfn.RANK.AVG(A38,A37:A42, 1)</f>
        <v>2</v>
      </c>
      <c r="F38">
        <f>_xlfn.RANK.AVG(B38,B37:B42, 1)</f>
        <v>2</v>
      </c>
      <c r="G38">
        <f>_xlfn.RANK.AVG(C38,C37:C42, 1)</f>
        <v>2</v>
      </c>
      <c r="H38">
        <f>_xlfn.RANK.AVG(D38,D37:D42, 1)</f>
        <v>5</v>
      </c>
      <c r="I38" t="s">
        <v>25</v>
      </c>
      <c r="J38">
        <f>CORREL(E37:E42, H37:H42)</f>
        <v>-1</v>
      </c>
    </row>
    <row r="39" spans="1:10" x14ac:dyDescent="0.25">
      <c r="A39">
        <v>150</v>
      </c>
      <c r="B39">
        <v>2.27752</v>
      </c>
      <c r="C39">
        <v>2.6312066666666669</v>
      </c>
      <c r="D39">
        <v>519.55566666666675</v>
      </c>
      <c r="E39">
        <f>_xlfn.RANK.AVG(A39,A37:A42, 1)</f>
        <v>3</v>
      </c>
      <c r="F39">
        <f>_xlfn.RANK.AVG(B39,B37:B42, 1)</f>
        <v>3</v>
      </c>
      <c r="G39">
        <f>_xlfn.RANK.AVG(C39,C37:C42, 1)</f>
        <v>3</v>
      </c>
      <c r="H39">
        <f>_xlfn.RANK.AVG(D39,D37:D42, 1)</f>
        <v>4</v>
      </c>
    </row>
    <row r="40" spans="1:10" x14ac:dyDescent="0.25">
      <c r="A40">
        <v>200</v>
      </c>
      <c r="B40">
        <v>3.9957100000000003</v>
      </c>
      <c r="C40">
        <v>4.6377433333333329</v>
      </c>
      <c r="D40">
        <v>327.77766666666668</v>
      </c>
      <c r="E40">
        <f>_xlfn.RANK.AVG(A40, A37:A42, 1)</f>
        <v>4</v>
      </c>
      <c r="F40">
        <f>_xlfn.RANK.AVG(B40, B37:B42, 1)</f>
        <v>4</v>
      </c>
      <c r="G40">
        <f>_xlfn.RANK.AVG(C40, C37:C42, 1)</f>
        <v>4</v>
      </c>
      <c r="H40">
        <f>_xlfn.RANK.AVG(D40, D37:D42, 1)</f>
        <v>3</v>
      </c>
      <c r="I40" t="s">
        <v>35</v>
      </c>
      <c r="J40">
        <f>CORREL(A37:A42, B37:B42)</f>
        <v>0.96988153846349356</v>
      </c>
    </row>
    <row r="41" spans="1:10" x14ac:dyDescent="0.25">
      <c r="A41">
        <v>250</v>
      </c>
      <c r="B41">
        <v>6.2786783333333345</v>
      </c>
      <c r="C41">
        <v>7.3917016666666671</v>
      </c>
      <c r="D41">
        <v>195.42766666666662</v>
      </c>
      <c r="E41">
        <f>_xlfn.RANK.AVG(A41, A37:A42, 1)</f>
        <v>5</v>
      </c>
      <c r="F41">
        <f>_xlfn.RANK.AVG(B41, B37:B42, 1)</f>
        <v>5</v>
      </c>
      <c r="G41">
        <f>_xlfn.RANK.AVG(C41, C37:C42, 1)</f>
        <v>5</v>
      </c>
      <c r="H41">
        <f>_xlfn.RANK.AVG(D41, D37:D42, 1)</f>
        <v>2</v>
      </c>
      <c r="I41" t="s">
        <v>36</v>
      </c>
      <c r="J41">
        <f>CORREL(E37:E42, F37:F42)</f>
        <v>1</v>
      </c>
    </row>
    <row r="42" spans="1:10" x14ac:dyDescent="0.25">
      <c r="A42">
        <v>300</v>
      </c>
      <c r="B42">
        <v>9.7411249999999985</v>
      </c>
      <c r="C42">
        <v>11.784066666666668</v>
      </c>
      <c r="D42">
        <v>116.82766666666667</v>
      </c>
      <c r="E42">
        <f>_xlfn.RANK.AVG(A42, A37:A42, 1)</f>
        <v>6</v>
      </c>
      <c r="F42">
        <f>_xlfn.RANK.AVG(B42, B37:B42, 1)</f>
        <v>6</v>
      </c>
      <c r="G42">
        <f>_xlfn.RANK.AVG(C42, C37:C42, 1)</f>
        <v>6</v>
      </c>
      <c r="H42">
        <f>_xlfn.RANK.AVG(D42, D37:D42, 1)</f>
        <v>1</v>
      </c>
    </row>
    <row r="43" spans="1:10" x14ac:dyDescent="0.25">
      <c r="I43" t="s">
        <v>37</v>
      </c>
      <c r="J43">
        <f>CORREL(A37:A42, C37:C42)</f>
        <v>0.96506475612441245</v>
      </c>
    </row>
    <row r="44" spans="1:10" x14ac:dyDescent="0.25">
      <c r="A44" t="s">
        <v>39</v>
      </c>
      <c r="B44" t="s">
        <v>40</v>
      </c>
      <c r="E44" t="s">
        <v>41</v>
      </c>
      <c r="F44" t="s">
        <v>29</v>
      </c>
      <c r="I44" t="s">
        <v>38</v>
      </c>
      <c r="J44">
        <f>CORREL(E37:E42, G37:G42)</f>
        <v>1</v>
      </c>
    </row>
    <row r="45" spans="1:10" x14ac:dyDescent="0.25">
      <c r="A45">
        <v>1</v>
      </c>
      <c r="B45">
        <v>116.82766666666667</v>
      </c>
      <c r="E45">
        <f>_xlfn.RANK.AVG(A45,A45:A50, 1)</f>
        <v>1</v>
      </c>
      <c r="F45">
        <f>_xlfn.RANK.AVG(B45,B45:B50, 1)</f>
        <v>3</v>
      </c>
    </row>
    <row r="46" spans="1:10" x14ac:dyDescent="0.25">
      <c r="A46">
        <v>5</v>
      </c>
      <c r="B46">
        <v>85.444450000000003</v>
      </c>
      <c r="E46">
        <f>_xlfn.RANK.AVG(A46,A45:A50, 1)</f>
        <v>2</v>
      </c>
      <c r="F46">
        <f>_xlfn.RANK.AVG(B46,B45:B50, 1)</f>
        <v>1</v>
      </c>
      <c r="I46" t="s">
        <v>42</v>
      </c>
      <c r="J46">
        <f>CORREL(A45:A49, B45:B49)</f>
        <v>0.90215659836970352</v>
      </c>
    </row>
    <row r="47" spans="1:10" x14ac:dyDescent="0.25">
      <c r="A47">
        <v>10</v>
      </c>
      <c r="B47">
        <v>87.102700000000013</v>
      </c>
      <c r="E47">
        <f>_xlfn.RANK.AVG(A47,A45:A50, 1)</f>
        <v>3</v>
      </c>
      <c r="F47">
        <f>_xlfn.RANK.AVG(B47,B45:B50, 1)</f>
        <v>2</v>
      </c>
      <c r="I47" t="s">
        <v>43</v>
      </c>
      <c r="J47">
        <f>CORREL(E45:E49, F45:F49)</f>
        <v>0.69999999999999984</v>
      </c>
    </row>
    <row r="48" spans="1:10" x14ac:dyDescent="0.25">
      <c r="A48">
        <v>15</v>
      </c>
      <c r="B48">
        <v>2802.7233333333334</v>
      </c>
      <c r="E48">
        <f>_xlfn.RANK.AVG(A48, A45:A50, 1)</f>
        <v>4</v>
      </c>
      <c r="F48">
        <f>_xlfn.RANK.AVG(B48, B45:B50, 1)</f>
        <v>4</v>
      </c>
    </row>
    <row r="49" spans="1:10" x14ac:dyDescent="0.25">
      <c r="A49">
        <v>20</v>
      </c>
      <c r="B49">
        <v>4914.541666666667</v>
      </c>
      <c r="E49">
        <f>_xlfn.RANK.AVG(A49, A45:A50, 1)</f>
        <v>5</v>
      </c>
      <c r="F49">
        <f>_xlfn.RANK.AVG(B49, B45:B50, 1)</f>
        <v>5</v>
      </c>
    </row>
    <row r="52" spans="1:10" x14ac:dyDescent="0.25">
      <c r="A52" t="s">
        <v>46</v>
      </c>
    </row>
    <row r="53" spans="1:10" x14ac:dyDescent="0.25">
      <c r="A53" t="s">
        <v>27</v>
      </c>
      <c r="B53" t="s">
        <v>31</v>
      </c>
      <c r="C53" t="s">
        <v>32</v>
      </c>
      <c r="D53" t="s">
        <v>28</v>
      </c>
      <c r="E53" t="s">
        <v>30</v>
      </c>
      <c r="F53" t="s">
        <v>34</v>
      </c>
      <c r="G53" t="s">
        <v>33</v>
      </c>
      <c r="H53" t="s">
        <v>29</v>
      </c>
    </row>
    <row r="54" spans="1:10" x14ac:dyDescent="0.25">
      <c r="A54">
        <v>50</v>
      </c>
      <c r="B54">
        <v>0.51198149999999998</v>
      </c>
      <c r="C54">
        <v>0.6121943333333334</v>
      </c>
      <c r="D54">
        <v>5331.3300000000008</v>
      </c>
      <c r="E54">
        <f>_xlfn.RANK.AVG(A54,A54:A59, 1)</f>
        <v>1</v>
      </c>
      <c r="F54">
        <f>_xlfn.RANK.AVG(B54,B54:B59, 1)</f>
        <v>1</v>
      </c>
      <c r="G54">
        <f>_xlfn.RANK.AVG(C54,C54:C59, 1)</f>
        <v>1</v>
      </c>
      <c r="H54">
        <f>_xlfn.RANK.AVG(D54,D54:D59, 1)</f>
        <v>6</v>
      </c>
      <c r="I54" t="s">
        <v>24</v>
      </c>
      <c r="J54">
        <f>CORREL(A54:A59, D54:D59)</f>
        <v>-0.69985690711911597</v>
      </c>
    </row>
    <row r="55" spans="1:10" x14ac:dyDescent="0.25">
      <c r="A55">
        <v>100</v>
      </c>
      <c r="B55">
        <v>2.5164</v>
      </c>
      <c r="C55">
        <v>2.9345866666666667</v>
      </c>
      <c r="D55">
        <v>419.17766666666671</v>
      </c>
      <c r="E55">
        <f>_xlfn.RANK.AVG(A55,A54:A59, 1)</f>
        <v>2</v>
      </c>
      <c r="F55">
        <f>_xlfn.RANK.AVG(B55,B54:B59, 1)</f>
        <v>2</v>
      </c>
      <c r="G55">
        <f>_xlfn.RANK.AVG(C55,C54:C59, 1)</f>
        <v>2</v>
      </c>
      <c r="H55">
        <f>_xlfn.RANK.AVG(D55,D54:D59, 1)</f>
        <v>5</v>
      </c>
      <c r="I55" t="s">
        <v>25</v>
      </c>
      <c r="J55">
        <f>CORREL(E54:E59, H54:H59)</f>
        <v>-1</v>
      </c>
    </row>
    <row r="56" spans="1:10" x14ac:dyDescent="0.25">
      <c r="A56">
        <v>150</v>
      </c>
      <c r="B56">
        <v>5.2534416666666663</v>
      </c>
      <c r="C56">
        <v>6.2338766666666672</v>
      </c>
      <c r="D56">
        <v>255.23616666666666</v>
      </c>
      <c r="E56">
        <f>_xlfn.RANK.AVG(A56,A54:A59, 1)</f>
        <v>3</v>
      </c>
      <c r="F56">
        <f>_xlfn.RANK.AVG(B56,B54:B59, 1)</f>
        <v>3</v>
      </c>
      <c r="G56">
        <f>_xlfn.RANK.AVG(C56,C54:C59, 1)</f>
        <v>3</v>
      </c>
      <c r="H56">
        <f>_xlfn.RANK.AVG(D56,D54:D59, 1)</f>
        <v>4</v>
      </c>
    </row>
    <row r="57" spans="1:10" x14ac:dyDescent="0.25">
      <c r="A57">
        <v>200</v>
      </c>
      <c r="B57">
        <v>8.7544133333333338</v>
      </c>
      <c r="C57">
        <v>10.658216666666666</v>
      </c>
      <c r="D57">
        <v>136.78616666666665</v>
      </c>
      <c r="E57">
        <f>_xlfn.RANK.AVG(A57, A54:A59, 1)</f>
        <v>4</v>
      </c>
      <c r="F57">
        <f>_xlfn.RANK.AVG(B57, B54:B59, 1)</f>
        <v>4</v>
      </c>
      <c r="G57">
        <f>_xlfn.RANK.AVG(C57, C54:C59, 1)</f>
        <v>4</v>
      </c>
      <c r="H57">
        <f>_xlfn.RANK.AVG(D57, D54:D59, 1)</f>
        <v>3</v>
      </c>
      <c r="I57" t="s">
        <v>35</v>
      </c>
      <c r="J57">
        <f>CORREL(A54:A59, B54:B59)</f>
        <v>0.9761332895534599</v>
      </c>
    </row>
    <row r="58" spans="1:10" x14ac:dyDescent="0.25">
      <c r="A58">
        <v>250</v>
      </c>
      <c r="B58">
        <v>13.414733333333333</v>
      </c>
      <c r="C58">
        <v>16.753</v>
      </c>
      <c r="D58">
        <v>101.83895</v>
      </c>
      <c r="E58">
        <f>_xlfn.RANK.AVG(A58, A54:A59, 1)</f>
        <v>5</v>
      </c>
      <c r="F58">
        <f>_xlfn.RANK.AVG(B58, B54:B59, 1)</f>
        <v>5</v>
      </c>
      <c r="G58">
        <f>_xlfn.RANK.AVG(C58, C54:C59, 1)</f>
        <v>5</v>
      </c>
      <c r="H58">
        <f>_xlfn.RANK.AVG(D58, D54:D59, 1)</f>
        <v>2</v>
      </c>
      <c r="I58" t="s">
        <v>36</v>
      </c>
      <c r="J58">
        <f>CORREL(E54:E59, F54:F59)</f>
        <v>1</v>
      </c>
    </row>
    <row r="59" spans="1:10" x14ac:dyDescent="0.25">
      <c r="A59">
        <v>300</v>
      </c>
      <c r="B59">
        <v>20.35638333333333</v>
      </c>
      <c r="C59">
        <v>26.220116666666666</v>
      </c>
      <c r="D59">
        <v>38.044566666666668</v>
      </c>
      <c r="E59">
        <f>_xlfn.RANK.AVG(A59, A54:A59, 1)</f>
        <v>6</v>
      </c>
      <c r="F59">
        <f>_xlfn.RANK.AVG(B59, B54:B59, 1)</f>
        <v>6</v>
      </c>
      <c r="G59">
        <f>_xlfn.RANK.AVG(C59, C54:C59, 1)</f>
        <v>6</v>
      </c>
      <c r="H59">
        <f>_xlfn.RANK.AVG(D59, D54:D59, 1)</f>
        <v>1</v>
      </c>
    </row>
    <row r="60" spans="1:10" x14ac:dyDescent="0.25">
      <c r="I60" t="s">
        <v>37</v>
      </c>
      <c r="J60">
        <f>CORREL(A54:A59, C54:C59)</f>
        <v>0.96982240313143919</v>
      </c>
    </row>
    <row r="61" spans="1:10" x14ac:dyDescent="0.25">
      <c r="A61" t="s">
        <v>39</v>
      </c>
      <c r="B61" t="s">
        <v>40</v>
      </c>
      <c r="E61" t="s">
        <v>41</v>
      </c>
      <c r="F61" t="s">
        <v>29</v>
      </c>
      <c r="I61" t="s">
        <v>38</v>
      </c>
      <c r="J61">
        <f>CORREL(E54:E59, G54:G59)</f>
        <v>1</v>
      </c>
    </row>
    <row r="62" spans="1:10" x14ac:dyDescent="0.25">
      <c r="A62">
        <v>1</v>
      </c>
      <c r="B62">
        <v>38.044566666666668</v>
      </c>
      <c r="E62">
        <f>_xlfn.RANK.AVG(A62,A62:A67, 1)</f>
        <v>1</v>
      </c>
      <c r="F62">
        <f>_xlfn.RANK.AVG(B62,B62:B67, 1)</f>
        <v>1</v>
      </c>
    </row>
    <row r="63" spans="1:10" x14ac:dyDescent="0.25">
      <c r="A63">
        <v>5</v>
      </c>
      <c r="B63">
        <v>41.030099999999997</v>
      </c>
      <c r="E63">
        <f>_xlfn.RANK.AVG(A63,A62:A67, 1)</f>
        <v>2</v>
      </c>
      <c r="F63">
        <f>_xlfn.RANK.AVG(B63,B62:B67, 1)</f>
        <v>2</v>
      </c>
      <c r="I63" t="s">
        <v>42</v>
      </c>
      <c r="J63">
        <f>CORREL(A62:A66, B62:B66)</f>
        <v>0.88023527027511261</v>
      </c>
    </row>
    <row r="64" spans="1:10" x14ac:dyDescent="0.25">
      <c r="A64">
        <v>10</v>
      </c>
      <c r="B64">
        <v>41.844450000000002</v>
      </c>
      <c r="E64">
        <f>_xlfn.RANK.AVG(A64,A62:A67, 1)</f>
        <v>3</v>
      </c>
      <c r="F64">
        <f>_xlfn.RANK.AVG(B64,B62:B67, 1)</f>
        <v>3</v>
      </c>
      <c r="I64" t="s">
        <v>43</v>
      </c>
      <c r="J64">
        <f>CORREL(E62:E66, F62:F66)</f>
        <v>0.99999999999999978</v>
      </c>
    </row>
    <row r="65" spans="1:6" x14ac:dyDescent="0.25">
      <c r="A65">
        <v>15</v>
      </c>
      <c r="B65">
        <v>42.294449999999998</v>
      </c>
      <c r="E65">
        <f>_xlfn.RANK.AVG(A65, A62:A67, 1)</f>
        <v>4</v>
      </c>
      <c r="F65">
        <f>_xlfn.RANK.AVG(B65, B62:B67, 1)</f>
        <v>4</v>
      </c>
    </row>
    <row r="66" spans="1:6" x14ac:dyDescent="0.25">
      <c r="A66">
        <v>20</v>
      </c>
      <c r="B66">
        <v>42.70556666666667</v>
      </c>
      <c r="E66">
        <f>_xlfn.RANK.AVG(A66, A62:A67, 1)</f>
        <v>5</v>
      </c>
      <c r="F66">
        <f>_xlfn.RANK.AVG(B66, B62:B67, 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7" workbookViewId="0">
      <selection activeCell="T30" sqref="T30"/>
    </sheetView>
  </sheetViews>
  <sheetFormatPr defaultRowHeight="15" x14ac:dyDescent="0.25"/>
  <cols>
    <col min="1" max="1" width="9.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14</v>
      </c>
    </row>
    <row r="34" spans="1:1" x14ac:dyDescent="0.25">
      <c r="A34" t="s">
        <v>15</v>
      </c>
    </row>
    <row r="35" spans="1:1" x14ac:dyDescent="0.25">
      <c r="A35" t="s">
        <v>16</v>
      </c>
    </row>
    <row r="36" spans="1:1" x14ac:dyDescent="0.25">
      <c r="A36" t="s">
        <v>17</v>
      </c>
    </row>
    <row r="37" spans="1:1" x14ac:dyDescent="0.25">
      <c r="A37" t="s">
        <v>18</v>
      </c>
    </row>
    <row r="38" spans="1:1" x14ac:dyDescent="0.25">
      <c r="A38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Y16" workbookViewId="0">
      <selection activeCell="AT26" sqref="AT26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V23" sqref="V23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activeCell="T22" sqref="T22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sheet_test_data</vt:lpstr>
      <vt:lpstr>Rank Coefficients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2016-08-16T13:03:14Z</dcterms:modified>
</cp:coreProperties>
</file>