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eport\2024\0215-0222\critical number 模板\"/>
    </mc:Choice>
  </mc:AlternateContent>
  <xr:revisionPtr revIDLastSave="0" documentId="13_ncr:1_{31BCC24E-FF68-44B3-92AF-D919453AD325}" xr6:coauthVersionLast="47" xr6:coauthVersionMax="47" xr10:uidLastSave="{00000000-0000-0000-0000-000000000000}"/>
  <bookViews>
    <workbookView xWindow="28680" yWindow="-120" windowWidth="29040" windowHeight="15840" tabRatio="659" activeTab="1" xr2:uid="{00000000-000D-0000-FFFF-FFFF00000000}"/>
  </bookViews>
  <sheets>
    <sheet name="總整理 (實驗 vs 分析)" sheetId="11" r:id="rId1"/>
    <sheet name="分析裕度整理" sheetId="18" r:id="rId2"/>
    <sheet name="分析裕度 (VD400) (13)" sheetId="23" r:id="rId3"/>
    <sheet name="分析裕度 (VD500) (13)" sheetId="24" r:id="rId4"/>
    <sheet name="分析裕度 (VD600) (13)" sheetId="25" r:id="rId5"/>
    <sheet name="分析裕度 (VD700) (13)" sheetId="26" r:id="rId6"/>
    <sheet name="分析裕度 (VD400) (5.5)" sheetId="19" r:id="rId7"/>
    <sheet name="分析裕度 (VD500) (5.5)" sheetId="20" r:id="rId8"/>
    <sheet name="分析裕度 (VD600) (5.5)" sheetId="21" r:id="rId9"/>
    <sheet name="分析裕度 (VD700) (5.5)" sheetId="22" r:id="rId10"/>
    <sheet name="實驗裕度整理" sheetId="10" r:id="rId11"/>
    <sheet name="實驗裕度表 (滿版黑白)" sheetId="13" r:id="rId12"/>
    <sheet name="實驗裕度表 (滿版全彩)" sheetId="12" r:id="rId13"/>
    <sheet name="實驗裕度表 (5.5黑白)" sheetId="6" r:id="rId14"/>
    <sheet name="實驗裕度表 (5.5全彩)" sheetId="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20" i="11" l="1"/>
  <c r="AA120" i="11"/>
  <c r="Z120" i="11"/>
  <c r="Y120" i="11"/>
  <c r="X120" i="11"/>
  <c r="AA119" i="11"/>
  <c r="Z119" i="11"/>
  <c r="M141" i="11" s="1"/>
  <c r="Y119" i="11"/>
  <c r="L141" i="11" s="1"/>
  <c r="X119" i="11"/>
  <c r="AB119" i="11" s="1"/>
  <c r="AA118" i="11"/>
  <c r="N140" i="11" s="1"/>
  <c r="Z118" i="11"/>
  <c r="Y118" i="11"/>
  <c r="X118" i="11"/>
  <c r="AB118" i="11" s="1"/>
  <c r="AA117" i="11"/>
  <c r="AB117" i="11" s="1"/>
  <c r="Z117" i="11"/>
  <c r="Y117" i="11"/>
  <c r="X117" i="11"/>
  <c r="AA84" i="11"/>
  <c r="AB84" i="11" s="1"/>
  <c r="Z84" i="11"/>
  <c r="Y84" i="11"/>
  <c r="X84" i="11"/>
  <c r="AA83" i="11"/>
  <c r="N105" i="11" s="1"/>
  <c r="Z83" i="11"/>
  <c r="Y83" i="11"/>
  <c r="L105" i="11" s="1"/>
  <c r="X83" i="11"/>
  <c r="AB83" i="11" s="1"/>
  <c r="AA82" i="11"/>
  <c r="Z82" i="11"/>
  <c r="Y82" i="11"/>
  <c r="X82" i="11"/>
  <c r="AB82" i="11" s="1"/>
  <c r="AA81" i="11"/>
  <c r="N103" i="11" s="1"/>
  <c r="Z81" i="11"/>
  <c r="M103" i="11" s="1"/>
  <c r="Y81" i="11"/>
  <c r="X81" i="11"/>
  <c r="AB48" i="11"/>
  <c r="AA48" i="11"/>
  <c r="Z48" i="11"/>
  <c r="Y48" i="11"/>
  <c r="X48" i="11"/>
  <c r="AA47" i="11"/>
  <c r="Z47" i="11"/>
  <c r="Y47" i="11"/>
  <c r="X47" i="11"/>
  <c r="AB47" i="11" s="1"/>
  <c r="AA46" i="11"/>
  <c r="Z46" i="11"/>
  <c r="Y46" i="11"/>
  <c r="X46" i="11"/>
  <c r="AB46" i="11" s="1"/>
  <c r="AA45" i="11"/>
  <c r="AB45" i="11" s="1"/>
  <c r="Z45" i="11"/>
  <c r="Y45" i="11"/>
  <c r="X45" i="11"/>
  <c r="AA11" i="11"/>
  <c r="Z11" i="11"/>
  <c r="Y11" i="11"/>
  <c r="X11" i="11"/>
  <c r="AB11" i="11" s="1"/>
  <c r="AA10" i="11"/>
  <c r="Z10" i="11"/>
  <c r="Y10" i="11"/>
  <c r="X10" i="11"/>
  <c r="AB10" i="11" s="1"/>
  <c r="AA9" i="11"/>
  <c r="Z9" i="11"/>
  <c r="Y9" i="11"/>
  <c r="X9" i="11"/>
  <c r="AB9" i="11" s="1"/>
  <c r="AA8" i="11"/>
  <c r="Z8" i="11"/>
  <c r="Y8" i="11"/>
  <c r="X8" i="11"/>
  <c r="AB8" i="11" s="1"/>
  <c r="N141" i="11"/>
  <c r="K141" i="11"/>
  <c r="K139" i="11"/>
  <c r="N142" i="11"/>
  <c r="M142" i="11"/>
  <c r="L142" i="11"/>
  <c r="M140" i="11"/>
  <c r="L140" i="11"/>
  <c r="M139" i="11"/>
  <c r="L139" i="11"/>
  <c r="M106" i="11"/>
  <c r="L103" i="11"/>
  <c r="L106" i="11"/>
  <c r="K106" i="11"/>
  <c r="M105" i="11"/>
  <c r="N104" i="11"/>
  <c r="M104" i="11"/>
  <c r="L104" i="11"/>
  <c r="K103" i="11"/>
  <c r="AE50" i="18"/>
  <c r="AD50" i="18"/>
  <c r="AC50" i="18"/>
  <c r="AB50" i="18"/>
  <c r="W50" i="18"/>
  <c r="V50" i="18"/>
  <c r="U50" i="18"/>
  <c r="T50" i="18"/>
  <c r="X50" i="18" s="1"/>
  <c r="AE49" i="18"/>
  <c r="AD49" i="18"/>
  <c r="AC49" i="18"/>
  <c r="AB49" i="18"/>
  <c r="AF49" i="18" s="1"/>
  <c r="W49" i="18"/>
  <c r="V49" i="18"/>
  <c r="U49" i="18"/>
  <c r="T49" i="18"/>
  <c r="X49" i="18" s="1"/>
  <c r="AE48" i="18"/>
  <c r="AD48" i="18"/>
  <c r="AC48" i="18"/>
  <c r="AB48" i="18"/>
  <c r="W48" i="18"/>
  <c r="V48" i="18"/>
  <c r="U48" i="18"/>
  <c r="T48" i="18"/>
  <c r="X48" i="18" s="1"/>
  <c r="AE47" i="18"/>
  <c r="AD47" i="18"/>
  <c r="AC47" i="18"/>
  <c r="AB47" i="18"/>
  <c r="AF47" i="18" s="1"/>
  <c r="W47" i="18"/>
  <c r="V47" i="18"/>
  <c r="U47" i="18"/>
  <c r="X47" i="18" s="1"/>
  <c r="T47" i="18"/>
  <c r="AB34" i="18"/>
  <c r="T34" i="18"/>
  <c r="AB33" i="18"/>
  <c r="T33" i="18"/>
  <c r="AE21" i="18"/>
  <c r="AD21" i="18"/>
  <c r="AC21" i="18"/>
  <c r="AB21" i="18"/>
  <c r="W21" i="18"/>
  <c r="V21" i="18"/>
  <c r="U21" i="18"/>
  <c r="T21" i="18"/>
  <c r="AE20" i="18"/>
  <c r="AD20" i="18"/>
  <c r="AC20" i="18"/>
  <c r="AB20" i="18"/>
  <c r="W20" i="18"/>
  <c r="V20" i="18"/>
  <c r="U20" i="18"/>
  <c r="T20" i="18"/>
  <c r="AE19" i="18"/>
  <c r="AD19" i="18"/>
  <c r="AC19" i="18"/>
  <c r="AB19" i="18"/>
  <c r="W19" i="18"/>
  <c r="V19" i="18"/>
  <c r="U19" i="18"/>
  <c r="T19" i="18"/>
  <c r="AE18" i="18"/>
  <c r="AD18" i="18"/>
  <c r="AC18" i="18"/>
  <c r="AB18" i="18"/>
  <c r="W18" i="18"/>
  <c r="V18" i="18"/>
  <c r="U18" i="18"/>
  <c r="T18" i="18"/>
  <c r="N21" i="18"/>
  <c r="M21" i="18"/>
  <c r="L21" i="18"/>
  <c r="O20" i="18"/>
  <c r="N19" i="18"/>
  <c r="M19" i="18"/>
  <c r="O50" i="18"/>
  <c r="N50" i="18"/>
  <c r="M50" i="18"/>
  <c r="L50" i="18"/>
  <c r="P50" i="18" s="1"/>
  <c r="O49" i="18"/>
  <c r="N49" i="18"/>
  <c r="M49" i="18"/>
  <c r="L49" i="18"/>
  <c r="O48" i="18"/>
  <c r="N48" i="18"/>
  <c r="M48" i="18"/>
  <c r="L48" i="18"/>
  <c r="P48" i="18" s="1"/>
  <c r="O47" i="18"/>
  <c r="N47" i="18"/>
  <c r="M47" i="18"/>
  <c r="L47" i="18"/>
  <c r="L34" i="18"/>
  <c r="L33" i="18"/>
  <c r="O21" i="18"/>
  <c r="N20" i="18"/>
  <c r="M20" i="18"/>
  <c r="L20" i="18"/>
  <c r="O19" i="18"/>
  <c r="N18" i="18"/>
  <c r="M18" i="18"/>
  <c r="L18" i="18"/>
  <c r="G50" i="18"/>
  <c r="F50" i="18"/>
  <c r="E50" i="18"/>
  <c r="D50" i="18"/>
  <c r="G49" i="18"/>
  <c r="F49" i="18"/>
  <c r="E49" i="18"/>
  <c r="D49" i="18"/>
  <c r="G48" i="18"/>
  <c r="F48" i="18"/>
  <c r="E48" i="18"/>
  <c r="D48" i="18"/>
  <c r="G47" i="18"/>
  <c r="F47" i="18"/>
  <c r="E47" i="18"/>
  <c r="D47" i="18"/>
  <c r="D33" i="18"/>
  <c r="D34" i="18"/>
  <c r="D21" i="18"/>
  <c r="G21" i="18"/>
  <c r="F21" i="18"/>
  <c r="E21" i="18"/>
  <c r="D20" i="18"/>
  <c r="G20" i="18"/>
  <c r="F20" i="18"/>
  <c r="E20" i="18"/>
  <c r="E18" i="18"/>
  <c r="F18" i="18"/>
  <c r="G18" i="18"/>
  <c r="D18" i="18"/>
  <c r="E19" i="18"/>
  <c r="F19" i="18"/>
  <c r="G19" i="18"/>
  <c r="D19" i="18"/>
  <c r="N139" i="11" l="1"/>
  <c r="AB81" i="11"/>
  <c r="N106" i="11"/>
  <c r="K140" i="11"/>
  <c r="K142" i="11"/>
  <c r="K105" i="11"/>
  <c r="K104" i="11"/>
  <c r="AF50" i="18"/>
  <c r="AF48" i="18"/>
  <c r="P49" i="18"/>
  <c r="P47" i="18"/>
  <c r="H47" i="18"/>
  <c r="H50" i="18"/>
  <c r="O18" i="18"/>
  <c r="L19" i="18"/>
  <c r="H49" i="18"/>
  <c r="H48" i="18"/>
  <c r="P7" i="13"/>
  <c r="O7" i="13"/>
  <c r="N7" i="13"/>
  <c r="M7" i="13"/>
  <c r="M11" i="13" s="1"/>
  <c r="P6" i="13"/>
  <c r="O6" i="13"/>
  <c r="O10" i="13" s="1"/>
  <c r="N6" i="13"/>
  <c r="M6" i="13"/>
  <c r="P5" i="13"/>
  <c r="O5" i="13"/>
  <c r="N5" i="13"/>
  <c r="N9" i="13" s="1"/>
  <c r="M5" i="13"/>
  <c r="M9" i="13" s="1"/>
  <c r="P4" i="13"/>
  <c r="O4" i="13"/>
  <c r="O8" i="13" s="1"/>
  <c r="N4" i="13"/>
  <c r="M4" i="13"/>
  <c r="M10" i="12"/>
  <c r="P7" i="12"/>
  <c r="O7" i="12"/>
  <c r="O11" i="12" s="1"/>
  <c r="N7" i="12"/>
  <c r="N11" i="12" s="1"/>
  <c r="M7" i="12"/>
  <c r="P6" i="12"/>
  <c r="P10" i="12" s="1"/>
  <c r="O6" i="12"/>
  <c r="N6" i="12"/>
  <c r="M6" i="12"/>
  <c r="P5" i="12"/>
  <c r="O5" i="12"/>
  <c r="N5" i="12"/>
  <c r="N9" i="12" s="1"/>
  <c r="M5" i="12"/>
  <c r="P4" i="12"/>
  <c r="P8" i="12" s="1"/>
  <c r="O4" i="12"/>
  <c r="O8" i="12" s="1"/>
  <c r="N4" i="12"/>
  <c r="M4" i="12"/>
  <c r="M8" i="12" s="1"/>
  <c r="P5" i="7"/>
  <c r="P6" i="7"/>
  <c r="P7" i="7"/>
  <c r="P4" i="7"/>
  <c r="O5" i="7"/>
  <c r="O6" i="7"/>
  <c r="O7" i="7"/>
  <c r="O4" i="7"/>
  <c r="N5" i="7"/>
  <c r="N6" i="7"/>
  <c r="N7" i="7"/>
  <c r="N4" i="7"/>
  <c r="M5" i="7"/>
  <c r="M6" i="7"/>
  <c r="M7" i="7"/>
  <c r="M4" i="7"/>
  <c r="O10" i="12" l="1"/>
  <c r="M9" i="12"/>
  <c r="M11" i="12"/>
  <c r="N8" i="12"/>
  <c r="Q8" i="12" s="1"/>
  <c r="N10" i="12"/>
  <c r="Q10" i="12" s="1"/>
  <c r="P8" i="13"/>
  <c r="P10" i="13"/>
  <c r="N11" i="13"/>
  <c r="Q11" i="13" s="1"/>
  <c r="O9" i="13"/>
  <c r="Q9" i="13" s="1"/>
  <c r="O11" i="13"/>
  <c r="P9" i="13"/>
  <c r="P11" i="13"/>
  <c r="M8" i="13"/>
  <c r="N8" i="13"/>
  <c r="N10" i="13"/>
  <c r="M10" i="13"/>
  <c r="Q10" i="13" s="1"/>
  <c r="P11" i="12"/>
  <c r="P9" i="12"/>
  <c r="O9" i="12"/>
  <c r="Q9" i="12" l="1"/>
  <c r="Q8" i="13"/>
  <c r="Q11" i="12"/>
  <c r="N30" i="11"/>
  <c r="K30" i="11"/>
  <c r="N33" i="11"/>
  <c r="M33" i="11"/>
  <c r="L33" i="11"/>
  <c r="K33" i="11"/>
  <c r="N32" i="11"/>
  <c r="M32" i="11"/>
  <c r="L32" i="11"/>
  <c r="K32" i="11"/>
  <c r="N31" i="11"/>
  <c r="M31" i="11"/>
  <c r="L31" i="11"/>
  <c r="K31" i="11"/>
  <c r="M30" i="11"/>
  <c r="L30" i="11"/>
  <c r="N70" i="11"/>
  <c r="M70" i="11"/>
  <c r="M69" i="11"/>
  <c r="K69" i="11"/>
  <c r="N68" i="11"/>
  <c r="L68" i="11"/>
  <c r="K68" i="11"/>
  <c r="M67" i="11"/>
  <c r="L67" i="11"/>
  <c r="K67" i="11" l="1"/>
  <c r="N69" i="11"/>
  <c r="L69" i="11"/>
  <c r="L70" i="11"/>
  <c r="N67" i="11"/>
  <c r="M68" i="11"/>
  <c r="K70" i="11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N7" i="6"/>
  <c r="N6" i="6"/>
  <c r="N5" i="6"/>
  <c r="N4" i="6"/>
  <c r="O7" i="6"/>
  <c r="O6" i="6"/>
  <c r="O5" i="6"/>
  <c r="O4" i="6"/>
  <c r="P7" i="6"/>
  <c r="P6" i="6"/>
  <c r="P5" i="6"/>
  <c r="P4" i="6"/>
  <c r="M6" i="6"/>
  <c r="M7" i="6"/>
  <c r="M5" i="6"/>
  <c r="M4" i="6"/>
  <c r="P8" i="6" l="1"/>
  <c r="P11" i="6"/>
  <c r="O8" i="6"/>
  <c r="N10" i="6"/>
  <c r="M8" i="6"/>
  <c r="M11" i="6"/>
  <c r="P9" i="6"/>
  <c r="P10" i="6"/>
  <c r="O9" i="6"/>
  <c r="O11" i="6"/>
  <c r="N9" i="6"/>
  <c r="N11" i="6"/>
  <c r="M9" i="6"/>
  <c r="M10" i="6"/>
  <c r="Q8" i="7"/>
  <c r="Q9" i="7"/>
  <c r="Q10" i="7"/>
  <c r="Q11" i="7"/>
  <c r="N8" i="6"/>
  <c r="O10" i="6"/>
  <c r="Q8" i="6" l="1"/>
  <c r="Q11" i="6"/>
  <c r="Q9" i="6"/>
  <c r="Q10" i="6"/>
</calcChain>
</file>

<file path=xl/sharedStrings.xml><?xml version="1.0" encoding="utf-8"?>
<sst xmlns="http://schemas.openxmlformats.org/spreadsheetml/2006/main" count="844" uniqueCount="76">
  <si>
    <t>VVA-</t>
    <phoneticPr fontId="1" type="noConversion"/>
  </si>
  <si>
    <t>VVA+</t>
    <phoneticPr fontId="1" type="noConversion"/>
  </si>
  <si>
    <t>HVA-</t>
    <phoneticPr fontId="1" type="noConversion"/>
  </si>
  <si>
    <t>HVA+</t>
    <phoneticPr fontId="1" type="noConversion"/>
  </si>
  <si>
    <t>VD400</t>
    <phoneticPr fontId="1" type="noConversion"/>
  </si>
  <si>
    <t>VD500</t>
    <phoneticPr fontId="1" type="noConversion"/>
  </si>
  <si>
    <t>VD600</t>
    <phoneticPr fontId="1" type="noConversion"/>
  </si>
  <si>
    <t>VD700</t>
    <phoneticPr fontId="1" type="noConversion"/>
  </si>
  <si>
    <t>邊界</t>
    <phoneticPr fontId="1" type="noConversion"/>
  </si>
  <si>
    <t>Pattern1</t>
    <phoneticPr fontId="1" type="noConversion"/>
  </si>
  <si>
    <t>Pattern2</t>
    <phoneticPr fontId="1" type="noConversion"/>
  </si>
  <si>
    <t>VD600</t>
  </si>
  <si>
    <t>VD700</t>
  </si>
  <si>
    <t>L21A1-6</t>
    <phoneticPr fontId="1" type="noConversion"/>
  </si>
  <si>
    <t>VD</t>
    <phoneticPr fontId="1" type="noConversion"/>
  </si>
  <si>
    <t>圖表</t>
    <phoneticPr fontId="1" type="noConversion"/>
  </si>
  <si>
    <t>交集</t>
    <phoneticPr fontId="1" type="noConversion"/>
  </si>
  <si>
    <t>HVACenter</t>
    <phoneticPr fontId="1" type="noConversion"/>
  </si>
  <si>
    <t>VVACenter</t>
    <phoneticPr fontId="1" type="noConversion"/>
  </si>
  <si>
    <t>VVARange</t>
    <phoneticPr fontId="1" type="noConversion"/>
  </si>
  <si>
    <t>TIR</t>
    <phoneticPr fontId="1" type="noConversion"/>
  </si>
  <si>
    <t>HVARange</t>
    <phoneticPr fontId="1" type="noConversion"/>
  </si>
  <si>
    <t>左眼看</t>
    <phoneticPr fontId="1" type="noConversion"/>
  </si>
  <si>
    <t>右眼看</t>
    <phoneticPr fontId="1" type="noConversion"/>
  </si>
  <si>
    <t>撞的位置</t>
    <phoneticPr fontId="1" type="noConversion"/>
  </si>
  <si>
    <t>左側</t>
    <phoneticPr fontId="1" type="noConversion"/>
  </si>
  <si>
    <t>上側</t>
    <phoneticPr fontId="1" type="noConversion"/>
  </si>
  <si>
    <t>右側</t>
    <phoneticPr fontId="1" type="noConversion"/>
  </si>
  <si>
    <t>X</t>
    <phoneticPr fontId="1" type="noConversion"/>
  </si>
  <si>
    <t>右眼右側</t>
    <phoneticPr fontId="1" type="noConversion"/>
  </si>
  <si>
    <t>左眼左側</t>
    <phoneticPr fontId="1" type="noConversion"/>
  </si>
  <si>
    <t>左眼上側</t>
    <phoneticPr fontId="1" type="noConversion"/>
  </si>
  <si>
    <t>Term</t>
    <phoneticPr fontId="1" type="noConversion"/>
  </si>
  <si>
    <t>交集</t>
  </si>
  <si>
    <t>VD400</t>
  </si>
  <si>
    <t>VD500</t>
  </si>
  <si>
    <t>VVA-</t>
  </si>
  <si>
    <t>VVA+</t>
  </si>
  <si>
    <t>HVA-</t>
  </si>
  <si>
    <t>HVA+</t>
  </si>
  <si>
    <t>VVACenter</t>
  </si>
  <si>
    <t>VVARange</t>
  </si>
  <si>
    <t>HVACenter</t>
  </si>
  <si>
    <t>HVARange</t>
  </si>
  <si>
    <t>滿版黑白</t>
    <phoneticPr fontId="1" type="noConversion"/>
  </si>
  <si>
    <t>滿版全彩</t>
    <phoneticPr fontId="1" type="noConversion"/>
  </si>
  <si>
    <t>藍字: 超過</t>
    <phoneticPr fontId="1" type="noConversion"/>
  </si>
  <si>
    <t>紅字: TIR 邊界</t>
    <phoneticPr fontId="1" type="noConversion"/>
  </si>
  <si>
    <t>delta</t>
    <phoneticPr fontId="1" type="noConversion"/>
  </si>
  <si>
    <t>exp-ana</t>
    <phoneticPr fontId="1" type="noConversion"/>
  </si>
  <si>
    <t>右上</t>
    <phoneticPr fontId="1" type="noConversion"/>
  </si>
  <si>
    <t>左上</t>
    <phoneticPr fontId="1" type="noConversion"/>
  </si>
  <si>
    <t>右下</t>
    <phoneticPr fontId="1" type="noConversion"/>
  </si>
  <si>
    <t>左上 (TIR)</t>
    <phoneticPr fontId="1" type="noConversion"/>
  </si>
  <si>
    <t>全彩</t>
    <phoneticPr fontId="1" type="noConversion"/>
  </si>
  <si>
    <t>Critical Median</t>
    <phoneticPr fontId="1" type="noConversion"/>
  </si>
  <si>
    <t>VVA/HVA</t>
  </si>
  <si>
    <t>FaiNumber</t>
    <phoneticPr fontId="1" type="noConversion"/>
  </si>
  <si>
    <t>Average</t>
    <phoneticPr fontId="1" type="noConversion"/>
  </si>
  <si>
    <t>Median</t>
    <phoneticPr fontId="1" type="noConversion"/>
  </si>
  <si>
    <t>實驗</t>
    <phoneticPr fontId="1" type="noConversion"/>
  </si>
  <si>
    <t>critical median</t>
    <phoneticPr fontId="1" type="noConversion"/>
  </si>
  <si>
    <t>Mean/Sum</t>
    <phoneticPr fontId="1" type="noConversion"/>
  </si>
  <si>
    <t>'TIR'</t>
  </si>
  <si>
    <t>Mean/Sum</t>
  </si>
  <si>
    <t>'OR'</t>
  </si>
  <si>
    <t>5.5黑白</t>
    <phoneticPr fontId="1" type="noConversion"/>
  </si>
  <si>
    <t>5.5全彩</t>
    <phoneticPr fontId="1" type="noConversion"/>
  </si>
  <si>
    <t>下側</t>
    <phoneticPr fontId="1" type="noConversion"/>
  </si>
  <si>
    <t>(none)</t>
    <phoneticPr fontId="1" type="noConversion"/>
  </si>
  <si>
    <t xml:space="preserve">右上 </t>
    <phoneticPr fontId="1" type="noConversion"/>
  </si>
  <si>
    <t>左下</t>
    <phoneticPr fontId="1" type="noConversion"/>
  </si>
  <si>
    <t>左眼左上</t>
    <phoneticPr fontId="1" type="noConversion"/>
  </si>
  <si>
    <t>無</t>
    <phoneticPr fontId="1" type="noConversion"/>
  </si>
  <si>
    <t>右眼右下</t>
    <phoneticPr fontId="1" type="noConversion"/>
  </si>
  <si>
    <t>no_info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</si>
</sst>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11"/>
      <color rgb="FF0070C0"/>
      <name val="微軟正黑體"/>
      <family val="2"/>
      <charset val="136"/>
    </font>
    <font>
      <b/>
      <sz val="11"/>
      <name val="微軟正黑體"/>
      <family val="2"/>
      <charset val="136"/>
    </font>
    <font>
      <b/>
      <sz val="11"/>
      <color rgb="FF00B050"/>
      <name val="微軟正黑體"/>
      <family val="2"/>
      <charset val="136"/>
    </font>
    <font>
      <b/>
      <sz val="11"/>
      <color theme="4" tint="-0.249977111117893"/>
      <name val="微軟正黑體"/>
      <family val="2"/>
      <charset val="136"/>
    </font>
    <font>
      <sz val="11"/>
      <name val="Calibri"/>
      <family val="2"/>
    </font>
    <font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6" borderId="1" xfId="1" applyFill="1" applyBorder="1" applyAlignment="1">
      <alignment horizontal="center" vertical="center"/>
    </xf>
    <xf numFmtId="0" fontId="8" fillId="2" borderId="1" xfId="1" applyFill="1" applyBorder="1" applyAlignment="1">
      <alignment horizontal="center" vertical="center"/>
    </xf>
    <xf numFmtId="0" fontId="8" fillId="2" borderId="2" xfId="1" applyFill="1" applyBorder="1" applyAlignment="1">
      <alignment horizontal="center" vertical="center"/>
    </xf>
    <xf numFmtId="0" fontId="8" fillId="2" borderId="3" xfId="1" applyFill="1" applyBorder="1" applyAlignment="1">
      <alignment horizontal="center" vertical="center"/>
    </xf>
    <xf numFmtId="0" fontId="8" fillId="0" borderId="0" xfId="1" applyAlignment="1">
      <alignment horizontal="center" vertical="center"/>
    </xf>
    <xf numFmtId="0" fontId="8" fillId="5" borderId="4" xfId="1" applyFill="1" applyBorder="1" applyAlignment="1">
      <alignment horizontal="center" vertical="center"/>
    </xf>
    <xf numFmtId="0" fontId="8" fillId="7" borderId="1" xfId="1" applyFill="1" applyBorder="1" applyAlignment="1">
      <alignment horizontal="center" vertical="center"/>
    </xf>
    <xf numFmtId="0" fontId="8" fillId="8" borderId="1" xfId="1" applyFill="1" applyBorder="1" applyAlignment="1">
      <alignment horizontal="center" vertical="center"/>
    </xf>
    <xf numFmtId="0" fontId="8" fillId="5" borderId="1" xfId="1" applyFill="1" applyBorder="1" applyAlignment="1">
      <alignment horizontal="center" vertical="center"/>
    </xf>
    <xf numFmtId="0" fontId="8" fillId="6" borderId="5" xfId="1" applyFill="1" applyBorder="1" applyAlignment="1">
      <alignment horizontal="center" vertical="center" wrapText="1"/>
    </xf>
    <xf numFmtId="0" fontId="8" fillId="7" borderId="2" xfId="1" applyFill="1" applyBorder="1" applyAlignment="1">
      <alignment horizontal="center" vertical="center"/>
    </xf>
    <xf numFmtId="0" fontId="8" fillId="7" borderId="6" xfId="1" applyFill="1" applyBorder="1" applyAlignment="1">
      <alignment horizontal="center" vertical="center"/>
    </xf>
    <xf numFmtId="0" fontId="8" fillId="7" borderId="5" xfId="1" applyFill="1" applyBorder="1" applyAlignment="1">
      <alignment horizontal="center" vertical="center"/>
    </xf>
    <xf numFmtId="0" fontId="8" fillId="7" borderId="7" xfId="1" applyFill="1" applyBorder="1" applyAlignment="1">
      <alignment horizontal="center" vertical="center"/>
    </xf>
    <xf numFmtId="0" fontId="8" fillId="8" borderId="6" xfId="1" applyFill="1" applyBorder="1" applyAlignment="1">
      <alignment horizontal="center" vertical="center"/>
    </xf>
    <xf numFmtId="0" fontId="8" fillId="7" borderId="3" xfId="1" applyFill="1" applyBorder="1" applyAlignment="1">
      <alignment horizontal="center" vertical="center"/>
    </xf>
    <xf numFmtId="0" fontId="8" fillId="6" borderId="4" xfId="1" applyFill="1" applyBorder="1" applyAlignment="1">
      <alignment horizontal="center" vertical="center" wrapText="1"/>
    </xf>
    <xf numFmtId="0" fontId="8" fillId="8" borderId="8" xfId="1" applyFill="1" applyBorder="1" applyAlignment="1">
      <alignment horizontal="center" vertical="center"/>
    </xf>
    <xf numFmtId="0" fontId="8" fillId="8" borderId="3" xfId="1" applyFill="1" applyBorder="1" applyAlignment="1">
      <alignment horizontal="center" vertical="center"/>
    </xf>
    <xf numFmtId="0" fontId="8" fillId="7" borderId="8" xfId="1" applyFill="1" applyBorder="1" applyAlignment="1">
      <alignment horizontal="center" vertical="center"/>
    </xf>
    <xf numFmtId="0" fontId="8" fillId="8" borderId="9" xfId="1" applyFill="1" applyBorder="1" applyAlignment="1">
      <alignment horizontal="center" vertical="center"/>
    </xf>
    <xf numFmtId="0" fontId="8" fillId="8" borderId="2" xfId="1" applyFill="1" applyBorder="1" applyAlignment="1">
      <alignment horizontal="center" vertical="center"/>
    </xf>
    <xf numFmtId="0" fontId="8" fillId="8" borderId="4" xfId="1" applyFill="1" applyBorder="1" applyAlignment="1">
      <alignment horizontal="center" vertical="center"/>
    </xf>
    <xf numFmtId="0" fontId="8" fillId="7" borderId="10" xfId="1" applyFill="1" applyBorder="1" applyAlignment="1">
      <alignment horizontal="center" vertical="center"/>
    </xf>
    <xf numFmtId="0" fontId="8" fillId="8" borderId="10" xfId="1" applyFill="1" applyBorder="1" applyAlignment="1">
      <alignment horizontal="center" vertical="center"/>
    </xf>
    <xf numFmtId="0" fontId="8" fillId="7" borderId="4" xfId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8" fillId="6" borderId="1" xfId="2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5" borderId="1" xfId="2" applyFont="1" applyFill="1" applyBorder="1" applyAlignment="1">
      <alignment horizontal="center" vertical="center"/>
    </xf>
    <xf numFmtId="0" fontId="8" fillId="7" borderId="1" xfId="2" applyFont="1" applyFill="1" applyBorder="1" applyAlignment="1">
      <alignment horizontal="center" vertical="center"/>
    </xf>
    <xf numFmtId="0" fontId="8" fillId="8" borderId="1" xfId="2" applyFont="1" applyFill="1" applyBorder="1" applyAlignment="1">
      <alignment horizontal="center" vertical="center"/>
    </xf>
    <xf numFmtId="0" fontId="8" fillId="5" borderId="4" xfId="2" applyFont="1" applyFill="1" applyBorder="1" applyAlignment="1">
      <alignment horizontal="center" vertical="center"/>
    </xf>
    <xf numFmtId="0" fontId="8" fillId="7" borderId="10" xfId="2" applyFont="1" applyFill="1" applyBorder="1" applyAlignment="1">
      <alignment horizontal="center" vertical="center"/>
    </xf>
    <xf numFmtId="0" fontId="8" fillId="8" borderId="10" xfId="2" applyFont="1" applyFill="1" applyBorder="1" applyAlignment="1">
      <alignment horizontal="center" vertical="center"/>
    </xf>
    <xf numFmtId="0" fontId="8" fillId="6" borderId="5" xfId="2" applyFont="1" applyFill="1" applyBorder="1" applyAlignment="1">
      <alignment horizontal="center" vertical="center" wrapText="1"/>
    </xf>
    <xf numFmtId="0" fontId="8" fillId="7" borderId="2" xfId="2" applyFont="1" applyFill="1" applyBorder="1" applyAlignment="1">
      <alignment horizontal="center" vertical="center"/>
    </xf>
    <xf numFmtId="0" fontId="8" fillId="7" borderId="6" xfId="2" applyFont="1" applyFill="1" applyBorder="1" applyAlignment="1">
      <alignment horizontal="center" vertical="center"/>
    </xf>
    <xf numFmtId="0" fontId="8" fillId="7" borderId="5" xfId="2" applyFont="1" applyFill="1" applyBorder="1" applyAlignment="1">
      <alignment horizontal="center" vertical="center"/>
    </xf>
    <xf numFmtId="0" fontId="8" fillId="7" borderId="7" xfId="2" applyFont="1" applyFill="1" applyBorder="1" applyAlignment="1">
      <alignment horizontal="center" vertical="center"/>
    </xf>
    <xf numFmtId="0" fontId="8" fillId="8" borderId="6" xfId="2" applyFont="1" applyFill="1" applyBorder="1" applyAlignment="1">
      <alignment horizontal="center" vertical="center"/>
    </xf>
    <xf numFmtId="0" fontId="8" fillId="7" borderId="3" xfId="2" applyFont="1" applyFill="1" applyBorder="1" applyAlignment="1">
      <alignment horizontal="center" vertical="center"/>
    </xf>
    <xf numFmtId="0" fontId="8" fillId="6" borderId="4" xfId="2" applyFont="1" applyFill="1" applyBorder="1" applyAlignment="1">
      <alignment horizontal="center" vertical="center" wrapText="1"/>
    </xf>
    <xf numFmtId="0" fontId="8" fillId="8" borderId="8" xfId="2" applyFont="1" applyFill="1" applyBorder="1" applyAlignment="1">
      <alignment horizontal="center" vertical="center"/>
    </xf>
    <xf numFmtId="0" fontId="8" fillId="8" borderId="3" xfId="2" applyFont="1" applyFill="1" applyBorder="1" applyAlignment="1">
      <alignment horizontal="center" vertical="center"/>
    </xf>
    <xf numFmtId="0" fontId="8" fillId="7" borderId="8" xfId="2" applyFont="1" applyFill="1" applyBorder="1" applyAlignment="1">
      <alignment horizontal="center" vertical="center"/>
    </xf>
    <xf numFmtId="0" fontId="8" fillId="8" borderId="9" xfId="2" applyFont="1" applyFill="1" applyBorder="1" applyAlignment="1">
      <alignment horizontal="center" vertical="center"/>
    </xf>
    <xf numFmtId="0" fontId="8" fillId="8" borderId="2" xfId="2" applyFont="1" applyFill="1" applyBorder="1" applyAlignment="1">
      <alignment horizontal="center" vertical="center"/>
    </xf>
    <xf numFmtId="0" fontId="8" fillId="8" borderId="4" xfId="2" applyFont="1" applyFill="1" applyBorder="1" applyAlignment="1">
      <alignment horizontal="center" vertical="center"/>
    </xf>
    <xf numFmtId="0" fontId="8" fillId="7" borderId="4" xfId="2" applyFont="1" applyFill="1" applyBorder="1" applyAlignment="1">
      <alignment horizontal="center" vertical="center"/>
    </xf>
  </cellXfs>
  <cellStyles count="3">
    <cellStyle name="一般" xfId="0" builtinId="0"/>
    <cellStyle name="一般 2" xfId="1" xr:uid="{8915F3BF-5875-4417-B899-D67E2F2FF49F}"/>
    <cellStyle name="一般 3" xfId="2" xr:uid="{A752913F-CB85-4F0A-9C51-E9CD68F48B90}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'總整理 (實驗 vs 分析)'!$B$3</c:f>
              <c:strCache>
                <c:ptCount val="1"/>
                <c:pt idx="0">
                  <c:v>滿版黑白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分析)'!$D$9:$G$9</c:f>
              <c:numCache>
                <c:formatCode>General</c:formatCode>
                <c:ptCount val="4"/>
                <c:pt idx="0">
                  <c:v>35.89</c:v>
                </c:pt>
                <c:pt idx="1">
                  <c:v>43.769999999999996</c:v>
                </c:pt>
                <c:pt idx="2">
                  <c:v>30.78</c:v>
                </c:pt>
                <c:pt idx="3">
                  <c:v>23.519999999999996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2-44D2-9B74-4C272E1B03C7}"/>
            </c:ext>
          </c:extLst>
        </c:ser>
        <c:ser>
          <c:idx val="0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分析)'!$X$9:$AA$9</c:f>
              <c:numCache>
                <c:formatCode>General</c:formatCode>
                <c:ptCount val="4"/>
                <c:pt idx="0">
                  <c:v>28</c:v>
                </c:pt>
                <c:pt idx="1">
                  <c:v>36</c:v>
                </c:pt>
                <c:pt idx="2">
                  <c:v>33</c:v>
                </c:pt>
                <c:pt idx="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72-44D2-9B74-4C272E1B0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341797870961465"/>
          <c:y val="0.20528520143597928"/>
          <c:w val="0.3642577094374867"/>
          <c:h val="0.19460437603977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'總整理 (實驗 vs 分析)'!$B$76</c:f>
              <c:strCache>
                <c:ptCount val="1"/>
                <c:pt idx="0">
                  <c:v>5.5黑白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分析)'!$D$84:$G$84</c:f>
              <c:numCache>
                <c:formatCode>General</c:formatCode>
                <c:ptCount val="4"/>
                <c:pt idx="0">
                  <c:v>60.97</c:v>
                </c:pt>
                <c:pt idx="1">
                  <c:v>64.52</c:v>
                </c:pt>
                <c:pt idx="2">
                  <c:v>69.210000000000008</c:v>
                </c:pt>
                <c:pt idx="3">
                  <c:v>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3-43B6-A467-4863DDA24D79}"/>
            </c:ext>
          </c:extLst>
        </c:ser>
        <c:ser>
          <c:idx val="0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'總整理 (實驗 vs 分析)'!$AC$5:$AC$8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分析)'!$X$84:$AA$84</c:f>
              <c:numCache>
                <c:formatCode>General</c:formatCode>
                <c:ptCount val="4"/>
                <c:pt idx="0">
                  <c:v>52</c:v>
                </c:pt>
                <c:pt idx="1">
                  <c:v>60</c:v>
                </c:pt>
                <c:pt idx="2">
                  <c:v>61</c:v>
                </c:pt>
                <c:pt idx="3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3B6-A467-4863DDA2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06204855960398"/>
          <c:y val="0.20658461365604375"/>
          <c:w val="0.38970743720973861"/>
          <c:h val="0.18759576994678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'總整理 (實驗 vs 分析)'!$B$76</c:f>
              <c:strCache>
                <c:ptCount val="1"/>
                <c:pt idx="0">
                  <c:v>5.5黑白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分析)'!$D$81:$G$81</c:f>
              <c:numCache>
                <c:formatCode>General</c:formatCode>
                <c:ptCount val="4"/>
                <c:pt idx="0">
                  <c:v>26.5</c:v>
                </c:pt>
                <c:pt idx="1">
                  <c:v>29.2</c:v>
                </c:pt>
                <c:pt idx="2">
                  <c:v>30.3</c:v>
                </c:pt>
                <c:pt idx="3">
                  <c:v>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D-49C9-AF77-92D42D17F28E}"/>
            </c:ext>
          </c:extLst>
        </c:ser>
        <c:ser>
          <c:idx val="0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'總整理 (實驗 vs 分析)'!$AC$5:$AC$8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分析)'!$X$81:$AA$81</c:f>
              <c:numCache>
                <c:formatCode>General</c:formatCode>
                <c:ptCount val="4"/>
                <c:pt idx="0">
                  <c:v>31.5</c:v>
                </c:pt>
                <c:pt idx="1">
                  <c:v>30.5</c:v>
                </c:pt>
                <c:pt idx="2">
                  <c:v>32.5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D-49C9-AF77-92D42D17F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472240885926295"/>
          <c:y val="0.2226005527893288"/>
          <c:w val="0.39515984080518535"/>
          <c:h val="0.195462867009558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'總整理 (實驗 vs 分析)'!$B$76</c:f>
              <c:strCache>
                <c:ptCount val="1"/>
                <c:pt idx="0">
                  <c:v>5.5黑白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分析)'!$D$83:$G$83</c:f>
              <c:numCache>
                <c:formatCode>General</c:formatCode>
                <c:ptCount val="4"/>
                <c:pt idx="0">
                  <c:v>-0.70500000000000007</c:v>
                </c:pt>
                <c:pt idx="1">
                  <c:v>5.5299999999999994</c:v>
                </c:pt>
                <c:pt idx="2">
                  <c:v>6.4649999999999999</c:v>
                </c:pt>
                <c:pt idx="3">
                  <c:v>4.3999999999999986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F-499D-B6A0-FFC90DFFEE6F}"/>
            </c:ext>
          </c:extLst>
        </c:ser>
        <c:ser>
          <c:idx val="0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xVal>
            <c:numRef>
              <c:f>'總整理 (實驗 vs 分析)'!$AC$5:$AC$8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分析)'!$X$83:$AA$83</c:f>
              <c:numCache>
                <c:formatCode>General</c:formatCode>
                <c:ptCount val="4"/>
                <c:pt idx="0">
                  <c:v>-5</c:v>
                </c:pt>
                <c:pt idx="1">
                  <c:v>1</c:v>
                </c:pt>
                <c:pt idx="2">
                  <c:v>1.5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AF-499D-B6A0-FFC90DFFE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At val="-20"/>
        <c:crossBetween val="midCat"/>
        <c:majorUnit val="100"/>
      </c:valAx>
      <c:valAx>
        <c:axId val="128119599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14451801063685"/>
          <c:y val="0.22680085459392352"/>
          <c:w val="0.35166517614430026"/>
          <c:h val="0.2108364049312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'總整理 (實驗 vs 分析)'!$B$112</c:f>
              <c:strCache>
                <c:ptCount val="1"/>
                <c:pt idx="0">
                  <c:v>5.5全彩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分析)'!$D$118:$G$118</c:f>
              <c:numCache>
                <c:formatCode>General</c:formatCode>
                <c:ptCount val="4"/>
                <c:pt idx="0">
                  <c:v>44.8</c:v>
                </c:pt>
                <c:pt idx="1">
                  <c:v>48.2</c:v>
                </c:pt>
                <c:pt idx="2">
                  <c:v>47.2</c:v>
                </c:pt>
                <c:pt idx="3">
                  <c:v>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B-4DA0-A6BF-0A7864446718}"/>
            </c:ext>
          </c:extLst>
        </c:ser>
        <c:ser>
          <c:idx val="0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分析)'!$X$118:$AA$118</c:f>
              <c:numCache>
                <c:formatCode>General</c:formatCode>
                <c:ptCount val="4"/>
                <c:pt idx="0">
                  <c:v>50</c:v>
                </c:pt>
                <c:pt idx="1">
                  <c:v>54</c:v>
                </c:pt>
                <c:pt idx="2">
                  <c:v>55</c:v>
                </c:pt>
                <c:pt idx="3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DB-4DA0-A6BF-0A786444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341797870961465"/>
          <c:y val="0.20528520143597928"/>
          <c:w val="0.3642577094374867"/>
          <c:h val="0.19460437603977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'總整理 (實驗 vs 分析)'!$B$112</c:f>
              <c:strCache>
                <c:ptCount val="1"/>
                <c:pt idx="0">
                  <c:v>5.5全彩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分析)'!$D$120:$G$120</c:f>
              <c:numCache>
                <c:formatCode>General</c:formatCode>
                <c:ptCount val="4"/>
                <c:pt idx="0">
                  <c:v>75.599999999999994</c:v>
                </c:pt>
                <c:pt idx="1">
                  <c:v>85.6</c:v>
                </c:pt>
                <c:pt idx="2">
                  <c:v>83.93</c:v>
                </c:pt>
                <c:pt idx="3">
                  <c:v>61.900000000000006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3-4EC8-AA71-5A4171C74581}"/>
            </c:ext>
          </c:extLst>
        </c:ser>
        <c:ser>
          <c:idx val="0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'總整理 (實驗 vs 分析)'!$AC$5:$AC$8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分析)'!$X$120:$AA$120</c:f>
              <c:numCache>
                <c:formatCode>General</c:formatCode>
                <c:ptCount val="4"/>
                <c:pt idx="0">
                  <c:v>61</c:v>
                </c:pt>
                <c:pt idx="1">
                  <c:v>72</c:v>
                </c:pt>
                <c:pt idx="2">
                  <c:v>69</c:v>
                </c:pt>
                <c:pt idx="3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3-4EC8-AA71-5A4171C74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06204855960398"/>
          <c:y val="0.20658461365604375"/>
          <c:w val="0.38970743720973861"/>
          <c:h val="0.18759576994678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'總整理 (實驗 vs 分析)'!$B$112</c:f>
              <c:strCache>
                <c:ptCount val="1"/>
                <c:pt idx="0">
                  <c:v>5.5全彩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分析)'!$D$117:$G$117</c:f>
              <c:numCache>
                <c:formatCode>General</c:formatCode>
                <c:ptCount val="4"/>
                <c:pt idx="0">
                  <c:v>28.6</c:v>
                </c:pt>
                <c:pt idx="1">
                  <c:v>29.9</c:v>
                </c:pt>
                <c:pt idx="2">
                  <c:v>29.4</c:v>
                </c:pt>
                <c:pt idx="3">
                  <c:v>30.55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5-4D3C-9B18-085F83FF932E}"/>
            </c:ext>
          </c:extLst>
        </c:ser>
        <c:ser>
          <c:idx val="0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'總整理 (實驗 vs 分析)'!$AC$5:$AC$8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分析)'!$X$117:$AA$117</c:f>
              <c:numCache>
                <c:formatCode>General</c:formatCode>
                <c:ptCount val="4"/>
                <c:pt idx="0">
                  <c:v>33</c:v>
                </c:pt>
                <c:pt idx="1">
                  <c:v>33</c:v>
                </c:pt>
                <c:pt idx="2">
                  <c:v>32.5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75-4D3C-9B18-085F83FF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472240885926295"/>
          <c:y val="0.2226005527893288"/>
          <c:w val="0.39515984080518535"/>
          <c:h val="0.195462867009558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'總整理 (實驗 vs 分析)'!$B$112</c:f>
              <c:strCache>
                <c:ptCount val="1"/>
                <c:pt idx="0">
                  <c:v>5.5全彩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分析)'!$D$119:$G$119</c:f>
              <c:numCache>
                <c:formatCode>General</c:formatCode>
                <c:ptCount val="4"/>
                <c:pt idx="0">
                  <c:v>-4.3000000000000007</c:v>
                </c:pt>
                <c:pt idx="1">
                  <c:v>-2.1999999999999993</c:v>
                </c:pt>
                <c:pt idx="2">
                  <c:v>1.7149999999999999</c:v>
                </c:pt>
                <c:pt idx="3">
                  <c:v>8.7500000000000018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9-4675-9E23-E7F188417669}"/>
            </c:ext>
          </c:extLst>
        </c:ser>
        <c:ser>
          <c:idx val="0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  <a:prstDash val="dash"/>
              </a:ln>
              <a:effectLst/>
            </c:spPr>
          </c:marker>
          <c:xVal>
            <c:numRef>
              <c:f>'總整理 (實驗 vs 分析)'!$AC$5:$AC$8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分析)'!$X$119:$AA$119</c:f>
              <c:numCache>
                <c:formatCode>General</c:formatCode>
                <c:ptCount val="4"/>
                <c:pt idx="0">
                  <c:v>-5.5</c:v>
                </c:pt>
                <c:pt idx="1">
                  <c:v>1</c:v>
                </c:pt>
                <c:pt idx="2">
                  <c:v>1.5</c:v>
                </c:pt>
                <c:pt idx="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D9-4675-9E23-E7F188417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At val="-20"/>
        <c:crossBetween val="midCat"/>
        <c:majorUnit val="100"/>
      </c:valAx>
      <c:valAx>
        <c:axId val="128119599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14451801063685"/>
          <c:y val="0.22680085459392352"/>
          <c:w val="0.35166517614430026"/>
          <c:h val="0.2108364049312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實驗裕度整理!$B$3</c:f>
              <c:strCache>
                <c:ptCount val="1"/>
                <c:pt idx="0">
                  <c:v>滿版黑白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實驗裕度整理!$D$9:$G$9</c:f>
              <c:numCache>
                <c:formatCode>General</c:formatCode>
                <c:ptCount val="4"/>
                <c:pt idx="0">
                  <c:v>35.89</c:v>
                </c:pt>
                <c:pt idx="1">
                  <c:v>43.769999999999996</c:v>
                </c:pt>
                <c:pt idx="2">
                  <c:v>30.78</c:v>
                </c:pt>
                <c:pt idx="3">
                  <c:v>23.519999999999996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C-4AC3-B9DA-6EECC3E78D32}"/>
            </c:ext>
          </c:extLst>
        </c:ser>
        <c:ser>
          <c:idx val="0"/>
          <c:order val="1"/>
          <c:tx>
            <c:strRef>
              <c:f>實驗裕度整理!$B$14</c:f>
              <c:strCache>
                <c:ptCount val="1"/>
                <c:pt idx="0">
                  <c:v>滿版全彩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實驗裕度整理!$D$20:$G$20</c:f>
              <c:numCache>
                <c:formatCode>General</c:formatCode>
                <c:ptCount val="4"/>
                <c:pt idx="0">
                  <c:v>41.59</c:v>
                </c:pt>
                <c:pt idx="1">
                  <c:v>42.730000000000004</c:v>
                </c:pt>
                <c:pt idx="2">
                  <c:v>44.1</c:v>
                </c:pt>
                <c:pt idx="3">
                  <c:v>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C-4AC3-B9DA-6EECC3E78D32}"/>
            </c:ext>
          </c:extLst>
        </c:ser>
        <c:ser>
          <c:idx val="2"/>
          <c:order val="2"/>
          <c:tx>
            <c:strRef>
              <c:f>實驗裕度整理!$B$25</c:f>
              <c:strCache>
                <c:ptCount val="1"/>
                <c:pt idx="0">
                  <c:v>5.5黑白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實驗裕度整理!$D$31:$G$31</c:f>
              <c:numCache>
                <c:formatCode>General</c:formatCode>
                <c:ptCount val="4"/>
                <c:pt idx="0">
                  <c:v>49</c:v>
                </c:pt>
                <c:pt idx="1">
                  <c:v>46.6</c:v>
                </c:pt>
                <c:pt idx="2">
                  <c:v>48.199999999999996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C-4AC3-B9DA-6EECC3E78D32}"/>
            </c:ext>
          </c:extLst>
        </c:ser>
        <c:ser>
          <c:idx val="3"/>
          <c:order val="3"/>
          <c:tx>
            <c:strRef>
              <c:f>實驗裕度整理!$B$36</c:f>
              <c:strCache>
                <c:ptCount val="1"/>
                <c:pt idx="0">
                  <c:v>5.5全彩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實驗裕度整理!$D$42:$G$42</c:f>
              <c:numCache>
                <c:formatCode>General</c:formatCode>
                <c:ptCount val="4"/>
                <c:pt idx="0">
                  <c:v>44.8</c:v>
                </c:pt>
                <c:pt idx="1">
                  <c:v>48.2</c:v>
                </c:pt>
                <c:pt idx="2">
                  <c:v>47.2</c:v>
                </c:pt>
                <c:pt idx="3">
                  <c:v>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C-4AC3-B9DA-6EECC3E78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實驗裕度整理!$B$3</c:f>
              <c:strCache>
                <c:ptCount val="1"/>
                <c:pt idx="0">
                  <c:v>滿版黑白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實驗裕度整理!$D$11:$G$11</c:f>
              <c:numCache>
                <c:formatCode>General</c:formatCode>
                <c:ptCount val="4"/>
                <c:pt idx="0">
                  <c:v>47.879999999999995</c:v>
                </c:pt>
                <c:pt idx="1">
                  <c:v>53.32</c:v>
                </c:pt>
                <c:pt idx="2">
                  <c:v>50.1</c:v>
                </c:pt>
                <c:pt idx="3">
                  <c:v>35.64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6-4752-AC37-C9D056F492F0}"/>
            </c:ext>
          </c:extLst>
        </c:ser>
        <c:ser>
          <c:idx val="0"/>
          <c:order val="1"/>
          <c:tx>
            <c:strRef>
              <c:f>實驗裕度整理!$B$14</c:f>
              <c:strCache>
                <c:ptCount val="1"/>
                <c:pt idx="0">
                  <c:v>滿版全彩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實驗裕度整理!$D$22:$G$22</c:f>
              <c:numCache>
                <c:formatCode>General</c:formatCode>
                <c:ptCount val="4"/>
                <c:pt idx="0">
                  <c:v>66.599999999999994</c:v>
                </c:pt>
                <c:pt idx="1">
                  <c:v>71.599999999999994</c:v>
                </c:pt>
                <c:pt idx="2">
                  <c:v>70.44</c:v>
                </c:pt>
                <c:pt idx="3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16-4752-AC37-C9D056F492F0}"/>
            </c:ext>
          </c:extLst>
        </c:ser>
        <c:ser>
          <c:idx val="2"/>
          <c:order val="2"/>
          <c:tx>
            <c:strRef>
              <c:f>實驗裕度整理!$B$25</c:f>
              <c:strCache>
                <c:ptCount val="1"/>
                <c:pt idx="0">
                  <c:v>5.5黑白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實驗裕度整理!$D$33:$G$33</c:f>
              <c:numCache>
                <c:formatCode>General</c:formatCode>
                <c:ptCount val="4"/>
                <c:pt idx="0">
                  <c:v>60.97</c:v>
                </c:pt>
                <c:pt idx="1">
                  <c:v>64.52</c:v>
                </c:pt>
                <c:pt idx="2">
                  <c:v>69.210000000000008</c:v>
                </c:pt>
                <c:pt idx="3">
                  <c:v>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16-4752-AC37-C9D056F492F0}"/>
            </c:ext>
          </c:extLst>
        </c:ser>
        <c:ser>
          <c:idx val="3"/>
          <c:order val="3"/>
          <c:tx>
            <c:strRef>
              <c:f>實驗裕度整理!$B$36</c:f>
              <c:strCache>
                <c:ptCount val="1"/>
                <c:pt idx="0">
                  <c:v>5.5全彩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實驗裕度整理!$D$44:$G$44</c:f>
              <c:numCache>
                <c:formatCode>General</c:formatCode>
                <c:ptCount val="4"/>
                <c:pt idx="0">
                  <c:v>75.599999999999994</c:v>
                </c:pt>
                <c:pt idx="1">
                  <c:v>85.6</c:v>
                </c:pt>
                <c:pt idx="2">
                  <c:v>83.93</c:v>
                </c:pt>
                <c:pt idx="3">
                  <c:v>61.900000000000006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16-4752-AC37-C9D056F49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實驗裕度整理!$B$3</c:f>
              <c:strCache>
                <c:ptCount val="1"/>
                <c:pt idx="0">
                  <c:v>滿版黑白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實驗裕度整理!$D$8:$G$8</c:f>
              <c:numCache>
                <c:formatCode>General</c:formatCode>
                <c:ptCount val="4"/>
                <c:pt idx="0">
                  <c:v>30.494999999999997</c:v>
                </c:pt>
                <c:pt idx="1">
                  <c:v>33.115000000000002</c:v>
                </c:pt>
                <c:pt idx="2">
                  <c:v>30.509999999999998</c:v>
                </c:pt>
                <c:pt idx="3">
                  <c:v>30.04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6-4094-B144-3E533CADB879}"/>
            </c:ext>
          </c:extLst>
        </c:ser>
        <c:ser>
          <c:idx val="0"/>
          <c:order val="1"/>
          <c:tx>
            <c:strRef>
              <c:f>實驗裕度整理!$B$14</c:f>
              <c:strCache>
                <c:ptCount val="1"/>
                <c:pt idx="0">
                  <c:v>滿版全彩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實驗裕度整理!$D$19:$G$19</c:f>
              <c:numCache>
                <c:formatCode>General</c:formatCode>
                <c:ptCount val="4"/>
                <c:pt idx="0">
                  <c:v>31.704999999999998</c:v>
                </c:pt>
                <c:pt idx="1">
                  <c:v>31.634999999999998</c:v>
                </c:pt>
                <c:pt idx="2">
                  <c:v>33.950000000000003</c:v>
                </c:pt>
                <c:pt idx="3">
                  <c:v>34.75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56-4094-B144-3E533CADB879}"/>
            </c:ext>
          </c:extLst>
        </c:ser>
        <c:ser>
          <c:idx val="2"/>
          <c:order val="2"/>
          <c:tx>
            <c:strRef>
              <c:f>實驗裕度整理!$B$25</c:f>
              <c:strCache>
                <c:ptCount val="1"/>
                <c:pt idx="0">
                  <c:v>5.5黑白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實驗裕度整理!$D$30:$G$30</c:f>
              <c:numCache>
                <c:formatCode>General</c:formatCode>
                <c:ptCount val="4"/>
                <c:pt idx="0">
                  <c:v>26.5</c:v>
                </c:pt>
                <c:pt idx="1">
                  <c:v>29.2</c:v>
                </c:pt>
                <c:pt idx="2">
                  <c:v>30.3</c:v>
                </c:pt>
                <c:pt idx="3">
                  <c:v>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56-4094-B144-3E533CADB879}"/>
            </c:ext>
          </c:extLst>
        </c:ser>
        <c:ser>
          <c:idx val="3"/>
          <c:order val="3"/>
          <c:tx>
            <c:strRef>
              <c:f>實驗裕度整理!$B$36</c:f>
              <c:strCache>
                <c:ptCount val="1"/>
                <c:pt idx="0">
                  <c:v>5.5全彩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實驗裕度整理!$D$41:$G$41</c:f>
              <c:numCache>
                <c:formatCode>General</c:formatCode>
                <c:ptCount val="4"/>
                <c:pt idx="0">
                  <c:v>28.6</c:v>
                </c:pt>
                <c:pt idx="1">
                  <c:v>29.9</c:v>
                </c:pt>
                <c:pt idx="2">
                  <c:v>29.4</c:v>
                </c:pt>
                <c:pt idx="3">
                  <c:v>30.55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56-4094-B144-3E533CADB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'總整理 (實驗 vs 分析)'!$B$3</c:f>
              <c:strCache>
                <c:ptCount val="1"/>
                <c:pt idx="0">
                  <c:v>滿版黑白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分析)'!$D$11:$G$11</c:f>
              <c:numCache>
                <c:formatCode>General</c:formatCode>
                <c:ptCount val="4"/>
                <c:pt idx="0">
                  <c:v>47.879999999999995</c:v>
                </c:pt>
                <c:pt idx="1">
                  <c:v>53.32</c:v>
                </c:pt>
                <c:pt idx="2">
                  <c:v>50.1</c:v>
                </c:pt>
                <c:pt idx="3">
                  <c:v>35.64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4-47D4-A4AD-162E7449ADCE}"/>
            </c:ext>
          </c:extLst>
        </c:ser>
        <c:ser>
          <c:idx val="0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'總整理 (實驗 vs 分析)'!$AC$5:$AC$8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分析)'!$X$11:$AA$11</c:f>
              <c:numCache>
                <c:formatCode>General</c:formatCode>
                <c:ptCount val="4"/>
                <c:pt idx="0">
                  <c:v>43</c:v>
                </c:pt>
                <c:pt idx="1">
                  <c:v>49</c:v>
                </c:pt>
                <c:pt idx="2">
                  <c:v>46</c:v>
                </c:pt>
                <c:pt idx="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34-47D4-A4AD-162E7449A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606204855960398"/>
          <c:y val="0.20658461365604375"/>
          <c:w val="0.38970743720973861"/>
          <c:h val="0.18759576994678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實驗裕度整理!$B$3</c:f>
              <c:strCache>
                <c:ptCount val="1"/>
                <c:pt idx="0">
                  <c:v>滿版黑白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實驗裕度整理!$D$10:$G$10</c:f>
              <c:numCache>
                <c:formatCode>General</c:formatCode>
                <c:ptCount val="4"/>
                <c:pt idx="0">
                  <c:v>-2.6399999999999988</c:v>
                </c:pt>
                <c:pt idx="1">
                  <c:v>2.66</c:v>
                </c:pt>
                <c:pt idx="2">
                  <c:v>2.7899999999999991</c:v>
                </c:pt>
                <c:pt idx="3">
                  <c:v>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5-4E1C-AE0F-1A927C0ED665}"/>
            </c:ext>
          </c:extLst>
        </c:ser>
        <c:ser>
          <c:idx val="0"/>
          <c:order val="1"/>
          <c:tx>
            <c:strRef>
              <c:f>實驗裕度整理!$B$14</c:f>
              <c:strCache>
                <c:ptCount val="1"/>
                <c:pt idx="0">
                  <c:v>滿版全彩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實驗裕度整理!$D$21:$G$21</c:f>
              <c:numCache>
                <c:formatCode>General</c:formatCode>
                <c:ptCount val="4"/>
                <c:pt idx="0">
                  <c:v>-3.6999999999999993</c:v>
                </c:pt>
                <c:pt idx="1">
                  <c:v>-1.8000000000000007</c:v>
                </c:pt>
                <c:pt idx="2">
                  <c:v>-0.21999999999999886</c:v>
                </c:pt>
                <c:pt idx="3">
                  <c:v>-0.55000000000000071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25-4E1C-AE0F-1A927C0ED665}"/>
            </c:ext>
          </c:extLst>
        </c:ser>
        <c:ser>
          <c:idx val="2"/>
          <c:order val="2"/>
          <c:tx>
            <c:strRef>
              <c:f>實驗裕度整理!$B$25</c:f>
              <c:strCache>
                <c:ptCount val="1"/>
                <c:pt idx="0">
                  <c:v>5.5黑白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實驗裕度整理!$D$32:$G$32</c:f>
              <c:numCache>
                <c:formatCode>General</c:formatCode>
                <c:ptCount val="4"/>
                <c:pt idx="0">
                  <c:v>-0.70500000000000007</c:v>
                </c:pt>
                <c:pt idx="1">
                  <c:v>5.5299999999999994</c:v>
                </c:pt>
                <c:pt idx="2">
                  <c:v>6.4649999999999999</c:v>
                </c:pt>
                <c:pt idx="3">
                  <c:v>4.3999999999999986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25-4E1C-AE0F-1A927C0ED665}"/>
            </c:ext>
          </c:extLst>
        </c:ser>
        <c:ser>
          <c:idx val="3"/>
          <c:order val="3"/>
          <c:tx>
            <c:strRef>
              <c:f>實驗裕度整理!$B$36</c:f>
              <c:strCache>
                <c:ptCount val="1"/>
                <c:pt idx="0">
                  <c:v>5.5全彩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實驗裕度整理!$A$5:$A$8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實驗裕度整理!$D$43:$G$43</c:f>
              <c:numCache>
                <c:formatCode>General</c:formatCode>
                <c:ptCount val="4"/>
                <c:pt idx="0">
                  <c:v>-4.3000000000000007</c:v>
                </c:pt>
                <c:pt idx="1">
                  <c:v>-2.1999999999999993</c:v>
                </c:pt>
                <c:pt idx="2">
                  <c:v>1.7149999999999999</c:v>
                </c:pt>
                <c:pt idx="3">
                  <c:v>8.7500000000000018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25-4E1C-AE0F-1A927C0E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At val="-20"/>
        <c:crossBetween val="midCat"/>
        <c:majorUnit val="100"/>
      </c:valAx>
      <c:valAx>
        <c:axId val="128119599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(滿版黑白)'!$R$5:$R$8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(滿版黑白)'!$M$9,'實驗裕度表 (滿版黑白)'!$N$9,'實驗裕度表 (滿版黑白)'!$O$9,'實驗裕度表 (滿版黑白)'!$P$9)</c:f>
              <c:numCache>
                <c:formatCode>General</c:formatCode>
                <c:ptCount val="4"/>
                <c:pt idx="0">
                  <c:v>35.89</c:v>
                </c:pt>
                <c:pt idx="1">
                  <c:v>43.769999999999996</c:v>
                </c:pt>
                <c:pt idx="2">
                  <c:v>30.78</c:v>
                </c:pt>
                <c:pt idx="3">
                  <c:v>23.519999999999996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C-4C15-B72F-BBF0047C5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(滿版黑白)'!$R$5:$R$8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(滿版黑白)'!$M$11,'實驗裕度表 (滿版黑白)'!$N$11,'實驗裕度表 (滿版黑白)'!$O$11,'實驗裕度表 (滿版黑白)'!$P$11)</c:f>
              <c:numCache>
                <c:formatCode>General</c:formatCode>
                <c:ptCount val="4"/>
                <c:pt idx="0">
                  <c:v>47.879999999999995</c:v>
                </c:pt>
                <c:pt idx="1">
                  <c:v>53.32</c:v>
                </c:pt>
                <c:pt idx="2">
                  <c:v>50.1</c:v>
                </c:pt>
                <c:pt idx="3">
                  <c:v>35.64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9-4C37-8B1A-0CFC00544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(滿版黑白)'!$R$5:$R$8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(滿版黑白)'!$M$8,'實驗裕度表 (滿版黑白)'!$N$8,'實驗裕度表 (滿版黑白)'!$O$8,'實驗裕度表 (滿版黑白)'!$P$8)</c:f>
              <c:numCache>
                <c:formatCode>General</c:formatCode>
                <c:ptCount val="4"/>
                <c:pt idx="0">
                  <c:v>30.494999999999997</c:v>
                </c:pt>
                <c:pt idx="1">
                  <c:v>33.115000000000002</c:v>
                </c:pt>
                <c:pt idx="2">
                  <c:v>30.509999999999998</c:v>
                </c:pt>
                <c:pt idx="3">
                  <c:v>30.04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D-414C-95E3-A70E0B87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(滿版黑白)'!$R$5:$R$8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(滿版黑白)'!$M$10,'實驗裕度表 (滿版黑白)'!$N$10,'實驗裕度表 (滿版黑白)'!$O$10,'實驗裕度表 (滿版黑白)'!$P$10)</c:f>
              <c:numCache>
                <c:formatCode>General</c:formatCode>
                <c:ptCount val="4"/>
                <c:pt idx="0">
                  <c:v>-2.6399999999999988</c:v>
                </c:pt>
                <c:pt idx="1">
                  <c:v>2.66</c:v>
                </c:pt>
                <c:pt idx="2">
                  <c:v>2.7899999999999991</c:v>
                </c:pt>
                <c:pt idx="3">
                  <c:v>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7-430A-8179-BE843E133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At val="-20"/>
        <c:crossBetween val="midCat"/>
        <c:majorUnit val="100"/>
      </c:valAx>
      <c:valAx>
        <c:axId val="128119599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(滿版全彩)'!$R$5:$R$8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(滿版全彩)'!$M$9,'實驗裕度表 (滿版全彩)'!$N$9,'實驗裕度表 (滿版全彩)'!$O$9,'實驗裕度表 (滿版全彩)'!$P$9)</c:f>
              <c:numCache>
                <c:formatCode>General</c:formatCode>
                <c:ptCount val="4"/>
                <c:pt idx="0">
                  <c:v>41.59</c:v>
                </c:pt>
                <c:pt idx="1">
                  <c:v>42.730000000000004</c:v>
                </c:pt>
                <c:pt idx="2">
                  <c:v>44.1</c:v>
                </c:pt>
                <c:pt idx="3">
                  <c:v>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D-41E5-9B42-46B37C51E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(滿版全彩)'!$R$5:$R$8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(滿版全彩)'!$M$11,'實驗裕度表 (滿版全彩)'!$N$11,'實驗裕度表 (滿版全彩)'!$O$11,'實驗裕度表 (滿版全彩)'!$P$11)</c:f>
              <c:numCache>
                <c:formatCode>General</c:formatCode>
                <c:ptCount val="4"/>
                <c:pt idx="0">
                  <c:v>66.599999999999994</c:v>
                </c:pt>
                <c:pt idx="1">
                  <c:v>71.599999999999994</c:v>
                </c:pt>
                <c:pt idx="2">
                  <c:v>70.44</c:v>
                </c:pt>
                <c:pt idx="3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7-47B6-B3FA-AADB3850A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(滿版全彩)'!$R$5:$R$8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(滿版全彩)'!$M$8,'實驗裕度表 (滿版全彩)'!$N$8,'實驗裕度表 (滿版全彩)'!$O$8,'實驗裕度表 (滿版全彩)'!$P$8)</c:f>
              <c:numCache>
                <c:formatCode>General</c:formatCode>
                <c:ptCount val="4"/>
                <c:pt idx="0">
                  <c:v>31.704999999999998</c:v>
                </c:pt>
                <c:pt idx="1">
                  <c:v>31.634999999999998</c:v>
                </c:pt>
                <c:pt idx="2">
                  <c:v>33.950000000000003</c:v>
                </c:pt>
                <c:pt idx="3">
                  <c:v>34.75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F-41CE-945E-C1A5F3A58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(滿版全彩)'!$R$5:$R$8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(滿版全彩)'!$M$10,'實驗裕度表 (滿版全彩)'!$N$10,'實驗裕度表 (滿版全彩)'!$O$10,'實驗裕度表 (滿版全彩)'!$P$10)</c:f>
              <c:numCache>
                <c:formatCode>General</c:formatCode>
                <c:ptCount val="4"/>
                <c:pt idx="0">
                  <c:v>-3.6999999999999993</c:v>
                </c:pt>
                <c:pt idx="1">
                  <c:v>-1.8000000000000007</c:v>
                </c:pt>
                <c:pt idx="2">
                  <c:v>-0.21999999999999886</c:v>
                </c:pt>
                <c:pt idx="3">
                  <c:v>-0.55000000000000071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4-4661-9F30-87F5D197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At val="-20"/>
        <c:crossBetween val="midCat"/>
        <c:majorUnit val="100"/>
      </c:valAx>
      <c:valAx>
        <c:axId val="128119599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(5.5黑白)'!$R$5:$R$8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(5.5黑白)'!$M$9,'實驗裕度表 (5.5黑白)'!$N$9,'實驗裕度表 (5.5黑白)'!$O$9,'實驗裕度表 (5.5黑白)'!$P$9)</c:f>
              <c:numCache>
                <c:formatCode>General</c:formatCode>
                <c:ptCount val="4"/>
                <c:pt idx="0">
                  <c:v>49</c:v>
                </c:pt>
                <c:pt idx="1">
                  <c:v>46.6</c:v>
                </c:pt>
                <c:pt idx="2">
                  <c:v>48.199999999999996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C8-4828-89E6-9D9A6CBED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'總整理 (實驗 vs 分析)'!$B$3</c:f>
              <c:strCache>
                <c:ptCount val="1"/>
                <c:pt idx="0">
                  <c:v>滿版黑白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分析)'!$D$8:$G$8</c:f>
              <c:numCache>
                <c:formatCode>General</c:formatCode>
                <c:ptCount val="4"/>
                <c:pt idx="0">
                  <c:v>30.494999999999997</c:v>
                </c:pt>
                <c:pt idx="1">
                  <c:v>33.115000000000002</c:v>
                </c:pt>
                <c:pt idx="2">
                  <c:v>30.509999999999998</c:v>
                </c:pt>
                <c:pt idx="3">
                  <c:v>30.04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F-4108-B37D-75C8610C7F21}"/>
            </c:ext>
          </c:extLst>
        </c:ser>
        <c:ser>
          <c:idx val="0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'總整理 (實驗 vs 分析)'!$AC$5:$AC$8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分析)'!$X$8:$AA$8</c:f>
              <c:numCache>
                <c:formatCode>General</c:formatCode>
                <c:ptCount val="4"/>
                <c:pt idx="0">
                  <c:v>31</c:v>
                </c:pt>
                <c:pt idx="1">
                  <c:v>35</c:v>
                </c:pt>
                <c:pt idx="2">
                  <c:v>34.5</c:v>
                </c:pt>
                <c:pt idx="3">
                  <c:v>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3F-4108-B37D-75C8610C7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472240885926295"/>
          <c:y val="0.2226005527893288"/>
          <c:w val="0.39515984080518535"/>
          <c:h val="0.195462867009558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(5.5黑白)'!$R$5:$R$8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(5.5黑白)'!$M$11,'實驗裕度表 (5.5黑白)'!$N$11,'實驗裕度表 (5.5黑白)'!$O$11,'實驗裕度表 (5.5黑白)'!$P$11)</c:f>
              <c:numCache>
                <c:formatCode>General</c:formatCode>
                <c:ptCount val="4"/>
                <c:pt idx="0">
                  <c:v>60.97</c:v>
                </c:pt>
                <c:pt idx="1">
                  <c:v>64.52</c:v>
                </c:pt>
                <c:pt idx="2">
                  <c:v>69.210000000000008</c:v>
                </c:pt>
                <c:pt idx="3">
                  <c:v>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D-4A89-92DA-51F25BAFB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(5.5黑白)'!$R$5:$R$8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(5.5黑白)'!$M$8,'實驗裕度表 (5.5黑白)'!$N$8,'實驗裕度表 (5.5黑白)'!$O$8,'實驗裕度表 (5.5黑白)'!$P$8)</c:f>
              <c:numCache>
                <c:formatCode>General</c:formatCode>
                <c:ptCount val="4"/>
                <c:pt idx="0">
                  <c:v>26.5</c:v>
                </c:pt>
                <c:pt idx="1">
                  <c:v>29.2</c:v>
                </c:pt>
                <c:pt idx="2">
                  <c:v>30.3</c:v>
                </c:pt>
                <c:pt idx="3">
                  <c:v>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6-4B7B-BB65-E621D3E20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(5.5黑白)'!$R$5:$R$8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(5.5黑白)'!$M$10,'實驗裕度表 (5.5黑白)'!$N$10,'實驗裕度表 (5.5黑白)'!$O$10,'實驗裕度表 (5.5黑白)'!$P$10)</c:f>
              <c:numCache>
                <c:formatCode>General</c:formatCode>
                <c:ptCount val="4"/>
                <c:pt idx="0">
                  <c:v>-0.70500000000000007</c:v>
                </c:pt>
                <c:pt idx="1">
                  <c:v>5.5299999999999994</c:v>
                </c:pt>
                <c:pt idx="2">
                  <c:v>6.4649999999999999</c:v>
                </c:pt>
                <c:pt idx="3">
                  <c:v>4.3999999999999986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C-440C-A1B5-0A7895BD7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At val="-20"/>
        <c:crossBetween val="midCat"/>
        <c:majorUnit val="100"/>
      </c:valAx>
      <c:valAx>
        <c:axId val="128119599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(5.5全彩)'!$R$5:$R$8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(5.5全彩)'!$M$9,'實驗裕度表 (5.5全彩)'!$N$9,'實驗裕度表 (5.5全彩)'!$O$9,'實驗裕度表 (5.5全彩)'!$P$9)</c:f>
              <c:numCache>
                <c:formatCode>General</c:formatCode>
                <c:ptCount val="4"/>
                <c:pt idx="0">
                  <c:v>44.8</c:v>
                </c:pt>
                <c:pt idx="1">
                  <c:v>48.2</c:v>
                </c:pt>
                <c:pt idx="2">
                  <c:v>47.2</c:v>
                </c:pt>
                <c:pt idx="3">
                  <c:v>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8-4E04-9B2F-F25C6C87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(5.5全彩)'!$R$5:$R$8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(5.5全彩)'!$M$11,'實驗裕度表 (5.5全彩)'!$N$11,'實驗裕度表 (5.5全彩)'!$O$11,'實驗裕度表 (5.5全彩)'!$P$11)</c:f>
              <c:numCache>
                <c:formatCode>General</c:formatCode>
                <c:ptCount val="4"/>
                <c:pt idx="0">
                  <c:v>75.599999999999994</c:v>
                </c:pt>
                <c:pt idx="1">
                  <c:v>85.6</c:v>
                </c:pt>
                <c:pt idx="2">
                  <c:v>83.93</c:v>
                </c:pt>
                <c:pt idx="3">
                  <c:v>61.900000000000006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E-4211-8859-4D724354E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(5.5全彩)'!$R$5:$R$8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(5.5全彩)'!$M$8,'實驗裕度表 (5.5全彩)'!$N$8,'實驗裕度表 (5.5全彩)'!$O$8,'實驗裕度表 (5.5全彩)'!$P$8)</c:f>
              <c:numCache>
                <c:formatCode>General</c:formatCode>
                <c:ptCount val="4"/>
                <c:pt idx="0">
                  <c:v>28.6</c:v>
                </c:pt>
                <c:pt idx="1">
                  <c:v>29.9</c:v>
                </c:pt>
                <c:pt idx="2">
                  <c:v>29.4</c:v>
                </c:pt>
                <c:pt idx="3">
                  <c:v>30.55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E-4918-A956-C504B4D7C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'實驗裕度表 (5.5全彩)'!$R$5:$R$8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('實驗裕度表 (5.5全彩)'!$M$10,'實驗裕度表 (5.5全彩)'!$N$10,'實驗裕度表 (5.5全彩)'!$O$10,'實驗裕度表 (5.5全彩)'!$P$10)</c:f>
              <c:numCache>
                <c:formatCode>General</c:formatCode>
                <c:ptCount val="4"/>
                <c:pt idx="0">
                  <c:v>-4.3000000000000007</c:v>
                </c:pt>
                <c:pt idx="1">
                  <c:v>-2.1999999999999993</c:v>
                </c:pt>
                <c:pt idx="2">
                  <c:v>1.7149999999999999</c:v>
                </c:pt>
                <c:pt idx="3">
                  <c:v>8.7500000000000018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C9-4FD3-A5F8-7CFAD202C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At val="-20"/>
        <c:crossBetween val="midCat"/>
        <c:majorUnit val="100"/>
      </c:valAx>
      <c:valAx>
        <c:axId val="128119599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'總整理 (實驗 vs 分析)'!$B$3</c:f>
              <c:strCache>
                <c:ptCount val="1"/>
                <c:pt idx="0">
                  <c:v>滿版黑白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分析)'!$D$10:$G$10</c:f>
              <c:numCache>
                <c:formatCode>General</c:formatCode>
                <c:ptCount val="4"/>
                <c:pt idx="0">
                  <c:v>-2.6399999999999988</c:v>
                </c:pt>
                <c:pt idx="1">
                  <c:v>2.66</c:v>
                </c:pt>
                <c:pt idx="2">
                  <c:v>2.7899999999999991</c:v>
                </c:pt>
                <c:pt idx="3">
                  <c:v>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D-47CA-98AF-6BD550FDC01F}"/>
            </c:ext>
          </c:extLst>
        </c:ser>
        <c:ser>
          <c:idx val="0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xVal>
            <c:numRef>
              <c:f>'總整理 (實驗 vs 分析)'!$AC$5:$AC$8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分析)'!$X$10:$AA$10</c:f>
              <c:numCache>
                <c:formatCode>General</c:formatCode>
                <c:ptCount val="4"/>
                <c:pt idx="0">
                  <c:v>-4.5</c:v>
                </c:pt>
                <c:pt idx="1">
                  <c:v>0.5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9D-47CA-98AF-6BD550FDC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At val="-20"/>
        <c:crossBetween val="midCat"/>
        <c:majorUnit val="100"/>
      </c:valAx>
      <c:valAx>
        <c:axId val="128119599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14451801063685"/>
          <c:y val="0.22680085459392352"/>
          <c:w val="0.35166517614430026"/>
          <c:h val="0.2108364049312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'總整理 (實驗 vs 分析)'!$B$40</c:f>
              <c:strCache>
                <c:ptCount val="1"/>
                <c:pt idx="0">
                  <c:v>滿版全彩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分析)'!$D$46:$G$46</c:f>
              <c:numCache>
                <c:formatCode>General</c:formatCode>
                <c:ptCount val="4"/>
                <c:pt idx="0">
                  <c:v>41.59</c:v>
                </c:pt>
                <c:pt idx="1">
                  <c:v>42.730000000000004</c:v>
                </c:pt>
                <c:pt idx="2">
                  <c:v>44.1</c:v>
                </c:pt>
                <c:pt idx="3">
                  <c:v>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7-4C4B-80C2-302317190E78}"/>
            </c:ext>
          </c:extLst>
        </c:ser>
        <c:ser>
          <c:idx val="1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分析)'!$X$46:$AA$46</c:f>
              <c:numCache>
                <c:formatCode>General</c:formatCode>
                <c:ptCount val="4"/>
                <c:pt idx="0">
                  <c:v>35</c:v>
                </c:pt>
                <c:pt idx="1">
                  <c:v>43</c:v>
                </c:pt>
                <c:pt idx="2">
                  <c:v>38</c:v>
                </c:pt>
                <c:pt idx="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07-4C4B-80C2-302317190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61512863015726"/>
          <c:y val="0.58863913669078793"/>
          <c:w val="0.40944933899920422"/>
          <c:h val="0.2387341751138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'總整理 (實驗 vs 分析)'!$B$40</c:f>
              <c:strCache>
                <c:ptCount val="1"/>
                <c:pt idx="0">
                  <c:v>滿版全彩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分析)'!$D$48:$G$48</c:f>
              <c:numCache>
                <c:formatCode>General</c:formatCode>
                <c:ptCount val="4"/>
                <c:pt idx="0">
                  <c:v>66.599999999999994</c:v>
                </c:pt>
                <c:pt idx="1">
                  <c:v>71.599999999999994</c:v>
                </c:pt>
                <c:pt idx="2">
                  <c:v>70.44</c:v>
                </c:pt>
                <c:pt idx="3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C-4B48-B8F8-8663874AF803}"/>
            </c:ext>
          </c:extLst>
        </c:ser>
        <c:ser>
          <c:idx val="1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分析)'!$X$48:$AA$48</c:f>
              <c:numCache>
                <c:formatCode>General</c:formatCode>
                <c:ptCount val="4"/>
                <c:pt idx="0">
                  <c:v>62</c:v>
                </c:pt>
                <c:pt idx="1">
                  <c:v>61</c:v>
                </c:pt>
                <c:pt idx="2">
                  <c:v>59</c:v>
                </c:pt>
                <c:pt idx="3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EC-4B48-B8F8-8663874A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142638936066404"/>
          <c:y val="0.48340713787919121"/>
          <c:w val="0.39454067605717313"/>
          <c:h val="0.26681490360815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'總整理 (實驗 vs 分析)'!$B$40</c:f>
              <c:strCache>
                <c:ptCount val="1"/>
                <c:pt idx="0">
                  <c:v>滿版全彩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分析)'!$D$45:$G$45</c:f>
              <c:numCache>
                <c:formatCode>General</c:formatCode>
                <c:ptCount val="4"/>
                <c:pt idx="0">
                  <c:v>31.704999999999998</c:v>
                </c:pt>
                <c:pt idx="1">
                  <c:v>31.634999999999998</c:v>
                </c:pt>
                <c:pt idx="2">
                  <c:v>33.950000000000003</c:v>
                </c:pt>
                <c:pt idx="3">
                  <c:v>34.75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5-47A7-983E-BCAECA8BF96B}"/>
            </c:ext>
          </c:extLst>
        </c:ser>
        <c:ser>
          <c:idx val="1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分析)'!$X$45:$AA$45</c:f>
              <c:numCache>
                <c:formatCode>General</c:formatCode>
                <c:ptCount val="4"/>
                <c:pt idx="0">
                  <c:v>34.5</c:v>
                </c:pt>
                <c:pt idx="1">
                  <c:v>38.5</c:v>
                </c:pt>
                <c:pt idx="2">
                  <c:v>37</c:v>
                </c:pt>
                <c:pt idx="3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25-47A7-983E-BCAECA8BF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28524382615799"/>
          <c:y val="0.49563183972845914"/>
          <c:w val="0.38784723407680771"/>
          <c:h val="0.25703528860971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HVA</a:t>
            </a:r>
            <a:r>
              <a:rPr lang="en-US" altLang="zh-TW" baseline="0"/>
              <a:t> Center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'總整理 (實驗 vs 分析)'!$B$40</c:f>
              <c:strCache>
                <c:ptCount val="1"/>
                <c:pt idx="0">
                  <c:v>滿版全彩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分析)'!$D$47:$G$47</c:f>
              <c:numCache>
                <c:formatCode>General</c:formatCode>
                <c:ptCount val="4"/>
                <c:pt idx="0">
                  <c:v>-3.6999999999999993</c:v>
                </c:pt>
                <c:pt idx="1">
                  <c:v>-1.8000000000000007</c:v>
                </c:pt>
                <c:pt idx="2">
                  <c:v>-0.21999999999999886</c:v>
                </c:pt>
                <c:pt idx="3">
                  <c:v>-0.55000000000000071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6-457F-A217-62093E575DE9}"/>
            </c:ext>
          </c:extLst>
        </c:ser>
        <c:ser>
          <c:idx val="1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分析)'!$X$47:$AA$47</c:f>
              <c:numCache>
                <c:formatCode>General</c:formatCode>
                <c:ptCount val="4"/>
                <c:pt idx="0">
                  <c:v>-7</c:v>
                </c:pt>
                <c:pt idx="1">
                  <c:v>-5.5</c:v>
                </c:pt>
                <c:pt idx="2">
                  <c:v>-3.5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56-457F-A217-62093E57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At val="-20"/>
        <c:crossBetween val="midCat"/>
        <c:majorUnit val="100"/>
      </c:valAx>
      <c:valAx>
        <c:axId val="1281195999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186263352539013"/>
          <c:y val="0.27021083115991928"/>
          <c:w val="0.40025865423905382"/>
          <c:h val="0.222446908313518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VVA</a:t>
            </a:r>
            <a:r>
              <a:rPr lang="en-US" altLang="zh-TW" baseline="0"/>
              <a:t> Range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4191726973122"/>
          <c:y val="0.24976417733016393"/>
          <c:w val="0.76089246452160519"/>
          <c:h val="0.60610588504155194"/>
        </c:manualLayout>
      </c:layout>
      <c:scatterChart>
        <c:scatterStyle val="lineMarker"/>
        <c:varyColors val="0"/>
        <c:ser>
          <c:idx val="1"/>
          <c:order val="0"/>
          <c:tx>
            <c:strRef>
              <c:f>'總整理 (實驗 vs 分析)'!$B$76</c:f>
              <c:strCache>
                <c:ptCount val="1"/>
                <c:pt idx="0">
                  <c:v>5.5黑白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'總整理 (實驗 vs 分析)'!$A$78:$A$81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分析)'!$D$82:$G$82</c:f>
              <c:numCache>
                <c:formatCode>General</c:formatCode>
                <c:ptCount val="4"/>
                <c:pt idx="0">
                  <c:v>49</c:v>
                </c:pt>
                <c:pt idx="1">
                  <c:v>46.6</c:v>
                </c:pt>
                <c:pt idx="2">
                  <c:v>48.199999999999996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5-4BF1-8998-C4F57977D6D3}"/>
            </c:ext>
          </c:extLst>
        </c:ser>
        <c:ser>
          <c:idx val="0"/>
          <c:order val="1"/>
          <c:tx>
            <c:strRef>
              <c:f>'總整理 (實驗 vs 分析)'!$U$3</c:f>
              <c:strCache>
                <c:ptCount val="1"/>
                <c:pt idx="0">
                  <c:v>Critical 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'總整理 (實驗 vs 分析)'!$A$5:$A$8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'總整理 (實驗 vs 分析)'!$X$82:$AA$82</c:f>
              <c:numCache>
                <c:formatCode>General</c:formatCode>
                <c:ptCount val="4"/>
                <c:pt idx="0">
                  <c:v>41</c:v>
                </c:pt>
                <c:pt idx="1">
                  <c:v>47</c:v>
                </c:pt>
                <c:pt idx="2">
                  <c:v>51</c:v>
                </c:pt>
                <c:pt idx="3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A5-4BF1-8998-C4F57977D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95583"/>
        <c:axId val="1281195999"/>
      </c:scatterChart>
      <c:valAx>
        <c:axId val="1281195583"/>
        <c:scaling>
          <c:orientation val="minMax"/>
          <c:max val="9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VD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91550308899925592"/>
              <c:y val="0.85047119463867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999"/>
        <c:crosses val="autoZero"/>
        <c:crossBetween val="midCat"/>
        <c:majorUnit val="100"/>
      </c:valAx>
      <c:valAx>
        <c:axId val="128119599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degree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2.0202013774910117E-2"/>
              <c:y val="0.100948540020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119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341797870961465"/>
          <c:y val="0.20528520143597928"/>
          <c:w val="0.3642577094374867"/>
          <c:h val="0.19460437603977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21188</xdr:colOff>
      <xdr:row>3</xdr:row>
      <xdr:rowOff>122464</xdr:rowOff>
    </xdr:from>
    <xdr:to>
      <xdr:col>14</xdr:col>
      <xdr:colOff>282814</xdr:colOff>
      <xdr:row>15</xdr:row>
      <xdr:rowOff>6504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5A5A3175-D1DF-4DD6-937F-F22F29B59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158573</xdr:rowOff>
    </xdr:from>
    <xdr:to>
      <xdr:col>14</xdr:col>
      <xdr:colOff>260625</xdr:colOff>
      <xdr:row>28</xdr:row>
      <xdr:rowOff>57432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BB38CD46-05D3-4568-BF2B-EA6F92AFE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355560</xdr:colOff>
      <xdr:row>3</xdr:row>
      <xdr:rowOff>128562</xdr:rowOff>
    </xdr:from>
    <xdr:to>
      <xdr:col>20</xdr:col>
      <xdr:colOff>206541</xdr:colOff>
      <xdr:row>15</xdr:row>
      <xdr:rowOff>5478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8D91C356-9B00-4025-A380-C5AA6B877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359372</xdr:colOff>
      <xdr:row>16</xdr:row>
      <xdr:rowOff>158866</xdr:rowOff>
    </xdr:from>
    <xdr:to>
      <xdr:col>20</xdr:col>
      <xdr:colOff>212258</xdr:colOff>
      <xdr:row>28</xdr:row>
      <xdr:rowOff>69156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70D6E1D6-4DDB-4FEB-9082-022057127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548056</xdr:colOff>
      <xdr:row>40</xdr:row>
      <xdr:rowOff>151581</xdr:rowOff>
    </xdr:from>
    <xdr:to>
      <xdr:col>14</xdr:col>
      <xdr:colOff>296693</xdr:colOff>
      <xdr:row>52</xdr:row>
      <xdr:rowOff>14938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3C43B1FE-C878-4B2C-B4A5-82A7EFB7F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530678</xdr:colOff>
      <xdr:row>54</xdr:row>
      <xdr:rowOff>1272</xdr:rowOff>
    </xdr:from>
    <xdr:to>
      <xdr:col>14</xdr:col>
      <xdr:colOff>261169</xdr:colOff>
      <xdr:row>65</xdr:row>
      <xdr:rowOff>73486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853510A0-0CB4-43C9-8B36-40BAE93F9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337327</xdr:colOff>
      <xdr:row>40</xdr:row>
      <xdr:rowOff>140534</xdr:rowOff>
    </xdr:from>
    <xdr:to>
      <xdr:col>20</xdr:col>
      <xdr:colOff>219060</xdr:colOff>
      <xdr:row>52</xdr:row>
      <xdr:rowOff>38677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A241EF84-AAF4-48CF-895B-E9E1BF49A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356379</xdr:colOff>
      <xdr:row>54</xdr:row>
      <xdr:rowOff>1565</xdr:rowOff>
    </xdr:from>
    <xdr:to>
      <xdr:col>20</xdr:col>
      <xdr:colOff>222872</xdr:colOff>
      <xdr:row>65</xdr:row>
      <xdr:rowOff>106165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1D1FBFFC-2FE6-40DE-B08C-2F8DD676D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</xdr:col>
      <xdr:colOff>358812</xdr:colOff>
      <xdr:row>16</xdr:row>
      <xdr:rowOff>78441</xdr:rowOff>
    </xdr:from>
    <xdr:ext cx="1107996" cy="392736"/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5E60A883-0A8E-440C-894B-1F27EBE5CD48}"/>
            </a:ext>
          </a:extLst>
        </xdr:cNvPr>
        <xdr:cNvSpPr txBox="1"/>
      </xdr:nvSpPr>
      <xdr:spPr>
        <a:xfrm>
          <a:off x="1781959" y="2947147"/>
          <a:ext cx="1107996" cy="39273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800" b="1" i="1" u="sng"/>
            <a:t>實驗裕度</a:t>
          </a:r>
        </a:p>
      </xdr:txBody>
    </xdr:sp>
    <xdr:clientData/>
  </xdr:oneCellAnchor>
  <xdr:oneCellAnchor>
    <xdr:from>
      <xdr:col>22</xdr:col>
      <xdr:colOff>134918</xdr:colOff>
      <xdr:row>16</xdr:row>
      <xdr:rowOff>93233</xdr:rowOff>
    </xdr:from>
    <xdr:ext cx="1109022" cy="392736"/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4852283B-46B3-45FD-ACFA-D640E0C3D88F}"/>
            </a:ext>
          </a:extLst>
        </xdr:cNvPr>
        <xdr:cNvSpPr txBox="1"/>
      </xdr:nvSpPr>
      <xdr:spPr>
        <a:xfrm>
          <a:off x="14545683" y="2961939"/>
          <a:ext cx="1109022" cy="39273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800" b="1" i="1" u="sng"/>
            <a:t>分析裕度</a:t>
          </a:r>
        </a:p>
      </xdr:txBody>
    </xdr:sp>
    <xdr:clientData/>
  </xdr:oneCellAnchor>
  <xdr:twoCellAnchor>
    <xdr:from>
      <xdr:col>1</xdr:col>
      <xdr:colOff>459441</xdr:colOff>
      <xdr:row>34</xdr:row>
      <xdr:rowOff>145676</xdr:rowOff>
    </xdr:from>
    <xdr:to>
      <xdr:col>28</xdr:col>
      <xdr:colOff>100853</xdr:colOff>
      <xdr:row>34</xdr:row>
      <xdr:rowOff>145676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FDDBA9C8-E567-48A0-ADFD-154198981D09}"/>
            </a:ext>
          </a:extLst>
        </xdr:cNvPr>
        <xdr:cNvCxnSpPr/>
      </xdr:nvCxnSpPr>
      <xdr:spPr>
        <a:xfrm>
          <a:off x="1008529" y="6241676"/>
          <a:ext cx="17963030" cy="0"/>
        </a:xfrm>
        <a:prstGeom prst="line">
          <a:avLst/>
        </a:prstGeom>
        <a:ln w="762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21188</xdr:colOff>
      <xdr:row>76</xdr:row>
      <xdr:rowOff>122464</xdr:rowOff>
    </xdr:from>
    <xdr:to>
      <xdr:col>14</xdr:col>
      <xdr:colOff>282814</xdr:colOff>
      <xdr:row>88</xdr:row>
      <xdr:rowOff>6504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CDB70C36-11A8-4439-82DC-1D2E7F3AD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89</xdr:row>
      <xdr:rowOff>158573</xdr:rowOff>
    </xdr:from>
    <xdr:to>
      <xdr:col>14</xdr:col>
      <xdr:colOff>260625</xdr:colOff>
      <xdr:row>101</xdr:row>
      <xdr:rowOff>57432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B390DA3-E6DE-4598-9FE9-F2CC17A61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355560</xdr:colOff>
      <xdr:row>76</xdr:row>
      <xdr:rowOff>128562</xdr:rowOff>
    </xdr:from>
    <xdr:to>
      <xdr:col>20</xdr:col>
      <xdr:colOff>206541</xdr:colOff>
      <xdr:row>88</xdr:row>
      <xdr:rowOff>5478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E843C8F0-457B-4C0D-8424-8F6434906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359372</xdr:colOff>
      <xdr:row>89</xdr:row>
      <xdr:rowOff>158866</xdr:rowOff>
    </xdr:from>
    <xdr:to>
      <xdr:col>20</xdr:col>
      <xdr:colOff>212258</xdr:colOff>
      <xdr:row>101</xdr:row>
      <xdr:rowOff>69156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6938785-12B8-4CD7-9FC3-FBDC244FB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2</xdr:col>
      <xdr:colOff>358812</xdr:colOff>
      <xdr:row>89</xdr:row>
      <xdr:rowOff>78441</xdr:rowOff>
    </xdr:from>
    <xdr:ext cx="1107996" cy="392736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E1171504-DEDB-41AD-BD32-F3A2A11923B3}"/>
            </a:ext>
          </a:extLst>
        </xdr:cNvPr>
        <xdr:cNvSpPr txBox="1"/>
      </xdr:nvSpPr>
      <xdr:spPr>
        <a:xfrm>
          <a:off x="1791372" y="2908727"/>
          <a:ext cx="1107996" cy="39273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800" b="1" i="1" u="sng"/>
            <a:t>實驗裕度</a:t>
          </a:r>
        </a:p>
      </xdr:txBody>
    </xdr:sp>
    <xdr:clientData/>
  </xdr:oneCellAnchor>
  <xdr:oneCellAnchor>
    <xdr:from>
      <xdr:col>22</xdr:col>
      <xdr:colOff>134918</xdr:colOff>
      <xdr:row>89</xdr:row>
      <xdr:rowOff>93233</xdr:rowOff>
    </xdr:from>
    <xdr:ext cx="1109022" cy="392736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38FA9663-11EA-4F48-B05E-6C342D3CA1B9}"/>
            </a:ext>
          </a:extLst>
        </xdr:cNvPr>
        <xdr:cNvSpPr txBox="1"/>
      </xdr:nvSpPr>
      <xdr:spPr>
        <a:xfrm>
          <a:off x="14840429" y="2927329"/>
          <a:ext cx="1109022" cy="39273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800" b="1" i="1" u="sng"/>
            <a:t>分析裕度</a:t>
          </a:r>
        </a:p>
      </xdr:txBody>
    </xdr:sp>
    <xdr:clientData/>
  </xdr:oneCellAnchor>
  <xdr:twoCellAnchor>
    <xdr:from>
      <xdr:col>9</xdr:col>
      <xdr:colOff>21188</xdr:colOff>
      <xdr:row>112</xdr:row>
      <xdr:rowOff>122464</xdr:rowOff>
    </xdr:from>
    <xdr:to>
      <xdr:col>14</xdr:col>
      <xdr:colOff>282814</xdr:colOff>
      <xdr:row>124</xdr:row>
      <xdr:rowOff>6504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8154B0A-6D5E-41E8-9710-D21F35ECE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125</xdr:row>
      <xdr:rowOff>158573</xdr:rowOff>
    </xdr:from>
    <xdr:to>
      <xdr:col>14</xdr:col>
      <xdr:colOff>260625</xdr:colOff>
      <xdr:row>137</xdr:row>
      <xdr:rowOff>57432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2C9A5EC2-8060-46FB-B832-87119C52A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355560</xdr:colOff>
      <xdr:row>112</xdr:row>
      <xdr:rowOff>128562</xdr:rowOff>
    </xdr:from>
    <xdr:to>
      <xdr:col>20</xdr:col>
      <xdr:colOff>206541</xdr:colOff>
      <xdr:row>124</xdr:row>
      <xdr:rowOff>5478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BCB2D792-AC20-4492-9E92-DBB527874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359372</xdr:colOff>
      <xdr:row>125</xdr:row>
      <xdr:rowOff>158866</xdr:rowOff>
    </xdr:from>
    <xdr:to>
      <xdr:col>20</xdr:col>
      <xdr:colOff>212258</xdr:colOff>
      <xdr:row>137</xdr:row>
      <xdr:rowOff>69156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646C7E01-8D77-42A1-9F1F-745DFAA03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2</xdr:col>
      <xdr:colOff>358812</xdr:colOff>
      <xdr:row>125</xdr:row>
      <xdr:rowOff>78441</xdr:rowOff>
    </xdr:from>
    <xdr:ext cx="1107996" cy="392736"/>
    <xdr:sp macro="" textlink="">
      <xdr:nvSpPr>
        <xdr:cNvPr id="31" name="文字方塊 30">
          <a:extLst>
            <a:ext uri="{FF2B5EF4-FFF2-40B4-BE49-F238E27FC236}">
              <a16:creationId xmlns:a16="http://schemas.microsoft.com/office/drawing/2014/main" id="{12A3277A-F5B0-4037-960D-B40E43EB86B3}"/>
            </a:ext>
          </a:extLst>
        </xdr:cNvPr>
        <xdr:cNvSpPr txBox="1"/>
      </xdr:nvSpPr>
      <xdr:spPr>
        <a:xfrm>
          <a:off x="1791372" y="2908727"/>
          <a:ext cx="1107996" cy="39273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800" b="1" i="1" u="sng"/>
            <a:t>實驗裕度</a:t>
          </a:r>
        </a:p>
      </xdr:txBody>
    </xdr:sp>
    <xdr:clientData/>
  </xdr:oneCellAnchor>
  <xdr:oneCellAnchor>
    <xdr:from>
      <xdr:col>22</xdr:col>
      <xdr:colOff>134918</xdr:colOff>
      <xdr:row>125</xdr:row>
      <xdr:rowOff>93233</xdr:rowOff>
    </xdr:from>
    <xdr:ext cx="1109022" cy="392736"/>
    <xdr:sp macro="" textlink="">
      <xdr:nvSpPr>
        <xdr:cNvPr id="32" name="文字方塊 31">
          <a:extLst>
            <a:ext uri="{FF2B5EF4-FFF2-40B4-BE49-F238E27FC236}">
              <a16:creationId xmlns:a16="http://schemas.microsoft.com/office/drawing/2014/main" id="{81359434-99A1-4806-A583-58196FDDA3D8}"/>
            </a:ext>
          </a:extLst>
        </xdr:cNvPr>
        <xdr:cNvSpPr txBox="1"/>
      </xdr:nvSpPr>
      <xdr:spPr>
        <a:xfrm>
          <a:off x="14840429" y="2927329"/>
          <a:ext cx="1109022" cy="39273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800" b="1" i="1" u="sng"/>
            <a:t>分析裕度</a:t>
          </a:r>
        </a:p>
      </xdr:txBody>
    </xdr:sp>
    <xdr:clientData/>
  </xdr:oneCellAnchor>
  <xdr:twoCellAnchor>
    <xdr:from>
      <xdr:col>1</xdr:col>
      <xdr:colOff>475945</xdr:colOff>
      <xdr:row>71</xdr:row>
      <xdr:rowOff>149486</xdr:rowOff>
    </xdr:from>
    <xdr:to>
      <xdr:col>28</xdr:col>
      <xdr:colOff>119262</xdr:colOff>
      <xdr:row>71</xdr:row>
      <xdr:rowOff>149486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2BDFDDA0-B605-4DBE-B5B9-DF84BFA09F33}"/>
            </a:ext>
          </a:extLst>
        </xdr:cNvPr>
        <xdr:cNvCxnSpPr/>
      </xdr:nvCxnSpPr>
      <xdr:spPr>
        <a:xfrm>
          <a:off x="1033838" y="12708879"/>
          <a:ext cx="17972138" cy="0"/>
        </a:xfrm>
        <a:prstGeom prst="line">
          <a:avLst/>
        </a:prstGeom>
        <a:ln w="762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466148</xdr:colOff>
      <xdr:row>107</xdr:row>
      <xdr:rowOff>108665</xdr:rowOff>
    </xdr:from>
    <xdr:to>
      <xdr:col>28</xdr:col>
      <xdr:colOff>103750</xdr:colOff>
      <xdr:row>107</xdr:row>
      <xdr:rowOff>108665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B6017BE8-2D26-4FAF-AC4B-EC6B28F4C2FC}"/>
            </a:ext>
          </a:extLst>
        </xdr:cNvPr>
        <xdr:cNvCxnSpPr/>
      </xdr:nvCxnSpPr>
      <xdr:spPr>
        <a:xfrm>
          <a:off x="1024041" y="19036201"/>
          <a:ext cx="17966423" cy="0"/>
        </a:xfrm>
        <a:prstGeom prst="line">
          <a:avLst/>
        </a:prstGeom>
        <a:ln w="762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384232</xdr:colOff>
      <xdr:row>54</xdr:row>
      <xdr:rowOff>128564</xdr:rowOff>
    </xdr:from>
    <xdr:ext cx="1107996" cy="392736"/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D3BAA7CA-6FF7-43E1-B538-E956C3DF4AF5}"/>
            </a:ext>
          </a:extLst>
        </xdr:cNvPr>
        <xdr:cNvSpPr txBox="1"/>
      </xdr:nvSpPr>
      <xdr:spPr>
        <a:xfrm>
          <a:off x="1812982" y="9680778"/>
          <a:ext cx="1107996" cy="39273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800" b="1" i="1" u="sng"/>
            <a:t>實驗裕度</a:t>
          </a:r>
        </a:p>
      </xdr:txBody>
    </xdr:sp>
    <xdr:clientData/>
  </xdr:oneCellAnchor>
  <xdr:oneCellAnchor>
    <xdr:from>
      <xdr:col>22</xdr:col>
      <xdr:colOff>152718</xdr:colOff>
      <xdr:row>54</xdr:row>
      <xdr:rowOff>147166</xdr:rowOff>
    </xdr:from>
    <xdr:ext cx="1109022" cy="392736"/>
    <xdr:sp macro="" textlink="">
      <xdr:nvSpPr>
        <xdr:cNvPr id="37" name="文字方塊 36">
          <a:extLst>
            <a:ext uri="{FF2B5EF4-FFF2-40B4-BE49-F238E27FC236}">
              <a16:creationId xmlns:a16="http://schemas.microsoft.com/office/drawing/2014/main" id="{CD28FAF6-BF42-4E2D-A5C6-D1E185B51FD4}"/>
            </a:ext>
          </a:extLst>
        </xdr:cNvPr>
        <xdr:cNvSpPr txBox="1"/>
      </xdr:nvSpPr>
      <xdr:spPr>
        <a:xfrm>
          <a:off x="14862039" y="9699380"/>
          <a:ext cx="1109022" cy="39273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800" b="1" i="1" u="sng"/>
            <a:t>分析裕度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259977</xdr:colOff>
      <xdr:row>2</xdr:row>
      <xdr:rowOff>169209</xdr:rowOff>
    </xdr:from>
    <xdr:ext cx="4928144" cy="164487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AF02250E-4FBF-484F-8714-557A93B2E11E}"/>
            </a:ext>
          </a:extLst>
        </xdr:cNvPr>
        <xdr:cNvSpPr txBox="1"/>
      </xdr:nvSpPr>
      <xdr:spPr>
        <a:xfrm>
          <a:off x="1391547" y="534969"/>
          <a:ext cx="4928144" cy="16448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/>
            <a:t>note:</a:t>
          </a:r>
        </a:p>
        <a:p>
          <a:r>
            <a:rPr lang="zh-TW" altLang="en-US" sz="1600"/>
            <a:t>僅做 </a:t>
          </a:r>
          <a:r>
            <a:rPr lang="en-US" altLang="zh-TW" sz="1600"/>
            <a:t>5.5 </a:t>
          </a:r>
          <a:r>
            <a:rPr lang="zh-TW" altLang="en-US" sz="1600"/>
            <a:t>吋範圍裕度分析 </a:t>
          </a:r>
          <a:r>
            <a:rPr lang="en-US" altLang="zh-TW" sz="1600"/>
            <a:t>(</a:t>
          </a:r>
          <a:r>
            <a:rPr lang="zh-TW" altLang="en-US" sz="1600"/>
            <a:t>根據 </a:t>
          </a:r>
          <a:r>
            <a:rPr lang="en-US" altLang="zh-TW" sz="1600"/>
            <a:t>VA </a:t>
          </a:r>
          <a:r>
            <a:rPr lang="zh-TW" altLang="en-US" sz="1600"/>
            <a:t>範圍有進行位移</a:t>
          </a:r>
          <a:r>
            <a:rPr lang="en-US" altLang="zh-TW" sz="1600"/>
            <a:t>)</a:t>
          </a:r>
        </a:p>
        <a:p>
          <a:r>
            <a:rPr lang="en-US" altLang="zh-TW" sz="1600"/>
            <a:t>code: </a:t>
          </a:r>
          <a:r>
            <a:rPr lang="zh-TW" altLang="en-US" sz="1600"/>
            <a:t>先忽略整面 </a:t>
          </a:r>
          <a:r>
            <a:rPr lang="en-US" altLang="zh-TW" sz="1600"/>
            <a:t>TIR check </a:t>
          </a:r>
        </a:p>
        <a:p>
          <a:r>
            <a:rPr lang="en-US" altLang="zh-TW" sz="1600"/>
            <a:t>B8(Seg5)+C2Seg5 </a:t>
          </a:r>
          <a:r>
            <a:rPr lang="zh-TW" altLang="en-US" sz="1600"/>
            <a:t>只看黃的數量 </a:t>
          </a:r>
          <a:r>
            <a:rPr lang="en-US" altLang="zh-TW" sz="1600"/>
            <a:t>(</a:t>
          </a:r>
          <a:r>
            <a:rPr lang="zh-TW" altLang="en-US" sz="1600"/>
            <a:t>黑忽略但考慮 </a:t>
          </a:r>
          <a:r>
            <a:rPr lang="en-US" altLang="zh-TW" sz="1600"/>
            <a:t>B </a:t>
          </a:r>
          <a:r>
            <a:rPr lang="zh-TW" altLang="en-US" sz="1600"/>
            <a:t>的黃</a:t>
          </a:r>
          <a:r>
            <a:rPr lang="en-US" altLang="zh-TW" sz="1600"/>
            <a:t>)</a:t>
          </a:r>
        </a:p>
        <a:p>
          <a:r>
            <a:rPr lang="en-US" altLang="zh-TW" sz="1600"/>
            <a:t>P1.0017 GG3.735 pixelshift[7,3] </a:t>
          </a:r>
        </a:p>
        <a:p>
          <a:r>
            <a:rPr lang="en-US" altLang="zh-TW" sz="1600"/>
            <a:t>C2: [5,5,5,6]</a:t>
          </a:r>
        </a:p>
      </xdr:txBody>
    </xdr:sp>
    <xdr:clientData/>
  </xdr:oneCellAnchor>
  <xdr:twoCellAnchor>
    <xdr:from>
      <xdr:col>3</xdr:col>
      <xdr:colOff>313765</xdr:colOff>
      <xdr:row>14</xdr:row>
      <xdr:rowOff>56029</xdr:rowOff>
    </xdr:from>
    <xdr:to>
      <xdr:col>5</xdr:col>
      <xdr:colOff>56029</xdr:colOff>
      <xdr:row>16</xdr:row>
      <xdr:rowOff>67235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9BBE7784-64BE-49AE-8143-6DA1EEC0BA85}"/>
            </a:ext>
          </a:extLst>
        </xdr:cNvPr>
        <xdr:cNvSpPr/>
      </xdr:nvSpPr>
      <xdr:spPr>
        <a:xfrm>
          <a:off x="1915870" y="2593489"/>
          <a:ext cx="677619" cy="367441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320489</xdr:colOff>
      <xdr:row>11</xdr:row>
      <xdr:rowOff>118783</xdr:rowOff>
    </xdr:from>
    <xdr:to>
      <xdr:col>5</xdr:col>
      <xdr:colOff>62753</xdr:colOff>
      <xdr:row>13</xdr:row>
      <xdr:rowOff>107577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814A1FC8-8C55-4617-AA90-11AFB7266579}"/>
            </a:ext>
          </a:extLst>
        </xdr:cNvPr>
        <xdr:cNvSpPr/>
      </xdr:nvSpPr>
      <xdr:spPr>
        <a:xfrm>
          <a:off x="1924499" y="2111413"/>
          <a:ext cx="668094" cy="346934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5</xdr:col>
      <xdr:colOff>68355</xdr:colOff>
      <xdr:row>14</xdr:row>
      <xdr:rowOff>71157</xdr:rowOff>
    </xdr:from>
    <xdr:ext cx="1747145" cy="342786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6113F06C-F4B2-4BF7-BEFE-97E519E14157}"/>
            </a:ext>
          </a:extLst>
        </xdr:cNvPr>
        <xdr:cNvSpPr txBox="1"/>
      </xdr:nvSpPr>
      <xdr:spPr>
        <a:xfrm>
          <a:off x="2600100" y="2602902"/>
          <a:ext cx="17471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B8(seg5)+C2(seg5)</a:t>
          </a:r>
        </a:p>
      </xdr:txBody>
    </xdr:sp>
    <xdr:clientData/>
  </xdr:oneCellAnchor>
  <xdr:oneCellAnchor>
    <xdr:from>
      <xdr:col>5</xdr:col>
      <xdr:colOff>86284</xdr:colOff>
      <xdr:row>11</xdr:row>
      <xdr:rowOff>178734</xdr:rowOff>
    </xdr:from>
    <xdr:ext cx="911596" cy="342786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530D92B2-93D7-43CF-BF93-D0BBB550C164}"/>
            </a:ext>
          </a:extLst>
        </xdr:cNvPr>
        <xdr:cNvSpPr txBox="1"/>
      </xdr:nvSpPr>
      <xdr:spPr>
        <a:xfrm>
          <a:off x="2621839" y="2165649"/>
          <a:ext cx="91159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C2(seg5)</a:t>
          </a:r>
          <a:endParaRPr lang="zh-TW" altLang="en-US" sz="1600" b="1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16852</xdr:colOff>
      <xdr:row>4</xdr:row>
      <xdr:rowOff>135670</xdr:rowOff>
    </xdr:from>
    <xdr:to>
      <xdr:col>14</xdr:col>
      <xdr:colOff>534837</xdr:colOff>
      <xdr:row>16</xdr:row>
      <xdr:rowOff>10184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68BE26E-0AA8-40E7-81F8-B3D9C23B4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3284</xdr:colOff>
      <xdr:row>18</xdr:row>
      <xdr:rowOff>57478</xdr:rowOff>
    </xdr:from>
    <xdr:to>
      <xdr:col>14</xdr:col>
      <xdr:colOff>514553</xdr:colOff>
      <xdr:row>29</xdr:row>
      <xdr:rowOff>135407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C118D83-5E80-4D48-A2A6-A2D6A7596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42071</xdr:colOff>
      <xdr:row>4</xdr:row>
      <xdr:rowOff>132243</xdr:rowOff>
    </xdr:from>
    <xdr:to>
      <xdr:col>20</xdr:col>
      <xdr:colOff>7624</xdr:colOff>
      <xdr:row>16</xdr:row>
      <xdr:rowOff>22493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C928757-C392-4C54-A1E6-9C07ECC90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57313</xdr:colOff>
      <xdr:row>17</xdr:row>
      <xdr:rowOff>164451</xdr:rowOff>
    </xdr:from>
    <xdr:to>
      <xdr:col>20</xdr:col>
      <xdr:colOff>19056</xdr:colOff>
      <xdr:row>29</xdr:row>
      <xdr:rowOff>76646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FA917A4-A803-46C4-9B7B-DFC51B82E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182880</xdr:colOff>
      <xdr:row>0</xdr:row>
      <xdr:rowOff>171450</xdr:rowOff>
    </xdr:from>
    <xdr:ext cx="1539780" cy="643061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6D37B952-378C-43D5-8D47-53398CD49E82}"/>
            </a:ext>
          </a:extLst>
        </xdr:cNvPr>
        <xdr:cNvSpPr txBox="1"/>
      </xdr:nvSpPr>
      <xdr:spPr>
        <a:xfrm>
          <a:off x="5193030" y="171450"/>
          <a:ext cx="1539780" cy="6430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自行複製實驗裕度表</a:t>
          </a:r>
          <a:endParaRPr lang="en-US" altLang="zh-TW" sz="1100"/>
        </a:p>
        <a:p>
          <a:r>
            <a:rPr lang="zh-TW" altLang="en-US" sz="1100"/>
            <a:t>自行修改 </a:t>
          </a:r>
          <a:r>
            <a:rPr lang="en-US" altLang="zh-TW" sz="1100"/>
            <a:t>Term </a:t>
          </a:r>
        </a:p>
        <a:p>
          <a:r>
            <a:rPr lang="en-US" altLang="zh-TW" sz="1100"/>
            <a:t>(</a:t>
          </a:r>
          <a:r>
            <a:rPr lang="zh-TW" altLang="en-US" sz="1100"/>
            <a:t>可比較不同人的結果</a:t>
          </a:r>
          <a:r>
            <a:rPr lang="en-US" altLang="zh-TW" sz="1100"/>
            <a:t>)</a:t>
          </a:r>
          <a:endParaRPr lang="zh-TW" altLang="en-US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370537</xdr:colOff>
      <xdr:row>16</xdr:row>
      <xdr:rowOff>87749</xdr:rowOff>
    </xdr:from>
    <xdr:ext cx="1350434" cy="643061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AE2C4964-410D-4D8A-A2E5-E9C8CA8F19D4}"/>
            </a:ext>
          </a:extLst>
        </xdr:cNvPr>
        <xdr:cNvSpPr txBox="1"/>
      </xdr:nvSpPr>
      <xdr:spPr>
        <a:xfrm>
          <a:off x="4826332" y="2987159"/>
          <a:ext cx="1350434" cy="6430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B8</a:t>
          </a:r>
          <a:r>
            <a:rPr lang="zh-TW" altLang="en-US" sz="1100"/>
            <a:t> 影像</a:t>
          </a:r>
          <a:endParaRPr lang="en-US" altLang="zh-TW" sz="1100"/>
        </a:p>
        <a:p>
          <a:r>
            <a:rPr lang="en-US" altLang="zh-TW" sz="1100"/>
            <a:t>Pattern1:</a:t>
          </a:r>
          <a:r>
            <a:rPr lang="en-US" altLang="zh-TW" sz="1100" baseline="0"/>
            <a:t>  </a:t>
          </a:r>
          <a:r>
            <a:rPr lang="zh-TW" altLang="en-US" sz="1100" baseline="0"/>
            <a:t>左黑右白</a:t>
          </a:r>
          <a:endParaRPr lang="en-US" altLang="zh-TW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Pattern2: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zh-TW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右</a:t>
          </a:r>
          <a:r>
            <a:rPr lang="zh-TW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黑</a:t>
          </a:r>
          <a:r>
            <a:rPr lang="zh-TW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左白</a:t>
          </a:r>
          <a:endParaRPr lang="zh-TW" altLang="zh-TW">
            <a:effectLst/>
          </a:endParaRPr>
        </a:p>
      </xdr:txBody>
    </xdr:sp>
    <xdr:clientData/>
  </xdr:oneCellAnchor>
  <xdr:twoCellAnchor>
    <xdr:from>
      <xdr:col>0</xdr:col>
      <xdr:colOff>554048</xdr:colOff>
      <xdr:row>16</xdr:row>
      <xdr:rowOff>55406</xdr:rowOff>
    </xdr:from>
    <xdr:to>
      <xdr:col>7</xdr:col>
      <xdr:colOff>152400</xdr:colOff>
      <xdr:row>24</xdr:row>
      <xdr:rowOff>58388</xdr:rowOff>
    </xdr:to>
    <xdr:sp macro="" textlink="">
      <xdr:nvSpPr>
        <xdr:cNvPr id="3" name="文字方塊 6">
          <a:extLst>
            <a:ext uri="{FF2B5EF4-FFF2-40B4-BE49-F238E27FC236}">
              <a16:creationId xmlns:a16="http://schemas.microsoft.com/office/drawing/2014/main" id="{77000E56-62A5-46DC-99D7-F58B6298E9A8}"/>
            </a:ext>
          </a:extLst>
        </xdr:cNvPr>
        <xdr:cNvSpPr txBox="1"/>
      </xdr:nvSpPr>
      <xdr:spPr>
        <a:xfrm>
          <a:off x="554048" y="2951006"/>
          <a:ext cx="4056052" cy="1450782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1. II </a:t>
          </a:r>
          <a:r>
            <a:rPr lang="zh-TW" altLang="en-US" sz="1400" b="1" i="0">
              <a:solidFill>
                <a:sysClr val="windowText" lastClr="000000"/>
              </a:solidFill>
            </a:rPr>
            <a:t>設定</a:t>
          </a:r>
          <a:r>
            <a:rPr lang="en-US" altLang="zh-TW" sz="1400" b="1" i="0">
              <a:solidFill>
                <a:sysClr val="windowText" lastClr="000000"/>
              </a:solidFill>
            </a:rPr>
            <a:t>: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P1.0017 LRA11.955 R1.674 GG3.735 pixel shift [7,3]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BLP-II (seg5 VZawPS: 10,11,13,14)</a:t>
          </a:r>
        </a:p>
        <a:p>
          <a:pPr algn="l" defTabSz="881664">
            <a:defRPr/>
          </a:pP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2. </a:t>
          </a:r>
          <a:r>
            <a:rPr lang="zh-TW" altLang="en-US" sz="1400" b="1" i="0">
              <a:solidFill>
                <a:sysClr val="windowText" lastClr="000000"/>
              </a:solidFill>
            </a:rPr>
            <a:t>實驗當下裕度全白紀錄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&lt; GY: [7,8,9,10] (20240206)</a:t>
          </a:r>
          <a:r>
            <a:rPr lang="zh-TW" altLang="en-US" sz="1400" b="1" i="0">
              <a:solidFill>
                <a:sysClr val="windowText" lastClr="000000"/>
              </a:solidFill>
            </a:rPr>
            <a:t> </a:t>
          </a:r>
          <a:r>
            <a:rPr lang="en-US" altLang="zh-TW" sz="1400" b="1" i="0">
              <a:solidFill>
                <a:sysClr val="windowText" lastClr="000000"/>
              </a:solidFill>
            </a:rPr>
            <a:t>&gt;</a:t>
          </a:r>
        </a:p>
      </xdr:txBody>
    </xdr:sp>
    <xdr:clientData/>
  </xdr:twoCellAnchor>
  <xdr:twoCellAnchor>
    <xdr:from>
      <xdr:col>10</xdr:col>
      <xdr:colOff>510876</xdr:colOff>
      <xdr:row>12</xdr:row>
      <xdr:rowOff>91864</xdr:rowOff>
    </xdr:from>
    <xdr:to>
      <xdr:col>14</xdr:col>
      <xdr:colOff>173191</xdr:colOff>
      <xdr:row>22</xdr:row>
      <xdr:rowOff>69229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F4DFE42-3F44-4B69-A31B-1D99D52BC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507358</xdr:colOff>
      <xdr:row>22</xdr:row>
      <xdr:rowOff>179278</xdr:rowOff>
    </xdr:from>
    <xdr:to>
      <xdr:col>14</xdr:col>
      <xdr:colOff>158243</xdr:colOff>
      <xdr:row>32</xdr:row>
      <xdr:rowOff>173564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1EEB757-6F59-46D2-8DD8-86625A034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323244</xdr:colOff>
      <xdr:row>12</xdr:row>
      <xdr:rowOff>107983</xdr:rowOff>
    </xdr:from>
    <xdr:to>
      <xdr:col>18</xdr:col>
      <xdr:colOff>193404</xdr:colOff>
      <xdr:row>22</xdr:row>
      <xdr:rowOff>96553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0B16EAA-68F9-4079-8C2C-10013C657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323246</xdr:colOff>
      <xdr:row>22</xdr:row>
      <xdr:rowOff>173857</xdr:rowOff>
    </xdr:from>
    <xdr:to>
      <xdr:col>18</xdr:col>
      <xdr:colOff>193406</xdr:colOff>
      <xdr:row>32</xdr:row>
      <xdr:rowOff>164333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8ED9A72-65CF-40E6-BF1E-A2CF97C05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325829</xdr:colOff>
      <xdr:row>16</xdr:row>
      <xdr:rowOff>27375</xdr:rowOff>
    </xdr:from>
    <xdr:ext cx="1333507" cy="643061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8F182ECD-8425-4221-9F56-90BC2D7F0EB6}"/>
            </a:ext>
          </a:extLst>
        </xdr:cNvPr>
        <xdr:cNvSpPr txBox="1"/>
      </xdr:nvSpPr>
      <xdr:spPr>
        <a:xfrm>
          <a:off x="4783529" y="2922975"/>
          <a:ext cx="1333507" cy="6430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B8</a:t>
          </a:r>
          <a:r>
            <a:rPr lang="zh-TW" altLang="en-US" sz="1100"/>
            <a:t> 影像</a:t>
          </a:r>
          <a:endParaRPr lang="en-US" altLang="zh-TW" sz="1100"/>
        </a:p>
        <a:p>
          <a:r>
            <a:rPr lang="en-US" altLang="zh-TW" sz="1100"/>
            <a:t>Pattern:</a:t>
          </a:r>
          <a:r>
            <a:rPr lang="zh-TW" altLang="en-US" sz="1100"/>
            <a:t> </a:t>
          </a:r>
          <a:r>
            <a:rPr lang="en-US" altLang="zh-TW" sz="1100"/>
            <a:t>Moba </a:t>
          </a:r>
          <a:r>
            <a:rPr lang="zh-TW" altLang="en-US" sz="1100"/>
            <a:t>全彩</a:t>
          </a:r>
          <a:endParaRPr lang="en-US" altLang="zh-TW" sz="1100"/>
        </a:p>
        <a:p>
          <a:r>
            <a:rPr lang="zh-TW" altLang="en-US">
              <a:effectLst/>
            </a:rPr>
            <a:t>直接看交集</a:t>
          </a:r>
          <a:endParaRPr lang="zh-TW" altLang="zh-TW">
            <a:effectLst/>
          </a:endParaRPr>
        </a:p>
      </xdr:txBody>
    </xdr:sp>
    <xdr:clientData/>
  </xdr:oneCellAnchor>
  <xdr:twoCellAnchor>
    <xdr:from>
      <xdr:col>10</xdr:col>
      <xdr:colOff>567691</xdr:colOff>
      <xdr:row>12</xdr:row>
      <xdr:rowOff>8940</xdr:rowOff>
    </xdr:from>
    <xdr:to>
      <xdr:col>14</xdr:col>
      <xdr:colOff>115034</xdr:colOff>
      <xdr:row>21</xdr:row>
      <xdr:rowOff>165151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AB839F0-7A1D-4914-9CB6-F2CC4AEE2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554648</xdr:colOff>
      <xdr:row>22</xdr:row>
      <xdr:rowOff>101845</xdr:rowOff>
    </xdr:from>
    <xdr:to>
      <xdr:col>14</xdr:col>
      <xdr:colOff>113421</xdr:colOff>
      <xdr:row>32</xdr:row>
      <xdr:rowOff>69461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F930878-5FFF-471C-85E3-210738899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263182</xdr:colOff>
      <xdr:row>12</xdr:row>
      <xdr:rowOff>19344</xdr:rowOff>
    </xdr:from>
    <xdr:to>
      <xdr:col>18</xdr:col>
      <xdr:colOff>39548</xdr:colOff>
      <xdr:row>21</xdr:row>
      <xdr:rowOff>179365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01A52AF-7235-4619-B823-075E6EC73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263184</xdr:colOff>
      <xdr:row>22</xdr:row>
      <xdr:rowOff>79279</xdr:rowOff>
    </xdr:from>
    <xdr:to>
      <xdr:col>18</xdr:col>
      <xdr:colOff>39550</xdr:colOff>
      <xdr:row>32</xdr:row>
      <xdr:rowOff>64040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65CC802-E1AC-42B6-8684-397598F3E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593187</xdr:colOff>
      <xdr:row>16</xdr:row>
      <xdr:rowOff>0</xdr:rowOff>
    </xdr:from>
    <xdr:to>
      <xdr:col>7</xdr:col>
      <xdr:colOff>207104</xdr:colOff>
      <xdr:row>23</xdr:row>
      <xdr:rowOff>162674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ADA77D8F-6BA8-4B4B-956E-8791CCCDBD41}"/>
            </a:ext>
          </a:extLst>
        </xdr:cNvPr>
        <xdr:cNvSpPr txBox="1"/>
      </xdr:nvSpPr>
      <xdr:spPr>
        <a:xfrm>
          <a:off x="593187" y="2895600"/>
          <a:ext cx="4071617" cy="1429499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1.</a:t>
          </a:r>
          <a:r>
            <a:rPr lang="en-US" altLang="zh-TW" sz="1400" b="1" i="0" baseline="0">
              <a:solidFill>
                <a:sysClr val="windowText" lastClr="000000"/>
              </a:solidFill>
            </a:rPr>
            <a:t> II</a:t>
          </a:r>
          <a:r>
            <a:rPr lang="zh-TW" altLang="en-US" sz="1400" b="1" i="0" baseline="0">
              <a:solidFill>
                <a:sysClr val="windowText" lastClr="000000"/>
              </a:solidFill>
            </a:rPr>
            <a:t> 設定</a:t>
          </a:r>
          <a:r>
            <a:rPr lang="en-US" altLang="zh-TW" sz="1400" b="1" i="0" baseline="0">
              <a:solidFill>
                <a:sysClr val="windowText" lastClr="000000"/>
              </a:solidFill>
            </a:rPr>
            <a:t>:</a:t>
          </a: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P1.0017 LRA11.955 R1.674 GG3.735 pixel shift [7,3]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BLP</a:t>
          </a:r>
          <a:r>
            <a:rPr lang="en-US" altLang="zh-TW" sz="1400" b="1" i="0" baseline="0">
              <a:solidFill>
                <a:sysClr val="windowText" lastClr="000000"/>
              </a:solidFill>
            </a:rPr>
            <a:t>-II (seg5 VZawPS: 10,11,13,14)</a:t>
          </a:r>
        </a:p>
        <a:p>
          <a:pPr algn="l" defTabSz="881664">
            <a:defRPr/>
          </a:pP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2. </a:t>
          </a:r>
          <a:r>
            <a:rPr lang="zh-TW" altLang="en-US" sz="1400" b="1" i="0">
              <a:solidFill>
                <a:sysClr val="windowText" lastClr="000000"/>
              </a:solidFill>
            </a:rPr>
            <a:t>實驗當下裕度全白紀錄</a:t>
          </a: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&lt;</a:t>
          </a:r>
          <a:r>
            <a:rPr lang="zh-TW" altLang="en-US" sz="1400" b="1" i="0">
              <a:solidFill>
                <a:sysClr val="windowText" lastClr="000000"/>
              </a:solidFill>
            </a:rPr>
            <a:t> </a:t>
          </a:r>
          <a:r>
            <a:rPr lang="en-US" altLang="zh-TW" sz="1400" b="1" i="0">
              <a:solidFill>
                <a:sysClr val="windowText" lastClr="000000"/>
              </a:solidFill>
            </a:rPr>
            <a:t>GY: [7,8,9,10] (20240206) &gt;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370537</xdr:colOff>
      <xdr:row>16</xdr:row>
      <xdr:rowOff>87749</xdr:rowOff>
    </xdr:from>
    <xdr:ext cx="1350434" cy="643061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CE4F0A9-3B0C-4336-B134-DCD00AD2F5C4}"/>
            </a:ext>
          </a:extLst>
        </xdr:cNvPr>
        <xdr:cNvSpPr txBox="1"/>
      </xdr:nvSpPr>
      <xdr:spPr>
        <a:xfrm>
          <a:off x="4816641" y="3056236"/>
          <a:ext cx="1350434" cy="6430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B8</a:t>
          </a:r>
          <a:r>
            <a:rPr lang="zh-TW" altLang="en-US" sz="1100"/>
            <a:t> 影像 </a:t>
          </a:r>
          <a:r>
            <a:rPr lang="en-US" altLang="zh-TW" sz="1100"/>
            <a:t>5.5</a:t>
          </a:r>
        </a:p>
        <a:p>
          <a:r>
            <a:rPr lang="en-US" altLang="zh-TW" sz="1100"/>
            <a:t>Pattern1:</a:t>
          </a:r>
          <a:r>
            <a:rPr lang="en-US" altLang="zh-TW" sz="1100" baseline="0"/>
            <a:t>  </a:t>
          </a:r>
          <a:r>
            <a:rPr lang="zh-TW" altLang="en-US" sz="1100" baseline="0"/>
            <a:t>左黑右白</a:t>
          </a:r>
          <a:endParaRPr lang="en-US" altLang="zh-TW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Pattern2: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zh-TW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右</a:t>
          </a:r>
          <a:r>
            <a:rPr lang="zh-TW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黑</a:t>
          </a:r>
          <a:r>
            <a:rPr lang="zh-TW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左白</a:t>
          </a:r>
          <a:endParaRPr lang="zh-TW" altLang="zh-TW">
            <a:effectLst/>
          </a:endParaRPr>
        </a:p>
      </xdr:txBody>
    </xdr:sp>
    <xdr:clientData/>
  </xdr:oneCellAnchor>
  <xdr:twoCellAnchor>
    <xdr:from>
      <xdr:col>0</xdr:col>
      <xdr:colOff>550238</xdr:colOff>
      <xdr:row>16</xdr:row>
      <xdr:rowOff>59216</xdr:rowOff>
    </xdr:from>
    <xdr:to>
      <xdr:col>7</xdr:col>
      <xdr:colOff>152400</xdr:colOff>
      <xdr:row>24</xdr:row>
      <xdr:rowOff>37768</xdr:rowOff>
    </xdr:to>
    <xdr:sp macro="" textlink="">
      <xdr:nvSpPr>
        <xdr:cNvPr id="3" name="文字方塊 6">
          <a:extLst>
            <a:ext uri="{FF2B5EF4-FFF2-40B4-BE49-F238E27FC236}">
              <a16:creationId xmlns:a16="http://schemas.microsoft.com/office/drawing/2014/main" id="{C5452D39-70CF-4840-9574-0567DFEE9E21}"/>
            </a:ext>
          </a:extLst>
        </xdr:cNvPr>
        <xdr:cNvSpPr txBox="1"/>
      </xdr:nvSpPr>
      <xdr:spPr>
        <a:xfrm>
          <a:off x="550238" y="2974694"/>
          <a:ext cx="4066488" cy="1436291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1. II </a:t>
          </a:r>
          <a:r>
            <a:rPr lang="zh-TW" altLang="en-US" sz="1400" b="1" i="0">
              <a:solidFill>
                <a:sysClr val="windowText" lastClr="000000"/>
              </a:solidFill>
            </a:rPr>
            <a:t>設定</a:t>
          </a:r>
          <a:r>
            <a:rPr lang="en-US" altLang="zh-TW" sz="1400" b="1" i="0">
              <a:solidFill>
                <a:sysClr val="windowText" lastClr="000000"/>
              </a:solidFill>
            </a:rPr>
            <a:t>: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P1.0017 LRA11.955 R1.674 GG3.735 pixel shift [7,3]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BLP-II (seg5 VZawPS: 10,11,13,14)</a:t>
          </a:r>
        </a:p>
        <a:p>
          <a:pPr algn="l" defTabSz="881664">
            <a:defRPr/>
          </a:pP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2. </a:t>
          </a:r>
          <a:r>
            <a:rPr lang="zh-TW" altLang="en-US" sz="1400" b="1" i="0">
              <a:solidFill>
                <a:sysClr val="windowText" lastClr="000000"/>
              </a:solidFill>
            </a:rPr>
            <a:t>實驗當下裕度全白紀錄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&lt;</a:t>
          </a:r>
          <a:r>
            <a:rPr lang="en-US" altLang="zh-TW" sz="1400" b="1" i="0" baseline="0">
              <a:solidFill>
                <a:sysClr val="windowText" lastClr="000000"/>
              </a:solidFill>
            </a:rPr>
            <a:t> </a:t>
          </a:r>
          <a:r>
            <a:rPr lang="en-US" altLang="zh-TW" sz="1400" b="1" i="0">
              <a:solidFill>
                <a:sysClr val="windowText" lastClr="000000"/>
              </a:solidFill>
            </a:rPr>
            <a:t>Gy: [5,5,5,6] (20240206) &gt;</a:t>
          </a:r>
        </a:p>
      </xdr:txBody>
    </xdr:sp>
    <xdr:clientData/>
  </xdr:twoCellAnchor>
  <xdr:twoCellAnchor>
    <xdr:from>
      <xdr:col>10</xdr:col>
      <xdr:colOff>548976</xdr:colOff>
      <xdr:row>12</xdr:row>
      <xdr:rowOff>55669</xdr:rowOff>
    </xdr:from>
    <xdr:to>
      <xdr:col>14</xdr:col>
      <xdr:colOff>211291</xdr:colOff>
      <xdr:row>22</xdr:row>
      <xdr:rowOff>34939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E4E54F0-EDE6-437A-B18D-6E140FD5A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545458</xdr:colOff>
      <xdr:row>22</xdr:row>
      <xdr:rowOff>143083</xdr:rowOff>
    </xdr:from>
    <xdr:to>
      <xdr:col>14</xdr:col>
      <xdr:colOff>196343</xdr:colOff>
      <xdr:row>32</xdr:row>
      <xdr:rowOff>139274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F15533BD-2D09-4EC7-8CC7-76E659682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361344</xdr:colOff>
      <xdr:row>12</xdr:row>
      <xdr:rowOff>73693</xdr:rowOff>
    </xdr:from>
    <xdr:to>
      <xdr:col>18</xdr:col>
      <xdr:colOff>229599</xdr:colOff>
      <xdr:row>22</xdr:row>
      <xdr:rowOff>60358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924F114-B8A9-4CB3-9436-F5DED2A79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361346</xdr:colOff>
      <xdr:row>22</xdr:row>
      <xdr:rowOff>139567</xdr:rowOff>
    </xdr:from>
    <xdr:to>
      <xdr:col>18</xdr:col>
      <xdr:colOff>229601</xdr:colOff>
      <xdr:row>32</xdr:row>
      <xdr:rowOff>122423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125AA3A-40B1-4784-8293-88C78BBBD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325829</xdr:colOff>
      <xdr:row>16</xdr:row>
      <xdr:rowOff>27375</xdr:rowOff>
    </xdr:from>
    <xdr:ext cx="1333507" cy="643061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6CF8D08A-764C-42F6-ACE2-A42A248E04B5}"/>
            </a:ext>
          </a:extLst>
        </xdr:cNvPr>
        <xdr:cNvSpPr txBox="1"/>
      </xdr:nvSpPr>
      <xdr:spPr>
        <a:xfrm>
          <a:off x="4783529" y="2922975"/>
          <a:ext cx="1333507" cy="6430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B8</a:t>
          </a:r>
          <a:r>
            <a:rPr lang="zh-TW" altLang="en-US" sz="1100"/>
            <a:t> 影像</a:t>
          </a:r>
          <a:endParaRPr lang="en-US" altLang="zh-TW" sz="1100"/>
        </a:p>
        <a:p>
          <a:r>
            <a:rPr lang="en-US" altLang="zh-TW" sz="1100"/>
            <a:t>Pattern:</a:t>
          </a:r>
          <a:r>
            <a:rPr lang="zh-TW" altLang="en-US" sz="1100"/>
            <a:t> </a:t>
          </a:r>
          <a:r>
            <a:rPr lang="en-US" altLang="zh-TW" sz="1100"/>
            <a:t>Moba</a:t>
          </a:r>
          <a:r>
            <a:rPr lang="zh-TW" altLang="en-US" sz="1100"/>
            <a:t>全彩</a:t>
          </a:r>
          <a:endParaRPr lang="en-US" altLang="zh-TW" sz="1100"/>
        </a:p>
        <a:p>
          <a:r>
            <a:rPr lang="zh-TW" altLang="en-US">
              <a:effectLst/>
            </a:rPr>
            <a:t>直接看交集</a:t>
          </a:r>
          <a:endParaRPr lang="zh-TW" altLang="zh-TW">
            <a:effectLst/>
          </a:endParaRPr>
        </a:p>
      </xdr:txBody>
    </xdr:sp>
    <xdr:clientData/>
  </xdr:oneCellAnchor>
  <xdr:twoCellAnchor>
    <xdr:from>
      <xdr:col>10</xdr:col>
      <xdr:colOff>571501</xdr:colOff>
      <xdr:row>12</xdr:row>
      <xdr:rowOff>134670</xdr:rowOff>
    </xdr:from>
    <xdr:to>
      <xdr:col>14</xdr:col>
      <xdr:colOff>120749</xdr:colOff>
      <xdr:row>22</xdr:row>
      <xdr:rowOff>102286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34E6974-A3F2-48F5-BF3B-48AD4A068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550838</xdr:colOff>
      <xdr:row>23</xdr:row>
      <xdr:rowOff>46600</xdr:rowOff>
    </xdr:from>
    <xdr:to>
      <xdr:col>14</xdr:col>
      <xdr:colOff>117231</xdr:colOff>
      <xdr:row>33</xdr:row>
      <xdr:rowOff>16121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78E69C2-5F9A-4667-9CA9-C450AACD5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266992</xdr:colOff>
      <xdr:row>12</xdr:row>
      <xdr:rowOff>135549</xdr:rowOff>
    </xdr:from>
    <xdr:to>
      <xdr:col>18</xdr:col>
      <xdr:colOff>35738</xdr:colOff>
      <xdr:row>22</xdr:row>
      <xdr:rowOff>124120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78B110A-E48C-4121-95D3-4C990232F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266994</xdr:colOff>
      <xdr:row>23</xdr:row>
      <xdr:rowOff>16414</xdr:rowOff>
    </xdr:from>
    <xdr:to>
      <xdr:col>18</xdr:col>
      <xdr:colOff>35740</xdr:colOff>
      <xdr:row>33</xdr:row>
      <xdr:rowOff>8795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8D34F5A-83E7-48C2-A33F-5B229A0E8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589377</xdr:colOff>
      <xdr:row>16</xdr:row>
      <xdr:rowOff>0</xdr:rowOff>
    </xdr:from>
    <xdr:to>
      <xdr:col>7</xdr:col>
      <xdr:colOff>210914</xdr:colOff>
      <xdr:row>23</xdr:row>
      <xdr:rowOff>160769</xdr:rowOff>
    </xdr:to>
    <xdr:sp macro="" textlink="">
      <xdr:nvSpPr>
        <xdr:cNvPr id="8" name="文字方塊 6">
          <a:extLst>
            <a:ext uri="{FF2B5EF4-FFF2-40B4-BE49-F238E27FC236}">
              <a16:creationId xmlns:a16="http://schemas.microsoft.com/office/drawing/2014/main" id="{B583F10E-F106-4306-BF28-0E01BBAC37EE}"/>
            </a:ext>
          </a:extLst>
        </xdr:cNvPr>
        <xdr:cNvSpPr txBox="1"/>
      </xdr:nvSpPr>
      <xdr:spPr>
        <a:xfrm>
          <a:off x="589377" y="2915478"/>
          <a:ext cx="4085863" cy="1436291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1.</a:t>
          </a:r>
          <a:r>
            <a:rPr lang="en-US" altLang="zh-TW" sz="1400" b="1" i="0" baseline="0">
              <a:solidFill>
                <a:sysClr val="windowText" lastClr="000000"/>
              </a:solidFill>
            </a:rPr>
            <a:t> II</a:t>
          </a:r>
          <a:r>
            <a:rPr lang="zh-TW" altLang="en-US" sz="1400" b="1" i="0" baseline="0">
              <a:solidFill>
                <a:sysClr val="windowText" lastClr="000000"/>
              </a:solidFill>
            </a:rPr>
            <a:t> 設定</a:t>
          </a:r>
          <a:r>
            <a:rPr lang="en-US" altLang="zh-TW" sz="1400" b="1" i="0" baseline="0">
              <a:solidFill>
                <a:sysClr val="windowText" lastClr="000000"/>
              </a:solidFill>
            </a:rPr>
            <a:t>:</a:t>
          </a: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P1.0017 LRA11.955 R1.674 GG3.735 pixel shift [7,3]</a:t>
          </a: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BLP</a:t>
          </a:r>
          <a:r>
            <a:rPr lang="en-US" altLang="zh-TW" sz="1400" b="1" i="0" baseline="0">
              <a:solidFill>
                <a:sysClr val="windowText" lastClr="000000"/>
              </a:solidFill>
            </a:rPr>
            <a:t>-II (seg5 VZawPS: 10,11,13,14)</a:t>
          </a:r>
        </a:p>
        <a:p>
          <a:pPr algn="l" defTabSz="881664">
            <a:defRPr/>
          </a:pP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2. </a:t>
          </a:r>
          <a:r>
            <a:rPr lang="zh-TW" altLang="en-US" sz="1400" b="1" i="0">
              <a:solidFill>
                <a:sysClr val="windowText" lastClr="000000"/>
              </a:solidFill>
            </a:rPr>
            <a:t>實驗當下裕度全白紀錄</a:t>
          </a:r>
          <a:endParaRPr lang="en-US" altLang="zh-TW" sz="1400" b="1" i="0">
            <a:solidFill>
              <a:sysClr val="windowText" lastClr="000000"/>
            </a:solidFill>
          </a:endParaRPr>
        </a:p>
        <a:p>
          <a:pPr algn="l" defTabSz="881664">
            <a:defRPr/>
          </a:pPr>
          <a:r>
            <a:rPr lang="en-US" altLang="zh-TW" sz="1400" b="1" i="0">
              <a:solidFill>
                <a:sysClr val="windowText" lastClr="000000"/>
              </a:solidFill>
            </a:rPr>
            <a:t>&lt;</a:t>
          </a:r>
          <a:r>
            <a:rPr lang="zh-TW" altLang="en-US" sz="1400" b="1" i="0">
              <a:solidFill>
                <a:sysClr val="windowText" lastClr="000000"/>
              </a:solidFill>
            </a:rPr>
            <a:t> </a:t>
          </a:r>
          <a:r>
            <a:rPr lang="en-US" altLang="zh-TW" sz="1400" b="1" i="0">
              <a:solidFill>
                <a:sysClr val="windowText" lastClr="000000"/>
              </a:solidFill>
            </a:rPr>
            <a:t>Gy: [5,5,5,6] (20240206)</a:t>
          </a:r>
          <a:r>
            <a:rPr lang="zh-TW" altLang="en-US" sz="1400" b="1" i="0">
              <a:solidFill>
                <a:sysClr val="windowText" lastClr="000000"/>
              </a:solidFill>
            </a:rPr>
            <a:t> </a:t>
          </a:r>
          <a:r>
            <a:rPr lang="en-US" altLang="zh-TW" sz="1400" b="1" i="0">
              <a:solidFill>
                <a:sysClr val="windowText" lastClr="000000"/>
              </a:solidFill>
            </a:rPr>
            <a:t>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64356</xdr:colOff>
      <xdr:row>11</xdr:row>
      <xdr:rowOff>155467</xdr:rowOff>
    </xdr:from>
    <xdr:to>
      <xdr:col>5</xdr:col>
      <xdr:colOff>49695</xdr:colOff>
      <xdr:row>15</xdr:row>
      <xdr:rowOff>18472</xdr:rowOff>
    </xdr:to>
    <xdr:sp macro="" textlink="">
      <xdr:nvSpPr>
        <xdr:cNvPr id="2" name="箭號: 向下 1">
          <a:extLst>
            <a:ext uri="{FF2B5EF4-FFF2-40B4-BE49-F238E27FC236}">
              <a16:creationId xmlns:a16="http://schemas.microsoft.com/office/drawing/2014/main" id="{01E43BD0-3C07-4108-B9B7-6688F37A7992}"/>
            </a:ext>
          </a:extLst>
        </xdr:cNvPr>
        <xdr:cNvSpPr/>
      </xdr:nvSpPr>
      <xdr:spPr>
        <a:xfrm>
          <a:off x="2209552" y="2159858"/>
          <a:ext cx="1128339" cy="591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5</xdr:col>
      <xdr:colOff>33130</xdr:colOff>
      <xdr:row>12</xdr:row>
      <xdr:rowOff>107011</xdr:rowOff>
    </xdr:from>
    <xdr:ext cx="466794" cy="275909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EEE0996D-9C3A-41FA-8CE5-A2ADF9259E67}"/>
            </a:ext>
          </a:extLst>
        </xdr:cNvPr>
        <xdr:cNvSpPr txBox="1"/>
      </xdr:nvSpPr>
      <xdr:spPr>
        <a:xfrm>
          <a:off x="3321326" y="229362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取整</a:t>
          </a:r>
        </a:p>
      </xdr:txBody>
    </xdr:sp>
    <xdr:clientData/>
  </xdr:oneCellAnchor>
  <xdr:twoCellAnchor>
    <xdr:from>
      <xdr:col>3</xdr:col>
      <xdr:colOff>49695</xdr:colOff>
      <xdr:row>21</xdr:row>
      <xdr:rowOff>165652</xdr:rowOff>
    </xdr:from>
    <xdr:to>
      <xdr:col>5</xdr:col>
      <xdr:colOff>40749</xdr:colOff>
      <xdr:row>25</xdr:row>
      <xdr:rowOff>34372</xdr:rowOff>
    </xdr:to>
    <xdr:sp macro="" textlink="">
      <xdr:nvSpPr>
        <xdr:cNvPr id="4" name="箭號: 向下 3">
          <a:extLst>
            <a:ext uri="{FF2B5EF4-FFF2-40B4-BE49-F238E27FC236}">
              <a16:creationId xmlns:a16="http://schemas.microsoft.com/office/drawing/2014/main" id="{1AC1A9BB-630C-4356-A778-88D0C1475C2D}"/>
            </a:ext>
          </a:extLst>
        </xdr:cNvPr>
        <xdr:cNvSpPr/>
      </xdr:nvSpPr>
      <xdr:spPr>
        <a:xfrm>
          <a:off x="2194891" y="3992217"/>
          <a:ext cx="1134054" cy="59759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5</xdr:col>
      <xdr:colOff>17890</xdr:colOff>
      <xdr:row>22</xdr:row>
      <xdr:rowOff>134426</xdr:rowOff>
    </xdr:from>
    <xdr:ext cx="1625188" cy="448136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C25F9CAA-27E3-4144-84D1-D2E5B7497037}"/>
            </a:ext>
          </a:extLst>
        </xdr:cNvPr>
        <xdr:cNvSpPr txBox="1"/>
      </xdr:nvSpPr>
      <xdr:spPr>
        <a:xfrm>
          <a:off x="3703651" y="4143209"/>
          <a:ext cx="1625188" cy="4481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Matlab</a:t>
          </a:r>
          <a:r>
            <a:rPr lang="en-US" altLang="zh-TW" sz="1100" baseline="0"/>
            <a:t> Code Find Critical</a:t>
          </a:r>
        </a:p>
        <a:p>
          <a:r>
            <a:rPr lang="zh-TW" altLang="en-US" sz="1100"/>
            <a:t>自行貼上</a:t>
          </a:r>
        </a:p>
      </xdr:txBody>
    </xdr:sp>
    <xdr:clientData/>
  </xdr:oneCellAnchor>
  <xdr:twoCellAnchor>
    <xdr:from>
      <xdr:col>3</xdr:col>
      <xdr:colOff>0</xdr:colOff>
      <xdr:row>36</xdr:row>
      <xdr:rowOff>0</xdr:rowOff>
    </xdr:from>
    <xdr:to>
      <xdr:col>4</xdr:col>
      <xdr:colOff>558744</xdr:colOff>
      <xdr:row>39</xdr:row>
      <xdr:rowOff>47128</xdr:rowOff>
    </xdr:to>
    <xdr:sp macro="" textlink="">
      <xdr:nvSpPr>
        <xdr:cNvPr id="6" name="箭號: 向下 5">
          <a:extLst>
            <a:ext uri="{FF2B5EF4-FFF2-40B4-BE49-F238E27FC236}">
              <a16:creationId xmlns:a16="http://schemas.microsoft.com/office/drawing/2014/main" id="{18D647B0-1093-4FBF-96C6-F522AC832158}"/>
            </a:ext>
          </a:extLst>
        </xdr:cNvPr>
        <xdr:cNvSpPr/>
      </xdr:nvSpPr>
      <xdr:spPr>
        <a:xfrm>
          <a:off x="2145196" y="6559826"/>
          <a:ext cx="1262765" cy="59378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5</xdr:col>
      <xdr:colOff>0</xdr:colOff>
      <xdr:row>36</xdr:row>
      <xdr:rowOff>131941</xdr:rowOff>
    </xdr:from>
    <xdr:ext cx="2248180" cy="448136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DDE07B6B-4EFF-4121-AEE3-6E229DC7E02D}"/>
            </a:ext>
          </a:extLst>
        </xdr:cNvPr>
        <xdr:cNvSpPr txBox="1"/>
      </xdr:nvSpPr>
      <xdr:spPr>
        <a:xfrm>
          <a:off x="3685761" y="6691767"/>
          <a:ext cx="2248180" cy="4481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Matlab</a:t>
          </a:r>
          <a:r>
            <a:rPr lang="en-US" altLang="zh-TW" sz="1100" baseline="0"/>
            <a:t> Code VZA by Critical Median</a:t>
          </a:r>
        </a:p>
        <a:p>
          <a:r>
            <a:rPr lang="zh-TW" altLang="en-US" sz="1100" baseline="0"/>
            <a:t>自行貼上</a:t>
          </a:r>
          <a:endParaRPr lang="zh-TW" altLang="en-US" sz="1100"/>
        </a:p>
      </xdr:txBody>
    </xdr:sp>
    <xdr:clientData/>
  </xdr:oneCellAnchor>
  <xdr:twoCellAnchor>
    <xdr:from>
      <xdr:col>11</xdr:col>
      <xdr:colOff>64356</xdr:colOff>
      <xdr:row>11</xdr:row>
      <xdr:rowOff>155467</xdr:rowOff>
    </xdr:from>
    <xdr:to>
      <xdr:col>13</xdr:col>
      <xdr:colOff>49695</xdr:colOff>
      <xdr:row>15</xdr:row>
      <xdr:rowOff>18472</xdr:rowOff>
    </xdr:to>
    <xdr:sp macro="" textlink="">
      <xdr:nvSpPr>
        <xdr:cNvPr id="8" name="箭號: 向下 7">
          <a:extLst>
            <a:ext uri="{FF2B5EF4-FFF2-40B4-BE49-F238E27FC236}">
              <a16:creationId xmlns:a16="http://schemas.microsoft.com/office/drawing/2014/main" id="{7DAA9BA9-7B68-4A2B-9F70-6348E59BEEE5}"/>
            </a:ext>
          </a:extLst>
        </xdr:cNvPr>
        <xdr:cNvSpPr/>
      </xdr:nvSpPr>
      <xdr:spPr>
        <a:xfrm>
          <a:off x="2482617" y="2101288"/>
          <a:ext cx="1258424" cy="57438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13</xdr:col>
      <xdr:colOff>33130</xdr:colOff>
      <xdr:row>12</xdr:row>
      <xdr:rowOff>107011</xdr:rowOff>
    </xdr:from>
    <xdr:ext cx="466794" cy="275909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DEFCC4D5-203B-477D-9601-805B1BE39147}"/>
            </a:ext>
          </a:extLst>
        </xdr:cNvPr>
        <xdr:cNvSpPr txBox="1"/>
      </xdr:nvSpPr>
      <xdr:spPr>
        <a:xfrm>
          <a:off x="3718761" y="222782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取整</a:t>
          </a:r>
        </a:p>
      </xdr:txBody>
    </xdr:sp>
    <xdr:clientData/>
  </xdr:oneCellAnchor>
  <xdr:twoCellAnchor>
    <xdr:from>
      <xdr:col>11</xdr:col>
      <xdr:colOff>49695</xdr:colOff>
      <xdr:row>21</xdr:row>
      <xdr:rowOff>165652</xdr:rowOff>
    </xdr:from>
    <xdr:to>
      <xdr:col>13</xdr:col>
      <xdr:colOff>40749</xdr:colOff>
      <xdr:row>25</xdr:row>
      <xdr:rowOff>34372</xdr:rowOff>
    </xdr:to>
    <xdr:sp macro="" textlink="">
      <xdr:nvSpPr>
        <xdr:cNvPr id="10" name="箭號: 向下 9">
          <a:extLst>
            <a:ext uri="{FF2B5EF4-FFF2-40B4-BE49-F238E27FC236}">
              <a16:creationId xmlns:a16="http://schemas.microsoft.com/office/drawing/2014/main" id="{3568033D-7E69-48F4-A8A9-332B417D9915}"/>
            </a:ext>
          </a:extLst>
        </xdr:cNvPr>
        <xdr:cNvSpPr/>
      </xdr:nvSpPr>
      <xdr:spPr>
        <a:xfrm>
          <a:off x="2475576" y="3884212"/>
          <a:ext cx="1252709" cy="57248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13</xdr:col>
      <xdr:colOff>17890</xdr:colOff>
      <xdr:row>22</xdr:row>
      <xdr:rowOff>134426</xdr:rowOff>
    </xdr:from>
    <xdr:ext cx="1625188" cy="448136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76F8C667-D270-4AA7-B15C-2FA41EFF6A3C}"/>
            </a:ext>
          </a:extLst>
        </xdr:cNvPr>
        <xdr:cNvSpPr txBox="1"/>
      </xdr:nvSpPr>
      <xdr:spPr>
        <a:xfrm>
          <a:off x="3709236" y="4022259"/>
          <a:ext cx="1625188" cy="4481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Matlab</a:t>
          </a:r>
          <a:r>
            <a:rPr lang="en-US" altLang="zh-TW" sz="1100" baseline="0"/>
            <a:t> Code Find Critical</a:t>
          </a:r>
        </a:p>
        <a:p>
          <a:r>
            <a:rPr lang="zh-TW" altLang="en-US" sz="1100"/>
            <a:t>自行貼上</a:t>
          </a:r>
        </a:p>
      </xdr:txBody>
    </xdr:sp>
    <xdr:clientData/>
  </xdr:oneCellAnchor>
  <xdr:twoCellAnchor>
    <xdr:from>
      <xdr:col>11</xdr:col>
      <xdr:colOff>0</xdr:colOff>
      <xdr:row>36</xdr:row>
      <xdr:rowOff>0</xdr:rowOff>
    </xdr:from>
    <xdr:to>
      <xdr:col>12</xdr:col>
      <xdr:colOff>558744</xdr:colOff>
      <xdr:row>39</xdr:row>
      <xdr:rowOff>47128</xdr:rowOff>
    </xdr:to>
    <xdr:sp macro="" textlink="">
      <xdr:nvSpPr>
        <xdr:cNvPr id="12" name="箭號: 向下 11">
          <a:extLst>
            <a:ext uri="{FF2B5EF4-FFF2-40B4-BE49-F238E27FC236}">
              <a16:creationId xmlns:a16="http://schemas.microsoft.com/office/drawing/2014/main" id="{4EDC2817-6362-40E4-9B68-CCB2667C4CD7}"/>
            </a:ext>
          </a:extLst>
        </xdr:cNvPr>
        <xdr:cNvSpPr/>
      </xdr:nvSpPr>
      <xdr:spPr>
        <a:xfrm>
          <a:off x="2422071" y="6368143"/>
          <a:ext cx="1248899" cy="5797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13</xdr:col>
      <xdr:colOff>0</xdr:colOff>
      <xdr:row>36</xdr:row>
      <xdr:rowOff>131941</xdr:rowOff>
    </xdr:from>
    <xdr:ext cx="2248180" cy="448136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9DF4E441-D8FC-4672-9B76-F6BF7D32E96D}"/>
            </a:ext>
          </a:extLst>
        </xdr:cNvPr>
        <xdr:cNvSpPr txBox="1"/>
      </xdr:nvSpPr>
      <xdr:spPr>
        <a:xfrm>
          <a:off x="3687536" y="6503894"/>
          <a:ext cx="2248180" cy="4481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Matlab</a:t>
          </a:r>
          <a:r>
            <a:rPr lang="en-US" altLang="zh-TW" sz="1100" baseline="0"/>
            <a:t> Code VZA by Critical Median</a:t>
          </a:r>
        </a:p>
        <a:p>
          <a:r>
            <a:rPr lang="zh-TW" altLang="en-US" sz="1100" baseline="0"/>
            <a:t>自行貼上</a:t>
          </a:r>
          <a:endParaRPr lang="zh-TW" altLang="en-US" sz="1100"/>
        </a:p>
      </xdr:txBody>
    </xdr:sp>
    <xdr:clientData/>
  </xdr:oneCellAnchor>
  <xdr:twoCellAnchor>
    <xdr:from>
      <xdr:col>19</xdr:col>
      <xdr:colOff>64356</xdr:colOff>
      <xdr:row>11</xdr:row>
      <xdr:rowOff>155467</xdr:rowOff>
    </xdr:from>
    <xdr:to>
      <xdr:col>21</xdr:col>
      <xdr:colOff>49695</xdr:colOff>
      <xdr:row>15</xdr:row>
      <xdr:rowOff>18472</xdr:rowOff>
    </xdr:to>
    <xdr:sp macro="" textlink="">
      <xdr:nvSpPr>
        <xdr:cNvPr id="14" name="箭號: 向下 13">
          <a:extLst>
            <a:ext uri="{FF2B5EF4-FFF2-40B4-BE49-F238E27FC236}">
              <a16:creationId xmlns:a16="http://schemas.microsoft.com/office/drawing/2014/main" id="{9C850908-1EC9-4EDB-ACA6-A7179FE1E458}"/>
            </a:ext>
          </a:extLst>
        </xdr:cNvPr>
        <xdr:cNvSpPr/>
      </xdr:nvSpPr>
      <xdr:spPr>
        <a:xfrm>
          <a:off x="2482617" y="2101288"/>
          <a:ext cx="1258424" cy="57438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21</xdr:col>
      <xdr:colOff>33130</xdr:colOff>
      <xdr:row>12</xdr:row>
      <xdr:rowOff>107011</xdr:rowOff>
    </xdr:from>
    <xdr:ext cx="466794" cy="275909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3616E7F9-6552-4F50-ADC6-5443E5D05488}"/>
            </a:ext>
          </a:extLst>
        </xdr:cNvPr>
        <xdr:cNvSpPr txBox="1"/>
      </xdr:nvSpPr>
      <xdr:spPr>
        <a:xfrm>
          <a:off x="3718761" y="222782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取整</a:t>
          </a:r>
        </a:p>
      </xdr:txBody>
    </xdr:sp>
    <xdr:clientData/>
  </xdr:oneCellAnchor>
  <xdr:twoCellAnchor>
    <xdr:from>
      <xdr:col>19</xdr:col>
      <xdr:colOff>49695</xdr:colOff>
      <xdr:row>21</xdr:row>
      <xdr:rowOff>165652</xdr:rowOff>
    </xdr:from>
    <xdr:to>
      <xdr:col>21</xdr:col>
      <xdr:colOff>40749</xdr:colOff>
      <xdr:row>25</xdr:row>
      <xdr:rowOff>34372</xdr:rowOff>
    </xdr:to>
    <xdr:sp macro="" textlink="">
      <xdr:nvSpPr>
        <xdr:cNvPr id="16" name="箭號: 向下 15">
          <a:extLst>
            <a:ext uri="{FF2B5EF4-FFF2-40B4-BE49-F238E27FC236}">
              <a16:creationId xmlns:a16="http://schemas.microsoft.com/office/drawing/2014/main" id="{B48A320A-F077-4A0A-AB25-405D94CC1665}"/>
            </a:ext>
          </a:extLst>
        </xdr:cNvPr>
        <xdr:cNvSpPr/>
      </xdr:nvSpPr>
      <xdr:spPr>
        <a:xfrm>
          <a:off x="2475576" y="3884212"/>
          <a:ext cx="1252709" cy="57248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21</xdr:col>
      <xdr:colOff>17890</xdr:colOff>
      <xdr:row>22</xdr:row>
      <xdr:rowOff>134426</xdr:rowOff>
    </xdr:from>
    <xdr:ext cx="1625188" cy="448136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116C1FA5-0A5A-4956-9323-468D6D63CB5D}"/>
            </a:ext>
          </a:extLst>
        </xdr:cNvPr>
        <xdr:cNvSpPr txBox="1"/>
      </xdr:nvSpPr>
      <xdr:spPr>
        <a:xfrm>
          <a:off x="3709236" y="4022259"/>
          <a:ext cx="1625188" cy="4481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Matlab</a:t>
          </a:r>
          <a:r>
            <a:rPr lang="en-US" altLang="zh-TW" sz="1100" baseline="0"/>
            <a:t> Code Find Critical</a:t>
          </a:r>
        </a:p>
        <a:p>
          <a:r>
            <a:rPr lang="zh-TW" altLang="en-US" sz="1100"/>
            <a:t>自行貼上</a:t>
          </a:r>
        </a:p>
      </xdr:txBody>
    </xdr:sp>
    <xdr:clientData/>
  </xdr:oneCellAnchor>
  <xdr:twoCellAnchor>
    <xdr:from>
      <xdr:col>19</xdr:col>
      <xdr:colOff>0</xdr:colOff>
      <xdr:row>36</xdr:row>
      <xdr:rowOff>0</xdr:rowOff>
    </xdr:from>
    <xdr:to>
      <xdr:col>20</xdr:col>
      <xdr:colOff>558744</xdr:colOff>
      <xdr:row>39</xdr:row>
      <xdr:rowOff>47128</xdr:rowOff>
    </xdr:to>
    <xdr:sp macro="" textlink="">
      <xdr:nvSpPr>
        <xdr:cNvPr id="18" name="箭號: 向下 17">
          <a:extLst>
            <a:ext uri="{FF2B5EF4-FFF2-40B4-BE49-F238E27FC236}">
              <a16:creationId xmlns:a16="http://schemas.microsoft.com/office/drawing/2014/main" id="{6263DAD1-AB2F-4BE0-ACF3-AE729D265109}"/>
            </a:ext>
          </a:extLst>
        </xdr:cNvPr>
        <xdr:cNvSpPr/>
      </xdr:nvSpPr>
      <xdr:spPr>
        <a:xfrm>
          <a:off x="2422071" y="6368143"/>
          <a:ext cx="1248899" cy="5797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21</xdr:col>
      <xdr:colOff>0</xdr:colOff>
      <xdr:row>36</xdr:row>
      <xdr:rowOff>131941</xdr:rowOff>
    </xdr:from>
    <xdr:ext cx="2248180" cy="448136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8A7AAB68-57E6-49C5-A467-91F0E0870B42}"/>
            </a:ext>
          </a:extLst>
        </xdr:cNvPr>
        <xdr:cNvSpPr txBox="1"/>
      </xdr:nvSpPr>
      <xdr:spPr>
        <a:xfrm>
          <a:off x="3687536" y="6503894"/>
          <a:ext cx="2248180" cy="4481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Matlab</a:t>
          </a:r>
          <a:r>
            <a:rPr lang="en-US" altLang="zh-TW" sz="1100" baseline="0"/>
            <a:t> Code VZA by Critical Median</a:t>
          </a:r>
        </a:p>
        <a:p>
          <a:r>
            <a:rPr lang="zh-TW" altLang="en-US" sz="1100" baseline="0"/>
            <a:t>自行貼上</a:t>
          </a:r>
          <a:endParaRPr lang="zh-TW" altLang="en-US" sz="1100"/>
        </a:p>
      </xdr:txBody>
    </xdr:sp>
    <xdr:clientData/>
  </xdr:oneCellAnchor>
  <xdr:twoCellAnchor>
    <xdr:from>
      <xdr:col>27</xdr:col>
      <xdr:colOff>64356</xdr:colOff>
      <xdr:row>11</xdr:row>
      <xdr:rowOff>155467</xdr:rowOff>
    </xdr:from>
    <xdr:to>
      <xdr:col>29</xdr:col>
      <xdr:colOff>49695</xdr:colOff>
      <xdr:row>15</xdr:row>
      <xdr:rowOff>18472</xdr:rowOff>
    </xdr:to>
    <xdr:sp macro="" textlink="">
      <xdr:nvSpPr>
        <xdr:cNvPr id="20" name="箭號: 向下 19">
          <a:extLst>
            <a:ext uri="{FF2B5EF4-FFF2-40B4-BE49-F238E27FC236}">
              <a16:creationId xmlns:a16="http://schemas.microsoft.com/office/drawing/2014/main" id="{CD6443E4-5152-4783-B701-DB1CC3DF7770}"/>
            </a:ext>
          </a:extLst>
        </xdr:cNvPr>
        <xdr:cNvSpPr/>
      </xdr:nvSpPr>
      <xdr:spPr>
        <a:xfrm>
          <a:off x="8592225" y="2101288"/>
          <a:ext cx="1108744" cy="57438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29</xdr:col>
      <xdr:colOff>33130</xdr:colOff>
      <xdr:row>12</xdr:row>
      <xdr:rowOff>107011</xdr:rowOff>
    </xdr:from>
    <xdr:ext cx="466794" cy="275909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0C314417-A67C-4BF1-A77E-989AC3E447F1}"/>
            </a:ext>
          </a:extLst>
        </xdr:cNvPr>
        <xdr:cNvSpPr txBox="1"/>
      </xdr:nvSpPr>
      <xdr:spPr>
        <a:xfrm>
          <a:off x="9678689" y="222782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取整</a:t>
          </a:r>
        </a:p>
      </xdr:txBody>
    </xdr:sp>
    <xdr:clientData/>
  </xdr:oneCellAnchor>
  <xdr:twoCellAnchor>
    <xdr:from>
      <xdr:col>27</xdr:col>
      <xdr:colOff>49695</xdr:colOff>
      <xdr:row>21</xdr:row>
      <xdr:rowOff>165652</xdr:rowOff>
    </xdr:from>
    <xdr:to>
      <xdr:col>29</xdr:col>
      <xdr:colOff>40749</xdr:colOff>
      <xdr:row>25</xdr:row>
      <xdr:rowOff>34372</xdr:rowOff>
    </xdr:to>
    <xdr:sp macro="" textlink="">
      <xdr:nvSpPr>
        <xdr:cNvPr id="22" name="箭號: 向下 21">
          <a:extLst>
            <a:ext uri="{FF2B5EF4-FFF2-40B4-BE49-F238E27FC236}">
              <a16:creationId xmlns:a16="http://schemas.microsoft.com/office/drawing/2014/main" id="{1E256A65-B436-491B-B6B8-034510CD64A4}"/>
            </a:ext>
          </a:extLst>
        </xdr:cNvPr>
        <xdr:cNvSpPr/>
      </xdr:nvSpPr>
      <xdr:spPr>
        <a:xfrm>
          <a:off x="8585184" y="3884212"/>
          <a:ext cx="1103029" cy="57248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29</xdr:col>
      <xdr:colOff>17890</xdr:colOff>
      <xdr:row>22</xdr:row>
      <xdr:rowOff>134426</xdr:rowOff>
    </xdr:from>
    <xdr:ext cx="1625188" cy="448136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2C5EC8E9-6439-44DA-88A4-6F6E0F6B67C0}"/>
            </a:ext>
          </a:extLst>
        </xdr:cNvPr>
        <xdr:cNvSpPr txBox="1"/>
      </xdr:nvSpPr>
      <xdr:spPr>
        <a:xfrm>
          <a:off x="9669164" y="4022259"/>
          <a:ext cx="1625188" cy="4481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Matlab</a:t>
          </a:r>
          <a:r>
            <a:rPr lang="en-US" altLang="zh-TW" sz="1100" baseline="0"/>
            <a:t> Code Find Critical</a:t>
          </a:r>
        </a:p>
        <a:p>
          <a:r>
            <a:rPr lang="zh-TW" altLang="en-US" sz="1100"/>
            <a:t>自行貼上</a:t>
          </a:r>
        </a:p>
      </xdr:txBody>
    </xdr:sp>
    <xdr:clientData/>
  </xdr:oneCellAnchor>
  <xdr:twoCellAnchor>
    <xdr:from>
      <xdr:col>27</xdr:col>
      <xdr:colOff>0</xdr:colOff>
      <xdr:row>36</xdr:row>
      <xdr:rowOff>0</xdr:rowOff>
    </xdr:from>
    <xdr:to>
      <xdr:col>28</xdr:col>
      <xdr:colOff>558744</xdr:colOff>
      <xdr:row>39</xdr:row>
      <xdr:rowOff>47128</xdr:rowOff>
    </xdr:to>
    <xdr:sp macro="" textlink="">
      <xdr:nvSpPr>
        <xdr:cNvPr id="24" name="箭號: 向下 23">
          <a:extLst>
            <a:ext uri="{FF2B5EF4-FFF2-40B4-BE49-F238E27FC236}">
              <a16:creationId xmlns:a16="http://schemas.microsoft.com/office/drawing/2014/main" id="{6BF68FCC-267E-46C4-AB5B-C175D301F226}"/>
            </a:ext>
          </a:extLst>
        </xdr:cNvPr>
        <xdr:cNvSpPr/>
      </xdr:nvSpPr>
      <xdr:spPr>
        <a:xfrm>
          <a:off x="8531679" y="6368143"/>
          <a:ext cx="1112826" cy="57971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29</xdr:col>
      <xdr:colOff>0</xdr:colOff>
      <xdr:row>36</xdr:row>
      <xdr:rowOff>131941</xdr:rowOff>
    </xdr:from>
    <xdr:ext cx="2248180" cy="448136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614599B3-D9BD-4D09-B488-F73A988C64FF}"/>
            </a:ext>
          </a:extLst>
        </xdr:cNvPr>
        <xdr:cNvSpPr txBox="1"/>
      </xdr:nvSpPr>
      <xdr:spPr>
        <a:xfrm>
          <a:off x="9647464" y="6503894"/>
          <a:ext cx="2248180" cy="4481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Matlab</a:t>
          </a:r>
          <a:r>
            <a:rPr lang="en-US" altLang="zh-TW" sz="1100" baseline="0"/>
            <a:t> Code VZA by Critical Median</a:t>
          </a:r>
        </a:p>
        <a:p>
          <a:r>
            <a:rPr lang="zh-TW" altLang="en-US" sz="1100" baseline="0"/>
            <a:t>自行貼上</a:t>
          </a:r>
          <a:endParaRPr lang="zh-TW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259977</xdr:colOff>
      <xdr:row>2</xdr:row>
      <xdr:rowOff>169209</xdr:rowOff>
    </xdr:from>
    <xdr:ext cx="4928144" cy="1377813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A05132-153A-4E73-AECE-A53D2FCC5014}"/>
            </a:ext>
          </a:extLst>
        </xdr:cNvPr>
        <xdr:cNvSpPr txBox="1"/>
      </xdr:nvSpPr>
      <xdr:spPr>
        <a:xfrm>
          <a:off x="6201672" y="534969"/>
          <a:ext cx="4928144" cy="1377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/>
            <a:t>note:</a:t>
          </a:r>
        </a:p>
        <a:p>
          <a:r>
            <a:rPr lang="zh-TW" altLang="en-US" sz="1600"/>
            <a:t>滿版裕度分析</a:t>
          </a:r>
        </a:p>
        <a:p>
          <a:r>
            <a:rPr lang="en-US" altLang="zh-TW" sz="1600"/>
            <a:t>B8(Seg5)+C2Seg5 </a:t>
          </a:r>
          <a:r>
            <a:rPr lang="zh-TW" altLang="en-US" sz="1600"/>
            <a:t>只看黃的數量 </a:t>
          </a:r>
          <a:r>
            <a:rPr lang="en-US" altLang="zh-TW" sz="1600"/>
            <a:t>(</a:t>
          </a:r>
          <a:r>
            <a:rPr lang="zh-TW" altLang="en-US" sz="1600"/>
            <a:t>黑忽略但考慮 </a:t>
          </a:r>
          <a:r>
            <a:rPr lang="en-US" altLang="zh-TW" sz="1600"/>
            <a:t>B </a:t>
          </a:r>
          <a:r>
            <a:rPr lang="zh-TW" altLang="en-US" sz="1600"/>
            <a:t>的黃</a:t>
          </a:r>
          <a:r>
            <a:rPr lang="en-US" altLang="zh-TW" sz="1600"/>
            <a:t>)</a:t>
          </a:r>
        </a:p>
        <a:p>
          <a:r>
            <a:rPr lang="en-US" altLang="zh-TW" sz="1600"/>
            <a:t>P1.0017 GG3.735 pixelshift[7,3] </a:t>
          </a:r>
        </a:p>
        <a:p>
          <a:r>
            <a:rPr lang="en-US" altLang="zh-TW" sz="1600"/>
            <a:t>C2: [7,8,9,10]</a:t>
          </a:r>
        </a:p>
      </xdr:txBody>
    </xdr:sp>
    <xdr:clientData/>
  </xdr:oneCellAnchor>
  <xdr:twoCellAnchor>
    <xdr:from>
      <xdr:col>39</xdr:col>
      <xdr:colOff>95249</xdr:colOff>
      <xdr:row>1</xdr:row>
      <xdr:rowOff>11205</xdr:rowOff>
    </xdr:from>
    <xdr:to>
      <xdr:col>40</xdr:col>
      <xdr:colOff>238124</xdr:colOff>
      <xdr:row>7</xdr:row>
      <xdr:rowOff>161924</xdr:rowOff>
    </xdr:to>
    <xdr:sp macro="" textlink="">
      <xdr:nvSpPr>
        <xdr:cNvPr id="3" name="左大括弧 2">
          <a:extLst>
            <a:ext uri="{FF2B5EF4-FFF2-40B4-BE49-F238E27FC236}">
              <a16:creationId xmlns:a16="http://schemas.microsoft.com/office/drawing/2014/main" id="{08D24725-C14B-4E01-8C01-6674BF78C18C}"/>
            </a:ext>
          </a:extLst>
        </xdr:cNvPr>
        <xdr:cNvSpPr/>
      </xdr:nvSpPr>
      <xdr:spPr>
        <a:xfrm>
          <a:off x="15767684" y="194085"/>
          <a:ext cx="483870" cy="1236569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25</xdr:col>
      <xdr:colOff>313764</xdr:colOff>
      <xdr:row>3</xdr:row>
      <xdr:rowOff>93569</xdr:rowOff>
    </xdr:from>
    <xdr:ext cx="4304383" cy="359394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E879C0BD-8DBB-42E0-B353-D51BB936C3DF}"/>
            </a:ext>
          </a:extLst>
        </xdr:cNvPr>
        <xdr:cNvSpPr txBox="1"/>
      </xdr:nvSpPr>
      <xdr:spPr>
        <a:xfrm>
          <a:off x="11183694" y="640304"/>
          <a:ext cx="4304383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 b="1"/>
            <a:t>此處的 </a:t>
          </a:r>
          <a:r>
            <a:rPr lang="en-US" altLang="zh-TW" sz="1600" b="1"/>
            <a:t>C:</a:t>
          </a:r>
          <a:r>
            <a:rPr lang="zh-TW" altLang="en-US" sz="1600" b="1"/>
            <a:t> 部分 </a:t>
          </a:r>
          <a:r>
            <a:rPr lang="en-US" altLang="zh-TW" sz="1600" b="1"/>
            <a:t>nan </a:t>
          </a:r>
          <a:r>
            <a:rPr lang="zh-TW" altLang="en-US" sz="1600" b="1"/>
            <a:t>是因為 </a:t>
          </a:r>
          <a:r>
            <a:rPr lang="en-US" altLang="zh-TW" sz="1600" b="1"/>
            <a:t>B</a:t>
          </a:r>
          <a:r>
            <a:rPr lang="zh-TW" altLang="en-US" sz="1600" b="1"/>
            <a:t> 發生 </a:t>
          </a:r>
          <a:r>
            <a:rPr lang="en-US" altLang="zh-TW" sz="1600" b="1"/>
            <a:t>TIR</a:t>
          </a:r>
          <a:r>
            <a:rPr lang="zh-TW" altLang="en-US" sz="1600" b="1"/>
            <a:t> 而無資料</a:t>
          </a:r>
        </a:p>
      </xdr:txBody>
    </xdr:sp>
    <xdr:clientData/>
  </xdr:oneCellAnchor>
  <xdr:twoCellAnchor>
    <xdr:from>
      <xdr:col>13</xdr:col>
      <xdr:colOff>313765</xdr:colOff>
      <xdr:row>14</xdr:row>
      <xdr:rowOff>56029</xdr:rowOff>
    </xdr:from>
    <xdr:to>
      <xdr:col>15</xdr:col>
      <xdr:colOff>56029</xdr:colOff>
      <xdr:row>16</xdr:row>
      <xdr:rowOff>67235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801B1438-AD9E-4725-82FD-85016ADD72EA}"/>
            </a:ext>
          </a:extLst>
        </xdr:cNvPr>
        <xdr:cNvSpPr/>
      </xdr:nvSpPr>
      <xdr:spPr>
        <a:xfrm>
          <a:off x="6735520" y="2593489"/>
          <a:ext cx="629994" cy="367441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320489</xdr:colOff>
      <xdr:row>11</xdr:row>
      <xdr:rowOff>118783</xdr:rowOff>
    </xdr:from>
    <xdr:to>
      <xdr:col>15</xdr:col>
      <xdr:colOff>62753</xdr:colOff>
      <xdr:row>13</xdr:row>
      <xdr:rowOff>107577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13D74AB7-2C76-42C5-879E-0D705E8F797C}"/>
            </a:ext>
          </a:extLst>
        </xdr:cNvPr>
        <xdr:cNvSpPr/>
      </xdr:nvSpPr>
      <xdr:spPr>
        <a:xfrm>
          <a:off x="6744149" y="2111413"/>
          <a:ext cx="620469" cy="346934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15</xdr:col>
      <xdr:colOff>68355</xdr:colOff>
      <xdr:row>14</xdr:row>
      <xdr:rowOff>71157</xdr:rowOff>
    </xdr:from>
    <xdr:ext cx="1747145" cy="342786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E9F66A37-FCC0-4EE0-B2C3-18F82A95599A}"/>
            </a:ext>
          </a:extLst>
        </xdr:cNvPr>
        <xdr:cNvSpPr txBox="1"/>
      </xdr:nvSpPr>
      <xdr:spPr>
        <a:xfrm>
          <a:off x="7372125" y="2602902"/>
          <a:ext cx="17471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B8(seg5)+C2(seg5)</a:t>
          </a:r>
        </a:p>
      </xdr:txBody>
    </xdr:sp>
    <xdr:clientData/>
  </xdr:oneCellAnchor>
  <xdr:oneCellAnchor>
    <xdr:from>
      <xdr:col>15</xdr:col>
      <xdr:colOff>86284</xdr:colOff>
      <xdr:row>11</xdr:row>
      <xdr:rowOff>178734</xdr:rowOff>
    </xdr:from>
    <xdr:ext cx="911596" cy="342786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7836ACAA-F6B2-4C42-98F3-C0F3B5B180D5}"/>
            </a:ext>
          </a:extLst>
        </xdr:cNvPr>
        <xdr:cNvSpPr txBox="1"/>
      </xdr:nvSpPr>
      <xdr:spPr>
        <a:xfrm>
          <a:off x="7393864" y="2165649"/>
          <a:ext cx="91159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C2(seg5)</a:t>
          </a:r>
          <a:endParaRPr lang="zh-TW" altLang="en-US" sz="16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259977</xdr:colOff>
      <xdr:row>2</xdr:row>
      <xdr:rowOff>169209</xdr:rowOff>
    </xdr:from>
    <xdr:ext cx="4928144" cy="1377813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A214D341-C083-4266-B71A-92695033791E}"/>
            </a:ext>
          </a:extLst>
        </xdr:cNvPr>
        <xdr:cNvSpPr txBox="1"/>
      </xdr:nvSpPr>
      <xdr:spPr>
        <a:xfrm>
          <a:off x="6201672" y="534969"/>
          <a:ext cx="4928144" cy="1377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/>
            <a:t>note:</a:t>
          </a:r>
        </a:p>
        <a:p>
          <a:r>
            <a:rPr lang="zh-TW" altLang="en-US" sz="1600"/>
            <a:t>滿版裕度分析</a:t>
          </a:r>
        </a:p>
        <a:p>
          <a:r>
            <a:rPr lang="en-US" altLang="zh-TW" sz="1600"/>
            <a:t>B8(Seg5)+C2Seg5 </a:t>
          </a:r>
          <a:r>
            <a:rPr lang="zh-TW" altLang="en-US" sz="1600"/>
            <a:t>只看黃的數量 </a:t>
          </a:r>
          <a:r>
            <a:rPr lang="en-US" altLang="zh-TW" sz="1600"/>
            <a:t>(</a:t>
          </a:r>
          <a:r>
            <a:rPr lang="zh-TW" altLang="en-US" sz="1600"/>
            <a:t>黑忽略但考慮 </a:t>
          </a:r>
          <a:r>
            <a:rPr lang="en-US" altLang="zh-TW" sz="1600"/>
            <a:t>B </a:t>
          </a:r>
          <a:r>
            <a:rPr lang="zh-TW" altLang="en-US" sz="1600"/>
            <a:t>的黃</a:t>
          </a:r>
          <a:r>
            <a:rPr lang="en-US" altLang="zh-TW" sz="1600"/>
            <a:t>)</a:t>
          </a:r>
        </a:p>
        <a:p>
          <a:r>
            <a:rPr lang="en-US" altLang="zh-TW" sz="1600"/>
            <a:t>P1.0017 GG3.735 pixelshift[7,3] </a:t>
          </a:r>
        </a:p>
        <a:p>
          <a:r>
            <a:rPr lang="en-US" altLang="zh-TW" sz="1600"/>
            <a:t>C2: [7,8,9,10]</a:t>
          </a:r>
        </a:p>
      </xdr:txBody>
    </xdr:sp>
    <xdr:clientData/>
  </xdr:oneCellAnchor>
  <xdr:twoCellAnchor>
    <xdr:from>
      <xdr:col>39</xdr:col>
      <xdr:colOff>95249</xdr:colOff>
      <xdr:row>1</xdr:row>
      <xdr:rowOff>11205</xdr:rowOff>
    </xdr:from>
    <xdr:to>
      <xdr:col>40</xdr:col>
      <xdr:colOff>238124</xdr:colOff>
      <xdr:row>7</xdr:row>
      <xdr:rowOff>161924</xdr:rowOff>
    </xdr:to>
    <xdr:sp macro="" textlink="">
      <xdr:nvSpPr>
        <xdr:cNvPr id="3" name="左大括弧 2">
          <a:extLst>
            <a:ext uri="{FF2B5EF4-FFF2-40B4-BE49-F238E27FC236}">
              <a16:creationId xmlns:a16="http://schemas.microsoft.com/office/drawing/2014/main" id="{FA26B4D0-FF11-4EFE-9262-C7CB9DB1E198}"/>
            </a:ext>
          </a:extLst>
        </xdr:cNvPr>
        <xdr:cNvSpPr/>
      </xdr:nvSpPr>
      <xdr:spPr>
        <a:xfrm>
          <a:off x="15767684" y="194085"/>
          <a:ext cx="483870" cy="1236569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25</xdr:col>
      <xdr:colOff>313764</xdr:colOff>
      <xdr:row>3</xdr:row>
      <xdr:rowOff>93569</xdr:rowOff>
    </xdr:from>
    <xdr:ext cx="4304383" cy="359394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E39983A1-B830-4432-849A-52C0D772D3C8}"/>
            </a:ext>
          </a:extLst>
        </xdr:cNvPr>
        <xdr:cNvSpPr txBox="1"/>
      </xdr:nvSpPr>
      <xdr:spPr>
        <a:xfrm>
          <a:off x="11183694" y="640304"/>
          <a:ext cx="4304383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 b="1"/>
            <a:t>此處的 </a:t>
          </a:r>
          <a:r>
            <a:rPr lang="en-US" altLang="zh-TW" sz="1600" b="1"/>
            <a:t>C:</a:t>
          </a:r>
          <a:r>
            <a:rPr lang="zh-TW" altLang="en-US" sz="1600" b="1"/>
            <a:t> 部分 </a:t>
          </a:r>
          <a:r>
            <a:rPr lang="en-US" altLang="zh-TW" sz="1600" b="1"/>
            <a:t>nan </a:t>
          </a:r>
          <a:r>
            <a:rPr lang="zh-TW" altLang="en-US" sz="1600" b="1"/>
            <a:t>是因為 </a:t>
          </a:r>
          <a:r>
            <a:rPr lang="en-US" altLang="zh-TW" sz="1600" b="1"/>
            <a:t>B</a:t>
          </a:r>
          <a:r>
            <a:rPr lang="zh-TW" altLang="en-US" sz="1600" b="1"/>
            <a:t> 發生 </a:t>
          </a:r>
          <a:r>
            <a:rPr lang="en-US" altLang="zh-TW" sz="1600" b="1"/>
            <a:t>TIR</a:t>
          </a:r>
          <a:r>
            <a:rPr lang="zh-TW" altLang="en-US" sz="1600" b="1"/>
            <a:t> 而無資料</a:t>
          </a:r>
        </a:p>
      </xdr:txBody>
    </xdr:sp>
    <xdr:clientData/>
  </xdr:oneCellAnchor>
  <xdr:twoCellAnchor>
    <xdr:from>
      <xdr:col>13</xdr:col>
      <xdr:colOff>313765</xdr:colOff>
      <xdr:row>14</xdr:row>
      <xdr:rowOff>56029</xdr:rowOff>
    </xdr:from>
    <xdr:to>
      <xdr:col>15</xdr:col>
      <xdr:colOff>56029</xdr:colOff>
      <xdr:row>16</xdr:row>
      <xdr:rowOff>67235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ED64FC2A-7B88-4E57-B9DA-40228E4463FC}"/>
            </a:ext>
          </a:extLst>
        </xdr:cNvPr>
        <xdr:cNvSpPr/>
      </xdr:nvSpPr>
      <xdr:spPr>
        <a:xfrm>
          <a:off x="6735520" y="2593489"/>
          <a:ext cx="629994" cy="367441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320489</xdr:colOff>
      <xdr:row>11</xdr:row>
      <xdr:rowOff>118783</xdr:rowOff>
    </xdr:from>
    <xdr:to>
      <xdr:col>15</xdr:col>
      <xdr:colOff>62753</xdr:colOff>
      <xdr:row>13</xdr:row>
      <xdr:rowOff>107577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58E697D5-E0B5-4411-9ACA-0BD295DB42A0}"/>
            </a:ext>
          </a:extLst>
        </xdr:cNvPr>
        <xdr:cNvSpPr/>
      </xdr:nvSpPr>
      <xdr:spPr>
        <a:xfrm>
          <a:off x="6744149" y="2111413"/>
          <a:ext cx="620469" cy="346934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15</xdr:col>
      <xdr:colOff>68355</xdr:colOff>
      <xdr:row>14</xdr:row>
      <xdr:rowOff>71157</xdr:rowOff>
    </xdr:from>
    <xdr:ext cx="1747145" cy="342786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55A9F888-0F89-45C3-B9D8-4D8DA38A3D20}"/>
            </a:ext>
          </a:extLst>
        </xdr:cNvPr>
        <xdr:cNvSpPr txBox="1"/>
      </xdr:nvSpPr>
      <xdr:spPr>
        <a:xfrm>
          <a:off x="7372125" y="2602902"/>
          <a:ext cx="17471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B8(seg5)+C2(seg5)</a:t>
          </a:r>
        </a:p>
      </xdr:txBody>
    </xdr:sp>
    <xdr:clientData/>
  </xdr:oneCellAnchor>
  <xdr:oneCellAnchor>
    <xdr:from>
      <xdr:col>15</xdr:col>
      <xdr:colOff>86284</xdr:colOff>
      <xdr:row>11</xdr:row>
      <xdr:rowOff>178734</xdr:rowOff>
    </xdr:from>
    <xdr:ext cx="911596" cy="342786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3CD942AB-ACE9-4ACB-BFCA-345184C9A6B7}"/>
            </a:ext>
          </a:extLst>
        </xdr:cNvPr>
        <xdr:cNvSpPr txBox="1"/>
      </xdr:nvSpPr>
      <xdr:spPr>
        <a:xfrm>
          <a:off x="7393864" y="2165649"/>
          <a:ext cx="91159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C2(seg5)</a:t>
          </a:r>
          <a:endParaRPr lang="zh-TW" altLang="en-US" sz="1600" b="1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259977</xdr:colOff>
      <xdr:row>2</xdr:row>
      <xdr:rowOff>169209</xdr:rowOff>
    </xdr:from>
    <xdr:ext cx="4928144" cy="1377813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704E7450-492B-453C-89BD-F811404B8B5C}"/>
            </a:ext>
          </a:extLst>
        </xdr:cNvPr>
        <xdr:cNvSpPr txBox="1"/>
      </xdr:nvSpPr>
      <xdr:spPr>
        <a:xfrm>
          <a:off x="6201672" y="534969"/>
          <a:ext cx="4928144" cy="1377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/>
            <a:t>note:</a:t>
          </a:r>
        </a:p>
        <a:p>
          <a:r>
            <a:rPr lang="zh-TW" altLang="en-US" sz="1600"/>
            <a:t>滿版裕度分析</a:t>
          </a:r>
        </a:p>
        <a:p>
          <a:r>
            <a:rPr lang="en-US" altLang="zh-TW" sz="1600"/>
            <a:t>B8(Seg5)+C2Seg5 </a:t>
          </a:r>
          <a:r>
            <a:rPr lang="zh-TW" altLang="en-US" sz="1600"/>
            <a:t>只看黃的數量 </a:t>
          </a:r>
          <a:r>
            <a:rPr lang="en-US" altLang="zh-TW" sz="1600"/>
            <a:t>(</a:t>
          </a:r>
          <a:r>
            <a:rPr lang="zh-TW" altLang="en-US" sz="1600"/>
            <a:t>黑忽略但考慮 </a:t>
          </a:r>
          <a:r>
            <a:rPr lang="en-US" altLang="zh-TW" sz="1600"/>
            <a:t>B </a:t>
          </a:r>
          <a:r>
            <a:rPr lang="zh-TW" altLang="en-US" sz="1600"/>
            <a:t>的黃</a:t>
          </a:r>
          <a:r>
            <a:rPr lang="en-US" altLang="zh-TW" sz="1600"/>
            <a:t>)</a:t>
          </a:r>
        </a:p>
        <a:p>
          <a:r>
            <a:rPr lang="en-US" altLang="zh-TW" sz="1600"/>
            <a:t>P1.0017 GG3.735 pixelshift[7,3] </a:t>
          </a:r>
        </a:p>
        <a:p>
          <a:r>
            <a:rPr lang="en-US" altLang="zh-TW" sz="1600"/>
            <a:t>C2: [7,8,9,10]</a:t>
          </a:r>
        </a:p>
      </xdr:txBody>
    </xdr:sp>
    <xdr:clientData/>
  </xdr:oneCellAnchor>
  <xdr:twoCellAnchor>
    <xdr:from>
      <xdr:col>39</xdr:col>
      <xdr:colOff>95249</xdr:colOff>
      <xdr:row>1</xdr:row>
      <xdr:rowOff>11205</xdr:rowOff>
    </xdr:from>
    <xdr:to>
      <xdr:col>40</xdr:col>
      <xdr:colOff>238124</xdr:colOff>
      <xdr:row>7</xdr:row>
      <xdr:rowOff>161924</xdr:rowOff>
    </xdr:to>
    <xdr:sp macro="" textlink="">
      <xdr:nvSpPr>
        <xdr:cNvPr id="3" name="左大括弧 2">
          <a:extLst>
            <a:ext uri="{FF2B5EF4-FFF2-40B4-BE49-F238E27FC236}">
              <a16:creationId xmlns:a16="http://schemas.microsoft.com/office/drawing/2014/main" id="{0E26703E-58E0-4F20-BDEA-CB22AC33B241}"/>
            </a:ext>
          </a:extLst>
        </xdr:cNvPr>
        <xdr:cNvSpPr/>
      </xdr:nvSpPr>
      <xdr:spPr>
        <a:xfrm>
          <a:off x="15767684" y="194085"/>
          <a:ext cx="483870" cy="1236569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25</xdr:col>
      <xdr:colOff>313764</xdr:colOff>
      <xdr:row>3</xdr:row>
      <xdr:rowOff>93569</xdr:rowOff>
    </xdr:from>
    <xdr:ext cx="4304383" cy="359394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5710536C-4D00-4AB5-A4CC-2EB20C7CB29F}"/>
            </a:ext>
          </a:extLst>
        </xdr:cNvPr>
        <xdr:cNvSpPr txBox="1"/>
      </xdr:nvSpPr>
      <xdr:spPr>
        <a:xfrm>
          <a:off x="11183694" y="640304"/>
          <a:ext cx="4304383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 b="1"/>
            <a:t>此處的 </a:t>
          </a:r>
          <a:r>
            <a:rPr lang="en-US" altLang="zh-TW" sz="1600" b="1"/>
            <a:t>C:</a:t>
          </a:r>
          <a:r>
            <a:rPr lang="zh-TW" altLang="en-US" sz="1600" b="1"/>
            <a:t> 部分 </a:t>
          </a:r>
          <a:r>
            <a:rPr lang="en-US" altLang="zh-TW" sz="1600" b="1"/>
            <a:t>nan </a:t>
          </a:r>
          <a:r>
            <a:rPr lang="zh-TW" altLang="en-US" sz="1600" b="1"/>
            <a:t>是因為 </a:t>
          </a:r>
          <a:r>
            <a:rPr lang="en-US" altLang="zh-TW" sz="1600" b="1"/>
            <a:t>B</a:t>
          </a:r>
          <a:r>
            <a:rPr lang="zh-TW" altLang="en-US" sz="1600" b="1"/>
            <a:t> 發生 </a:t>
          </a:r>
          <a:r>
            <a:rPr lang="en-US" altLang="zh-TW" sz="1600" b="1"/>
            <a:t>TIR</a:t>
          </a:r>
          <a:r>
            <a:rPr lang="zh-TW" altLang="en-US" sz="1600" b="1"/>
            <a:t> 而無資料</a:t>
          </a:r>
        </a:p>
      </xdr:txBody>
    </xdr:sp>
    <xdr:clientData/>
  </xdr:oneCellAnchor>
  <xdr:twoCellAnchor>
    <xdr:from>
      <xdr:col>13</xdr:col>
      <xdr:colOff>313765</xdr:colOff>
      <xdr:row>14</xdr:row>
      <xdr:rowOff>56029</xdr:rowOff>
    </xdr:from>
    <xdr:to>
      <xdr:col>15</xdr:col>
      <xdr:colOff>56029</xdr:colOff>
      <xdr:row>16</xdr:row>
      <xdr:rowOff>67235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7D2CA6B9-7769-43D0-84D4-0ED80EBB2498}"/>
            </a:ext>
          </a:extLst>
        </xdr:cNvPr>
        <xdr:cNvSpPr/>
      </xdr:nvSpPr>
      <xdr:spPr>
        <a:xfrm>
          <a:off x="6735520" y="2593489"/>
          <a:ext cx="629994" cy="367441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320489</xdr:colOff>
      <xdr:row>11</xdr:row>
      <xdr:rowOff>118783</xdr:rowOff>
    </xdr:from>
    <xdr:to>
      <xdr:col>15</xdr:col>
      <xdr:colOff>62753</xdr:colOff>
      <xdr:row>13</xdr:row>
      <xdr:rowOff>107577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2EC0CD8B-5C74-432F-8D64-7CCAFF598BEA}"/>
            </a:ext>
          </a:extLst>
        </xdr:cNvPr>
        <xdr:cNvSpPr/>
      </xdr:nvSpPr>
      <xdr:spPr>
        <a:xfrm>
          <a:off x="6744149" y="2111413"/>
          <a:ext cx="620469" cy="346934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15</xdr:col>
      <xdr:colOff>68355</xdr:colOff>
      <xdr:row>14</xdr:row>
      <xdr:rowOff>71157</xdr:rowOff>
    </xdr:from>
    <xdr:ext cx="1747145" cy="342786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93F1DD1C-8A58-4A07-BC67-59AC29416E5A}"/>
            </a:ext>
          </a:extLst>
        </xdr:cNvPr>
        <xdr:cNvSpPr txBox="1"/>
      </xdr:nvSpPr>
      <xdr:spPr>
        <a:xfrm>
          <a:off x="7372125" y="2602902"/>
          <a:ext cx="17471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B8(seg5)+C2(seg5)</a:t>
          </a:r>
        </a:p>
      </xdr:txBody>
    </xdr:sp>
    <xdr:clientData/>
  </xdr:oneCellAnchor>
  <xdr:oneCellAnchor>
    <xdr:from>
      <xdr:col>15</xdr:col>
      <xdr:colOff>86284</xdr:colOff>
      <xdr:row>11</xdr:row>
      <xdr:rowOff>178734</xdr:rowOff>
    </xdr:from>
    <xdr:ext cx="911596" cy="342786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8586E8B6-1288-4703-9258-CEB27E6ED3BE}"/>
            </a:ext>
          </a:extLst>
        </xdr:cNvPr>
        <xdr:cNvSpPr txBox="1"/>
      </xdr:nvSpPr>
      <xdr:spPr>
        <a:xfrm>
          <a:off x="7393864" y="2165649"/>
          <a:ext cx="91159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C2(seg5)</a:t>
          </a:r>
          <a:endParaRPr lang="zh-TW" altLang="en-US" sz="1600" b="1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259977</xdr:colOff>
      <xdr:row>2</xdr:row>
      <xdr:rowOff>169209</xdr:rowOff>
    </xdr:from>
    <xdr:ext cx="4928144" cy="1377813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44F05FA7-CD46-4F11-A0AD-1AED76A7EE04}"/>
            </a:ext>
          </a:extLst>
        </xdr:cNvPr>
        <xdr:cNvSpPr txBox="1"/>
      </xdr:nvSpPr>
      <xdr:spPr>
        <a:xfrm>
          <a:off x="6201672" y="534969"/>
          <a:ext cx="4928144" cy="13778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/>
            <a:t>note:</a:t>
          </a:r>
        </a:p>
        <a:p>
          <a:r>
            <a:rPr lang="zh-TW" altLang="en-US" sz="1600"/>
            <a:t>滿版裕度分析</a:t>
          </a:r>
        </a:p>
        <a:p>
          <a:r>
            <a:rPr lang="en-US" altLang="zh-TW" sz="1600"/>
            <a:t>B8(Seg5)+C2Seg5 </a:t>
          </a:r>
          <a:r>
            <a:rPr lang="zh-TW" altLang="en-US" sz="1600"/>
            <a:t>只看黃的數量 </a:t>
          </a:r>
          <a:r>
            <a:rPr lang="en-US" altLang="zh-TW" sz="1600"/>
            <a:t>(</a:t>
          </a:r>
          <a:r>
            <a:rPr lang="zh-TW" altLang="en-US" sz="1600"/>
            <a:t>黑忽略但考慮 </a:t>
          </a:r>
          <a:r>
            <a:rPr lang="en-US" altLang="zh-TW" sz="1600"/>
            <a:t>B </a:t>
          </a:r>
          <a:r>
            <a:rPr lang="zh-TW" altLang="en-US" sz="1600"/>
            <a:t>的黃</a:t>
          </a:r>
          <a:r>
            <a:rPr lang="en-US" altLang="zh-TW" sz="1600"/>
            <a:t>)</a:t>
          </a:r>
        </a:p>
        <a:p>
          <a:r>
            <a:rPr lang="en-US" altLang="zh-TW" sz="1600"/>
            <a:t>P1.0017 GG3.735 pixelshift[7,3] </a:t>
          </a:r>
        </a:p>
        <a:p>
          <a:r>
            <a:rPr lang="en-US" altLang="zh-TW" sz="1600"/>
            <a:t>C2: [7,8,9,10]</a:t>
          </a:r>
        </a:p>
      </xdr:txBody>
    </xdr:sp>
    <xdr:clientData/>
  </xdr:oneCellAnchor>
  <xdr:twoCellAnchor>
    <xdr:from>
      <xdr:col>39</xdr:col>
      <xdr:colOff>95249</xdr:colOff>
      <xdr:row>1</xdr:row>
      <xdr:rowOff>11205</xdr:rowOff>
    </xdr:from>
    <xdr:to>
      <xdr:col>40</xdr:col>
      <xdr:colOff>238124</xdr:colOff>
      <xdr:row>7</xdr:row>
      <xdr:rowOff>161924</xdr:rowOff>
    </xdr:to>
    <xdr:sp macro="" textlink="">
      <xdr:nvSpPr>
        <xdr:cNvPr id="3" name="左大括弧 2">
          <a:extLst>
            <a:ext uri="{FF2B5EF4-FFF2-40B4-BE49-F238E27FC236}">
              <a16:creationId xmlns:a16="http://schemas.microsoft.com/office/drawing/2014/main" id="{1777B331-F910-4605-89D6-1C1E3FB8B9ED}"/>
            </a:ext>
          </a:extLst>
        </xdr:cNvPr>
        <xdr:cNvSpPr/>
      </xdr:nvSpPr>
      <xdr:spPr>
        <a:xfrm>
          <a:off x="15767684" y="194085"/>
          <a:ext cx="483870" cy="1236569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25</xdr:col>
      <xdr:colOff>313764</xdr:colOff>
      <xdr:row>3</xdr:row>
      <xdr:rowOff>93569</xdr:rowOff>
    </xdr:from>
    <xdr:ext cx="4304383" cy="359394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A04EDBC2-86F8-4805-ACB0-E819B17CD2A5}"/>
            </a:ext>
          </a:extLst>
        </xdr:cNvPr>
        <xdr:cNvSpPr txBox="1"/>
      </xdr:nvSpPr>
      <xdr:spPr>
        <a:xfrm>
          <a:off x="11183694" y="640304"/>
          <a:ext cx="4304383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 b="1"/>
            <a:t>此處的 </a:t>
          </a:r>
          <a:r>
            <a:rPr lang="en-US" altLang="zh-TW" sz="1600" b="1"/>
            <a:t>C:</a:t>
          </a:r>
          <a:r>
            <a:rPr lang="zh-TW" altLang="en-US" sz="1600" b="1"/>
            <a:t> 部分 </a:t>
          </a:r>
          <a:r>
            <a:rPr lang="en-US" altLang="zh-TW" sz="1600" b="1"/>
            <a:t>nan </a:t>
          </a:r>
          <a:r>
            <a:rPr lang="zh-TW" altLang="en-US" sz="1600" b="1"/>
            <a:t>是因為 </a:t>
          </a:r>
          <a:r>
            <a:rPr lang="en-US" altLang="zh-TW" sz="1600" b="1"/>
            <a:t>B</a:t>
          </a:r>
          <a:r>
            <a:rPr lang="zh-TW" altLang="en-US" sz="1600" b="1"/>
            <a:t> 發生 </a:t>
          </a:r>
          <a:r>
            <a:rPr lang="en-US" altLang="zh-TW" sz="1600" b="1"/>
            <a:t>TIR</a:t>
          </a:r>
          <a:r>
            <a:rPr lang="zh-TW" altLang="en-US" sz="1600" b="1"/>
            <a:t> 而無資料</a:t>
          </a:r>
        </a:p>
      </xdr:txBody>
    </xdr:sp>
    <xdr:clientData/>
  </xdr:oneCellAnchor>
  <xdr:twoCellAnchor>
    <xdr:from>
      <xdr:col>13</xdr:col>
      <xdr:colOff>313765</xdr:colOff>
      <xdr:row>14</xdr:row>
      <xdr:rowOff>56029</xdr:rowOff>
    </xdr:from>
    <xdr:to>
      <xdr:col>15</xdr:col>
      <xdr:colOff>56029</xdr:colOff>
      <xdr:row>16</xdr:row>
      <xdr:rowOff>67235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4F17FEB6-7D8E-4201-A423-F6CB3FCEB4A7}"/>
            </a:ext>
          </a:extLst>
        </xdr:cNvPr>
        <xdr:cNvSpPr/>
      </xdr:nvSpPr>
      <xdr:spPr>
        <a:xfrm>
          <a:off x="6735520" y="2593489"/>
          <a:ext cx="629994" cy="367441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320489</xdr:colOff>
      <xdr:row>11</xdr:row>
      <xdr:rowOff>118783</xdr:rowOff>
    </xdr:from>
    <xdr:to>
      <xdr:col>15</xdr:col>
      <xdr:colOff>62753</xdr:colOff>
      <xdr:row>13</xdr:row>
      <xdr:rowOff>107577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1C2BC014-0321-4A05-8381-02834360EB35}"/>
            </a:ext>
          </a:extLst>
        </xdr:cNvPr>
        <xdr:cNvSpPr/>
      </xdr:nvSpPr>
      <xdr:spPr>
        <a:xfrm>
          <a:off x="6744149" y="2111413"/>
          <a:ext cx="620469" cy="346934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15</xdr:col>
      <xdr:colOff>68355</xdr:colOff>
      <xdr:row>14</xdr:row>
      <xdr:rowOff>71157</xdr:rowOff>
    </xdr:from>
    <xdr:ext cx="1747145" cy="342786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EB914719-AD86-46DC-80FA-D065B957B3F5}"/>
            </a:ext>
          </a:extLst>
        </xdr:cNvPr>
        <xdr:cNvSpPr txBox="1"/>
      </xdr:nvSpPr>
      <xdr:spPr>
        <a:xfrm>
          <a:off x="7372125" y="2602902"/>
          <a:ext cx="17471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B8(seg5)+C2(seg5)</a:t>
          </a:r>
        </a:p>
      </xdr:txBody>
    </xdr:sp>
    <xdr:clientData/>
  </xdr:oneCellAnchor>
  <xdr:oneCellAnchor>
    <xdr:from>
      <xdr:col>15</xdr:col>
      <xdr:colOff>86284</xdr:colOff>
      <xdr:row>11</xdr:row>
      <xdr:rowOff>178734</xdr:rowOff>
    </xdr:from>
    <xdr:ext cx="911596" cy="342786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05435894-12E6-46C2-8ECF-A1623CE312AA}"/>
            </a:ext>
          </a:extLst>
        </xdr:cNvPr>
        <xdr:cNvSpPr txBox="1"/>
      </xdr:nvSpPr>
      <xdr:spPr>
        <a:xfrm>
          <a:off x="7393864" y="2165649"/>
          <a:ext cx="91159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C2(seg5)</a:t>
          </a:r>
          <a:endParaRPr lang="zh-TW" altLang="en-US" sz="1600" b="1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259977</xdr:colOff>
      <xdr:row>6</xdr:row>
      <xdr:rowOff>169209</xdr:rowOff>
    </xdr:from>
    <xdr:ext cx="4928144" cy="164487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5CBBC0CB-EADF-4F4B-8DC9-E4DAFE69EBA9}"/>
            </a:ext>
          </a:extLst>
        </xdr:cNvPr>
        <xdr:cNvSpPr txBox="1"/>
      </xdr:nvSpPr>
      <xdr:spPr>
        <a:xfrm>
          <a:off x="6325497" y="1258869"/>
          <a:ext cx="4928144" cy="16448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/>
            <a:t>note:</a:t>
          </a:r>
        </a:p>
        <a:p>
          <a:r>
            <a:rPr lang="zh-TW" altLang="en-US" sz="1600"/>
            <a:t>僅做 </a:t>
          </a:r>
          <a:r>
            <a:rPr lang="en-US" altLang="zh-TW" sz="1600"/>
            <a:t>5.5 </a:t>
          </a:r>
          <a:r>
            <a:rPr lang="zh-TW" altLang="en-US" sz="1600"/>
            <a:t>吋範圍裕度分析 </a:t>
          </a:r>
          <a:r>
            <a:rPr lang="en-US" altLang="zh-TW" sz="1600"/>
            <a:t>(</a:t>
          </a:r>
          <a:r>
            <a:rPr lang="zh-TW" altLang="en-US" sz="1600"/>
            <a:t>根據 </a:t>
          </a:r>
          <a:r>
            <a:rPr lang="en-US" altLang="zh-TW" sz="1600"/>
            <a:t>VA </a:t>
          </a:r>
          <a:r>
            <a:rPr lang="zh-TW" altLang="en-US" sz="1600"/>
            <a:t>範圍有進行位移</a:t>
          </a:r>
          <a:r>
            <a:rPr lang="en-US" altLang="zh-TW" sz="1600"/>
            <a:t>)</a:t>
          </a:r>
          <a:endParaRPr lang="zh-TW" altLang="en-US" sz="1600"/>
        </a:p>
        <a:p>
          <a:r>
            <a:rPr lang="en-US" altLang="zh-TW" sz="1600"/>
            <a:t>code: </a:t>
          </a:r>
          <a:r>
            <a:rPr lang="zh-TW" altLang="en-US" sz="1600"/>
            <a:t>先忽略整面 </a:t>
          </a:r>
          <a:r>
            <a:rPr lang="en-US" altLang="zh-TW" sz="1600"/>
            <a:t>TIR check </a:t>
          </a:r>
        </a:p>
        <a:p>
          <a:r>
            <a:rPr lang="en-US" altLang="zh-TW" sz="1600"/>
            <a:t>B8(Seg5)+C2Seg5 </a:t>
          </a:r>
          <a:r>
            <a:rPr lang="zh-TW" altLang="en-US" sz="1600"/>
            <a:t>只看黃的數量 </a:t>
          </a:r>
          <a:r>
            <a:rPr lang="en-US" altLang="zh-TW" sz="1600"/>
            <a:t>(</a:t>
          </a:r>
          <a:r>
            <a:rPr lang="zh-TW" altLang="en-US" sz="1600"/>
            <a:t>黑忽略但考慮 </a:t>
          </a:r>
          <a:r>
            <a:rPr lang="en-US" altLang="zh-TW" sz="1600"/>
            <a:t>B </a:t>
          </a:r>
          <a:r>
            <a:rPr lang="zh-TW" altLang="en-US" sz="1600"/>
            <a:t>的黃</a:t>
          </a:r>
          <a:r>
            <a:rPr lang="en-US" altLang="zh-TW" sz="1600"/>
            <a:t>)</a:t>
          </a:r>
        </a:p>
        <a:p>
          <a:r>
            <a:rPr lang="en-US" altLang="zh-TW" sz="1600"/>
            <a:t>P1.0017 GG3.735 pixelshift[7,3] </a:t>
          </a:r>
        </a:p>
        <a:p>
          <a:r>
            <a:rPr lang="en-US" altLang="zh-TW" sz="1600"/>
            <a:t>C2: [5,5,5,6]</a:t>
          </a:r>
        </a:p>
      </xdr:txBody>
    </xdr:sp>
    <xdr:clientData/>
  </xdr:oneCellAnchor>
  <xdr:twoCellAnchor>
    <xdr:from>
      <xdr:col>13</xdr:col>
      <xdr:colOff>313765</xdr:colOff>
      <xdr:row>18</xdr:row>
      <xdr:rowOff>56029</xdr:rowOff>
    </xdr:from>
    <xdr:to>
      <xdr:col>15</xdr:col>
      <xdr:colOff>56029</xdr:colOff>
      <xdr:row>20</xdr:row>
      <xdr:rowOff>67235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142CE0CC-5CB1-4F8B-A069-4DC03F6015B6}"/>
            </a:ext>
          </a:extLst>
        </xdr:cNvPr>
        <xdr:cNvSpPr/>
      </xdr:nvSpPr>
      <xdr:spPr>
        <a:xfrm>
          <a:off x="6849820" y="3317389"/>
          <a:ext cx="610944" cy="367441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320489</xdr:colOff>
      <xdr:row>15</xdr:row>
      <xdr:rowOff>118783</xdr:rowOff>
    </xdr:from>
    <xdr:to>
      <xdr:col>15</xdr:col>
      <xdr:colOff>62753</xdr:colOff>
      <xdr:row>17</xdr:row>
      <xdr:rowOff>107577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DCCC6A2B-26B2-4DB0-B959-9520A46983CE}"/>
            </a:ext>
          </a:extLst>
        </xdr:cNvPr>
        <xdr:cNvSpPr/>
      </xdr:nvSpPr>
      <xdr:spPr>
        <a:xfrm>
          <a:off x="6858449" y="2835313"/>
          <a:ext cx="601419" cy="346934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15</xdr:col>
      <xdr:colOff>68355</xdr:colOff>
      <xdr:row>18</xdr:row>
      <xdr:rowOff>71157</xdr:rowOff>
    </xdr:from>
    <xdr:ext cx="1747145" cy="342786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0E5CBB0C-194C-4F67-BB93-12B0B17A4945}"/>
            </a:ext>
          </a:extLst>
        </xdr:cNvPr>
        <xdr:cNvSpPr txBox="1"/>
      </xdr:nvSpPr>
      <xdr:spPr>
        <a:xfrm>
          <a:off x="7467375" y="3326802"/>
          <a:ext cx="17471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B8(seg5)+C2(seg5)</a:t>
          </a:r>
        </a:p>
      </xdr:txBody>
    </xdr:sp>
    <xdr:clientData/>
  </xdr:oneCellAnchor>
  <xdr:oneCellAnchor>
    <xdr:from>
      <xdr:col>15</xdr:col>
      <xdr:colOff>86284</xdr:colOff>
      <xdr:row>15</xdr:row>
      <xdr:rowOff>178734</xdr:rowOff>
    </xdr:from>
    <xdr:ext cx="911596" cy="342786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817D8820-064D-451C-AC22-C27DB9E6EC28}"/>
            </a:ext>
          </a:extLst>
        </xdr:cNvPr>
        <xdr:cNvSpPr txBox="1"/>
      </xdr:nvSpPr>
      <xdr:spPr>
        <a:xfrm>
          <a:off x="7489114" y="2889549"/>
          <a:ext cx="91159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C2(seg5)</a:t>
          </a:r>
          <a:endParaRPr lang="zh-TW" altLang="en-US" sz="1600" b="1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259977</xdr:colOff>
      <xdr:row>2</xdr:row>
      <xdr:rowOff>169209</xdr:rowOff>
    </xdr:from>
    <xdr:ext cx="4928144" cy="164487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F07A7D14-A01B-4498-9728-724420B90EAF}"/>
            </a:ext>
          </a:extLst>
        </xdr:cNvPr>
        <xdr:cNvSpPr txBox="1"/>
      </xdr:nvSpPr>
      <xdr:spPr>
        <a:xfrm>
          <a:off x="6392172" y="534969"/>
          <a:ext cx="4928144" cy="16448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/>
            <a:t>note:</a:t>
          </a:r>
        </a:p>
        <a:p>
          <a:r>
            <a:rPr lang="zh-TW" altLang="en-US" sz="1600"/>
            <a:t>僅做 </a:t>
          </a:r>
          <a:r>
            <a:rPr lang="en-US" altLang="zh-TW" sz="1600"/>
            <a:t>5.5 </a:t>
          </a:r>
          <a:r>
            <a:rPr lang="zh-TW" altLang="en-US" sz="1600"/>
            <a:t>吋範圍裕度分析 </a:t>
          </a:r>
          <a:r>
            <a:rPr lang="en-US" altLang="zh-TW" sz="1600"/>
            <a:t>(</a:t>
          </a:r>
          <a:r>
            <a:rPr lang="zh-TW" altLang="en-US" sz="1600"/>
            <a:t>根據 </a:t>
          </a:r>
          <a:r>
            <a:rPr lang="en-US" altLang="zh-TW" sz="1600"/>
            <a:t>VA </a:t>
          </a:r>
          <a:r>
            <a:rPr lang="zh-TW" altLang="en-US" sz="1600"/>
            <a:t>範圍有進行位移</a:t>
          </a:r>
          <a:r>
            <a:rPr lang="en-US" altLang="zh-TW" sz="1600"/>
            <a:t>)</a:t>
          </a:r>
        </a:p>
        <a:p>
          <a:r>
            <a:rPr lang="en-US" altLang="zh-TW" sz="1600"/>
            <a:t>code: </a:t>
          </a:r>
          <a:r>
            <a:rPr lang="zh-TW" altLang="en-US" sz="1600"/>
            <a:t>先忽略整面 </a:t>
          </a:r>
          <a:r>
            <a:rPr lang="en-US" altLang="zh-TW" sz="1600"/>
            <a:t>TIR check </a:t>
          </a:r>
        </a:p>
        <a:p>
          <a:r>
            <a:rPr lang="en-US" altLang="zh-TW" sz="1600"/>
            <a:t>B8(Seg5)+C2Seg5 </a:t>
          </a:r>
          <a:r>
            <a:rPr lang="zh-TW" altLang="en-US" sz="1600"/>
            <a:t>只看黃的數量 </a:t>
          </a:r>
          <a:r>
            <a:rPr lang="en-US" altLang="zh-TW" sz="1600"/>
            <a:t>(</a:t>
          </a:r>
          <a:r>
            <a:rPr lang="zh-TW" altLang="en-US" sz="1600"/>
            <a:t>黑忽略但考慮 </a:t>
          </a:r>
          <a:r>
            <a:rPr lang="en-US" altLang="zh-TW" sz="1600"/>
            <a:t>B </a:t>
          </a:r>
          <a:r>
            <a:rPr lang="zh-TW" altLang="en-US" sz="1600"/>
            <a:t>的黃</a:t>
          </a:r>
          <a:r>
            <a:rPr lang="en-US" altLang="zh-TW" sz="1600"/>
            <a:t>)</a:t>
          </a:r>
        </a:p>
        <a:p>
          <a:r>
            <a:rPr lang="en-US" altLang="zh-TW" sz="1600"/>
            <a:t>P1.0017 GG3.735 pixelshift[7,3] </a:t>
          </a:r>
        </a:p>
        <a:p>
          <a:r>
            <a:rPr lang="en-US" altLang="zh-TW" sz="1600"/>
            <a:t>C2: [5,5,5,6]</a:t>
          </a:r>
        </a:p>
      </xdr:txBody>
    </xdr:sp>
    <xdr:clientData/>
  </xdr:oneCellAnchor>
  <xdr:twoCellAnchor>
    <xdr:from>
      <xdr:col>13</xdr:col>
      <xdr:colOff>313765</xdr:colOff>
      <xdr:row>14</xdr:row>
      <xdr:rowOff>56029</xdr:rowOff>
    </xdr:from>
    <xdr:to>
      <xdr:col>15</xdr:col>
      <xdr:colOff>56029</xdr:colOff>
      <xdr:row>16</xdr:row>
      <xdr:rowOff>67235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67F65F02-E354-45D5-B2DE-596797B29E63}"/>
            </a:ext>
          </a:extLst>
        </xdr:cNvPr>
        <xdr:cNvSpPr/>
      </xdr:nvSpPr>
      <xdr:spPr>
        <a:xfrm>
          <a:off x="6916495" y="2593489"/>
          <a:ext cx="677619" cy="367441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13</xdr:col>
      <xdr:colOff>320489</xdr:colOff>
      <xdr:row>11</xdr:row>
      <xdr:rowOff>118783</xdr:rowOff>
    </xdr:from>
    <xdr:to>
      <xdr:col>15</xdr:col>
      <xdr:colOff>62753</xdr:colOff>
      <xdr:row>13</xdr:row>
      <xdr:rowOff>107577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643CAA5E-D025-4275-9BC3-B34BF4B8EA63}"/>
            </a:ext>
          </a:extLst>
        </xdr:cNvPr>
        <xdr:cNvSpPr/>
      </xdr:nvSpPr>
      <xdr:spPr>
        <a:xfrm>
          <a:off x="6925124" y="2111413"/>
          <a:ext cx="668094" cy="346934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15</xdr:col>
      <xdr:colOff>68355</xdr:colOff>
      <xdr:row>14</xdr:row>
      <xdr:rowOff>71157</xdr:rowOff>
    </xdr:from>
    <xdr:ext cx="1747145" cy="342786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A503F4AC-5CAD-4412-AA16-3614261FC598}"/>
            </a:ext>
          </a:extLst>
        </xdr:cNvPr>
        <xdr:cNvSpPr txBox="1"/>
      </xdr:nvSpPr>
      <xdr:spPr>
        <a:xfrm>
          <a:off x="7600725" y="2602902"/>
          <a:ext cx="17471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B8(seg5)+C2(seg5)</a:t>
          </a:r>
        </a:p>
      </xdr:txBody>
    </xdr:sp>
    <xdr:clientData/>
  </xdr:oneCellAnchor>
  <xdr:oneCellAnchor>
    <xdr:from>
      <xdr:col>15</xdr:col>
      <xdr:colOff>86284</xdr:colOff>
      <xdr:row>11</xdr:row>
      <xdr:rowOff>178734</xdr:rowOff>
    </xdr:from>
    <xdr:ext cx="911596" cy="342786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E29F6171-53B3-4A4B-B706-4A2BABE71BF0}"/>
            </a:ext>
          </a:extLst>
        </xdr:cNvPr>
        <xdr:cNvSpPr txBox="1"/>
      </xdr:nvSpPr>
      <xdr:spPr>
        <a:xfrm>
          <a:off x="7622464" y="2165649"/>
          <a:ext cx="91159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C2(seg5)</a:t>
          </a:r>
          <a:endParaRPr lang="zh-TW" altLang="en-US" sz="1600" b="1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259977</xdr:colOff>
      <xdr:row>2</xdr:row>
      <xdr:rowOff>169209</xdr:rowOff>
    </xdr:from>
    <xdr:ext cx="4928144" cy="164487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73092EB1-1153-4187-AEC5-821DDEDCE08D}"/>
            </a:ext>
          </a:extLst>
        </xdr:cNvPr>
        <xdr:cNvSpPr txBox="1"/>
      </xdr:nvSpPr>
      <xdr:spPr>
        <a:xfrm>
          <a:off x="1391547" y="534969"/>
          <a:ext cx="4928144" cy="16448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/>
            <a:t>note:</a:t>
          </a:r>
        </a:p>
        <a:p>
          <a:r>
            <a:rPr lang="zh-TW" altLang="en-US" sz="1600"/>
            <a:t>僅做 </a:t>
          </a:r>
          <a:r>
            <a:rPr lang="en-US" altLang="zh-TW" sz="1600"/>
            <a:t>5.5 </a:t>
          </a:r>
          <a:r>
            <a:rPr lang="zh-TW" altLang="en-US" sz="1600"/>
            <a:t>吋範圍裕度分析 </a:t>
          </a:r>
          <a:r>
            <a:rPr lang="en-US" altLang="zh-TW" sz="1600"/>
            <a:t>(</a:t>
          </a:r>
          <a:r>
            <a:rPr lang="zh-TW" altLang="en-US" sz="1600"/>
            <a:t>根據 </a:t>
          </a:r>
          <a:r>
            <a:rPr lang="en-US" altLang="zh-TW" sz="1600"/>
            <a:t>VA </a:t>
          </a:r>
          <a:r>
            <a:rPr lang="zh-TW" altLang="en-US" sz="1600"/>
            <a:t>範圍有進行位移</a:t>
          </a:r>
          <a:r>
            <a:rPr lang="en-US" altLang="zh-TW" sz="1600"/>
            <a:t>)</a:t>
          </a:r>
        </a:p>
        <a:p>
          <a:r>
            <a:rPr lang="en-US" altLang="zh-TW" sz="1600"/>
            <a:t>code: </a:t>
          </a:r>
          <a:r>
            <a:rPr lang="zh-TW" altLang="en-US" sz="1600"/>
            <a:t>先忽略整面 </a:t>
          </a:r>
          <a:r>
            <a:rPr lang="en-US" altLang="zh-TW" sz="1600"/>
            <a:t>TIR check </a:t>
          </a:r>
        </a:p>
        <a:p>
          <a:r>
            <a:rPr lang="en-US" altLang="zh-TW" sz="1600"/>
            <a:t>B8(Seg5)+C2Seg5 </a:t>
          </a:r>
          <a:r>
            <a:rPr lang="zh-TW" altLang="en-US" sz="1600"/>
            <a:t>只看黃的數量 </a:t>
          </a:r>
          <a:r>
            <a:rPr lang="en-US" altLang="zh-TW" sz="1600"/>
            <a:t>(</a:t>
          </a:r>
          <a:r>
            <a:rPr lang="zh-TW" altLang="en-US" sz="1600"/>
            <a:t>黑忽略但考慮 </a:t>
          </a:r>
          <a:r>
            <a:rPr lang="en-US" altLang="zh-TW" sz="1600"/>
            <a:t>B </a:t>
          </a:r>
          <a:r>
            <a:rPr lang="zh-TW" altLang="en-US" sz="1600"/>
            <a:t>的黃</a:t>
          </a:r>
          <a:r>
            <a:rPr lang="en-US" altLang="zh-TW" sz="1600"/>
            <a:t>)</a:t>
          </a:r>
        </a:p>
        <a:p>
          <a:r>
            <a:rPr lang="en-US" altLang="zh-TW" sz="1600"/>
            <a:t>P1.0017 GG3.735 pixelshift[7,3] </a:t>
          </a:r>
        </a:p>
        <a:p>
          <a:r>
            <a:rPr lang="en-US" altLang="zh-TW" sz="1600"/>
            <a:t>C2: [5,5,5,6]</a:t>
          </a:r>
        </a:p>
      </xdr:txBody>
    </xdr:sp>
    <xdr:clientData/>
  </xdr:oneCellAnchor>
  <xdr:twoCellAnchor>
    <xdr:from>
      <xdr:col>3</xdr:col>
      <xdr:colOff>313765</xdr:colOff>
      <xdr:row>14</xdr:row>
      <xdr:rowOff>56029</xdr:rowOff>
    </xdr:from>
    <xdr:to>
      <xdr:col>5</xdr:col>
      <xdr:colOff>56029</xdr:colOff>
      <xdr:row>16</xdr:row>
      <xdr:rowOff>67235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406A1449-C6CD-4902-81BE-67AD91550E6B}"/>
            </a:ext>
          </a:extLst>
        </xdr:cNvPr>
        <xdr:cNvSpPr/>
      </xdr:nvSpPr>
      <xdr:spPr>
        <a:xfrm>
          <a:off x="1915870" y="2593489"/>
          <a:ext cx="677619" cy="367441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320489</xdr:colOff>
      <xdr:row>11</xdr:row>
      <xdr:rowOff>118783</xdr:rowOff>
    </xdr:from>
    <xdr:to>
      <xdr:col>5</xdr:col>
      <xdr:colOff>62753</xdr:colOff>
      <xdr:row>13</xdr:row>
      <xdr:rowOff>107577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F43BE48-36F1-4D28-A986-C8EAFA3C858E}"/>
            </a:ext>
          </a:extLst>
        </xdr:cNvPr>
        <xdr:cNvSpPr/>
      </xdr:nvSpPr>
      <xdr:spPr>
        <a:xfrm>
          <a:off x="1924499" y="2111413"/>
          <a:ext cx="668094" cy="346934"/>
        </a:xfrm>
        <a:prstGeom prst="rect">
          <a:avLst/>
        </a:prstGeom>
        <a:ln>
          <a:solidFill>
            <a:schemeClr val="tx1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5</xdr:col>
      <xdr:colOff>68355</xdr:colOff>
      <xdr:row>14</xdr:row>
      <xdr:rowOff>71157</xdr:rowOff>
    </xdr:from>
    <xdr:ext cx="1747145" cy="342786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915749F6-D193-4C93-8ACD-77A6FEE9628B}"/>
            </a:ext>
          </a:extLst>
        </xdr:cNvPr>
        <xdr:cNvSpPr txBox="1"/>
      </xdr:nvSpPr>
      <xdr:spPr>
        <a:xfrm>
          <a:off x="2600100" y="2602902"/>
          <a:ext cx="17471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B8(seg5)+C2(seg5)</a:t>
          </a:r>
        </a:p>
      </xdr:txBody>
    </xdr:sp>
    <xdr:clientData/>
  </xdr:oneCellAnchor>
  <xdr:oneCellAnchor>
    <xdr:from>
      <xdr:col>5</xdr:col>
      <xdr:colOff>86284</xdr:colOff>
      <xdr:row>11</xdr:row>
      <xdr:rowOff>178734</xdr:rowOff>
    </xdr:from>
    <xdr:ext cx="911596" cy="342786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BB0A92C2-DE36-4B3B-A179-241598025024}"/>
            </a:ext>
          </a:extLst>
        </xdr:cNvPr>
        <xdr:cNvSpPr txBox="1"/>
      </xdr:nvSpPr>
      <xdr:spPr>
        <a:xfrm>
          <a:off x="2621839" y="2165649"/>
          <a:ext cx="91159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600" b="1"/>
            <a:t>C2(seg5)</a:t>
          </a:r>
          <a:endParaRPr lang="zh-TW" altLang="en-US" sz="16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6BF1-E7EA-4B67-BA41-691D3B8B9B1F}">
  <dimension ref="A2:AC142"/>
  <sheetViews>
    <sheetView zoomScale="70" zoomScaleNormal="70" workbookViewId="0">
      <selection activeCell="V135" sqref="V135"/>
    </sheetView>
  </sheetViews>
  <sheetFormatPr defaultColWidth="9" defaultRowHeight="14.4" x14ac:dyDescent="0.3"/>
  <cols>
    <col min="1" max="1" width="9" style="1"/>
    <col min="2" max="3" width="14.375" style="1" bestFit="1" customWidth="1"/>
    <col min="4" max="5" width="10" style="1" bestFit="1" customWidth="1"/>
    <col min="6" max="7" width="9.625" style="1" bestFit="1" customWidth="1"/>
    <col min="8" max="8" width="14.375" style="1" bestFit="1" customWidth="1"/>
    <col min="9" max="9" width="9" style="1"/>
    <col min="10" max="10" width="10.875" style="1" bestFit="1" customWidth="1"/>
    <col min="11" max="11" width="14.125" style="1" bestFit="1" customWidth="1"/>
    <col min="12" max="13" width="10" style="1" bestFit="1" customWidth="1"/>
    <col min="14" max="14" width="9.625" style="1" bestFit="1" customWidth="1"/>
    <col min="15" max="15" width="9.125" style="1" bestFit="1" customWidth="1"/>
    <col min="16" max="16" width="11.125" style="1" bestFit="1" customWidth="1"/>
    <col min="17" max="18" width="9" style="1"/>
    <col min="19" max="19" width="14.125" style="1" bestFit="1" customWidth="1"/>
    <col min="20" max="20" width="9.625" style="1" bestFit="1" customWidth="1"/>
    <col min="21" max="21" width="12.625" style="1" customWidth="1"/>
    <col min="22" max="22" width="11.125" style="1" bestFit="1" customWidth="1"/>
    <col min="23" max="23" width="15" style="1" bestFit="1" customWidth="1"/>
    <col min="24" max="25" width="10" style="1" bestFit="1" customWidth="1"/>
    <col min="26" max="27" width="9.625" style="1" bestFit="1" customWidth="1"/>
    <col min="28" max="28" width="14.375" style="1" bestFit="1" customWidth="1"/>
    <col min="29" max="29" width="16.25" style="1" bestFit="1" customWidth="1"/>
    <col min="30" max="30" width="9.625" style="1" bestFit="1" customWidth="1"/>
    <col min="31" max="31" width="11.25" style="1" bestFit="1" customWidth="1"/>
    <col min="32" max="32" width="11.125" style="1" bestFit="1" customWidth="1"/>
    <col min="33" max="16384" width="9" style="1"/>
  </cols>
  <sheetData>
    <row r="2" spans="1:29" x14ac:dyDescent="0.3">
      <c r="B2" s="1" t="s">
        <v>32</v>
      </c>
      <c r="V2" s="1" t="s">
        <v>32</v>
      </c>
    </row>
    <row r="3" spans="1:29" x14ac:dyDescent="0.3">
      <c r="A3" s="1" t="s">
        <v>15</v>
      </c>
      <c r="B3" s="1" t="s">
        <v>44</v>
      </c>
      <c r="C3" s="2" t="s">
        <v>33</v>
      </c>
      <c r="D3" s="8" t="s">
        <v>34</v>
      </c>
      <c r="E3" s="8" t="s">
        <v>35</v>
      </c>
      <c r="F3" s="8" t="s">
        <v>11</v>
      </c>
      <c r="G3" s="8" t="s">
        <v>12</v>
      </c>
      <c r="J3" s="9" t="s">
        <v>44</v>
      </c>
      <c r="U3" s="1" t="s">
        <v>55</v>
      </c>
      <c r="V3" s="1" t="s">
        <v>44</v>
      </c>
      <c r="W3" s="2" t="s">
        <v>33</v>
      </c>
      <c r="X3" s="8" t="s">
        <v>34</v>
      </c>
      <c r="Y3" s="8" t="s">
        <v>35</v>
      </c>
      <c r="Z3" s="8" t="s">
        <v>11</v>
      </c>
      <c r="AA3" s="8" t="s">
        <v>12</v>
      </c>
      <c r="AC3" s="1" t="s">
        <v>15</v>
      </c>
    </row>
    <row r="4" spans="1:29" x14ac:dyDescent="0.3">
      <c r="A4" s="1" t="s">
        <v>14</v>
      </c>
      <c r="C4" s="3" t="s">
        <v>36</v>
      </c>
      <c r="D4" s="2">
        <v>12.55</v>
      </c>
      <c r="E4" s="2">
        <v>11.23</v>
      </c>
      <c r="F4" s="2">
        <v>15.12</v>
      </c>
      <c r="G4" s="2">
        <v>18.28</v>
      </c>
      <c r="W4" s="3" t="s">
        <v>36</v>
      </c>
      <c r="X4" s="2">
        <v>17</v>
      </c>
      <c r="Y4" s="2">
        <v>17</v>
      </c>
      <c r="Z4" s="2">
        <v>18</v>
      </c>
      <c r="AA4" s="2">
        <v>18</v>
      </c>
      <c r="AC4" s="1" t="s">
        <v>14</v>
      </c>
    </row>
    <row r="5" spans="1:29" x14ac:dyDescent="0.3">
      <c r="A5" s="1">
        <v>400</v>
      </c>
      <c r="C5" s="3" t="s">
        <v>37</v>
      </c>
      <c r="D5" s="2">
        <v>48.44</v>
      </c>
      <c r="E5" s="13">
        <v>55</v>
      </c>
      <c r="F5" s="2">
        <v>45.9</v>
      </c>
      <c r="G5" s="2">
        <v>41.8</v>
      </c>
      <c r="W5" s="3" t="s">
        <v>37</v>
      </c>
      <c r="X5" s="2">
        <v>45</v>
      </c>
      <c r="Y5" s="15">
        <v>53</v>
      </c>
      <c r="Z5" s="2">
        <v>51</v>
      </c>
      <c r="AA5" s="2">
        <v>45</v>
      </c>
      <c r="AC5" s="1">
        <v>400</v>
      </c>
    </row>
    <row r="6" spans="1:29" x14ac:dyDescent="0.3">
      <c r="A6" s="1">
        <v>500</v>
      </c>
      <c r="C6" s="3" t="s">
        <v>38</v>
      </c>
      <c r="D6" s="2">
        <v>-26.58</v>
      </c>
      <c r="E6" s="2">
        <v>-24</v>
      </c>
      <c r="F6" s="2">
        <v>-22.26</v>
      </c>
      <c r="G6" s="2">
        <v>-12.91</v>
      </c>
      <c r="W6" s="3" t="s">
        <v>38</v>
      </c>
      <c r="X6" s="2">
        <v>-26</v>
      </c>
      <c r="Y6" s="2">
        <v>-24</v>
      </c>
      <c r="Z6" s="2">
        <v>-21</v>
      </c>
      <c r="AA6" s="2">
        <v>-17</v>
      </c>
      <c r="AC6" s="1">
        <v>500</v>
      </c>
    </row>
    <row r="7" spans="1:29" x14ac:dyDescent="0.3">
      <c r="A7" s="1">
        <v>600</v>
      </c>
      <c r="C7" s="3" t="s">
        <v>39</v>
      </c>
      <c r="D7" s="2">
        <v>21.3</v>
      </c>
      <c r="E7" s="2">
        <v>29.32</v>
      </c>
      <c r="F7" s="2">
        <v>27.84</v>
      </c>
      <c r="G7" s="2">
        <v>22.73</v>
      </c>
      <c r="H7" s="9" t="s">
        <v>64</v>
      </c>
      <c r="W7" s="3" t="s">
        <v>39</v>
      </c>
      <c r="X7" s="2">
        <v>17</v>
      </c>
      <c r="Y7" s="2">
        <v>25</v>
      </c>
      <c r="Z7" s="2">
        <v>25</v>
      </c>
      <c r="AA7" s="2">
        <v>21</v>
      </c>
      <c r="AB7" s="9" t="s">
        <v>62</v>
      </c>
      <c r="AC7" s="1">
        <v>600</v>
      </c>
    </row>
    <row r="8" spans="1:29" x14ac:dyDescent="0.3">
      <c r="A8" s="1">
        <v>700</v>
      </c>
      <c r="C8" s="7" t="s">
        <v>40</v>
      </c>
      <c r="D8" s="2">
        <v>30.494999999999997</v>
      </c>
      <c r="E8" s="2">
        <v>33.115000000000002</v>
      </c>
      <c r="F8" s="2">
        <v>30.509999999999998</v>
      </c>
      <c r="G8" s="2">
        <v>30.04</v>
      </c>
      <c r="H8" s="10">
        <v>31.04</v>
      </c>
      <c r="W8" s="7" t="s">
        <v>40</v>
      </c>
      <c r="X8" s="2">
        <f>AVERAGE(X4,X5)</f>
        <v>31</v>
      </c>
      <c r="Y8" s="2">
        <f>AVERAGE(Y4,Y5)</f>
        <v>35</v>
      </c>
      <c r="Z8" s="2">
        <f>AVERAGE(Z4,Z5)</f>
        <v>34.5</v>
      </c>
      <c r="AA8" s="2">
        <f>AVERAGE(AA4,AA5)</f>
        <v>31.5</v>
      </c>
      <c r="AB8" s="10">
        <f>AVERAGE(X8:AA8)</f>
        <v>33</v>
      </c>
      <c r="AC8" s="1">
        <v>700</v>
      </c>
    </row>
    <row r="9" spans="1:29" x14ac:dyDescent="0.3">
      <c r="C9" s="7" t="s">
        <v>41</v>
      </c>
      <c r="D9" s="2">
        <v>35.89</v>
      </c>
      <c r="E9" s="2">
        <v>43.769999999999996</v>
      </c>
      <c r="F9" s="2">
        <v>30.78</v>
      </c>
      <c r="G9" s="2">
        <v>23.519999999999996</v>
      </c>
      <c r="H9" s="10">
        <v>133.95999999999998</v>
      </c>
      <c r="W9" s="7" t="s">
        <v>41</v>
      </c>
      <c r="X9" s="2">
        <f>X5-X4</f>
        <v>28</v>
      </c>
      <c r="Y9" s="2">
        <f>Y5-Y4</f>
        <v>36</v>
      </c>
      <c r="Z9" s="2">
        <f>Z5-Z4</f>
        <v>33</v>
      </c>
      <c r="AA9" s="2">
        <f>AA5-AA4</f>
        <v>27</v>
      </c>
      <c r="AB9" s="10">
        <f>SUM(X9:AA9)</f>
        <v>124</v>
      </c>
    </row>
    <row r="10" spans="1:29" x14ac:dyDescent="0.3">
      <c r="C10" s="7" t="s">
        <v>42</v>
      </c>
      <c r="D10" s="2">
        <v>-2.6399999999999988</v>
      </c>
      <c r="E10" s="2">
        <v>2.66</v>
      </c>
      <c r="F10" s="2">
        <v>2.7899999999999991</v>
      </c>
      <c r="G10" s="2">
        <v>4.91</v>
      </c>
      <c r="H10" s="10">
        <v>1.9300000000000002</v>
      </c>
      <c r="W10" s="7" t="s">
        <v>42</v>
      </c>
      <c r="X10" s="2">
        <f>AVERAGE(X6,X7)</f>
        <v>-4.5</v>
      </c>
      <c r="Y10" s="2">
        <f>AVERAGE(Y6,Y7)</f>
        <v>0.5</v>
      </c>
      <c r="Z10" s="2">
        <f>AVERAGE(Z6,Z7)</f>
        <v>2</v>
      </c>
      <c r="AA10" s="2">
        <f>AVERAGE(AA6,AA7)</f>
        <v>2</v>
      </c>
      <c r="AB10" s="10">
        <f>AVERAGE(X10:AA10)</f>
        <v>0</v>
      </c>
    </row>
    <row r="11" spans="1:29" x14ac:dyDescent="0.3">
      <c r="C11" s="7" t="s">
        <v>43</v>
      </c>
      <c r="D11" s="2">
        <v>47.879999999999995</v>
      </c>
      <c r="E11" s="2">
        <v>53.32</v>
      </c>
      <c r="F11" s="2">
        <v>50.1</v>
      </c>
      <c r="G11" s="2">
        <v>35.64</v>
      </c>
      <c r="H11" s="10">
        <v>186.94</v>
      </c>
      <c r="W11" s="7" t="s">
        <v>43</v>
      </c>
      <c r="X11" s="2">
        <f>X7-X6</f>
        <v>43</v>
      </c>
      <c r="Y11" s="2">
        <f>Y7-Y6</f>
        <v>49</v>
      </c>
      <c r="Z11" s="2">
        <f>Z7-Z6</f>
        <v>46</v>
      </c>
      <c r="AA11" s="2">
        <f>AA7-AA6</f>
        <v>38</v>
      </c>
      <c r="AB11" s="10">
        <f>SUM(X11:AA11)</f>
        <v>176</v>
      </c>
    </row>
    <row r="13" spans="1:29" x14ac:dyDescent="0.3">
      <c r="V13" s="1" t="s">
        <v>59</v>
      </c>
      <c r="W13" s="1">
        <v>12436</v>
      </c>
    </row>
    <row r="30" spans="9:14" x14ac:dyDescent="0.3">
      <c r="I30" s="1" t="s">
        <v>48</v>
      </c>
      <c r="J30" s="7" t="s">
        <v>40</v>
      </c>
      <c r="K30" s="14">
        <f t="shared" ref="K30:N33" si="0">D8-X8</f>
        <v>-0.50500000000000256</v>
      </c>
      <c r="L30" s="14">
        <f t="shared" si="0"/>
        <v>-1.884999999999998</v>
      </c>
      <c r="M30" s="14">
        <f t="shared" si="0"/>
        <v>-3.990000000000002</v>
      </c>
      <c r="N30" s="14">
        <f t="shared" si="0"/>
        <v>-1.4600000000000009</v>
      </c>
    </row>
    <row r="31" spans="9:14" x14ac:dyDescent="0.3">
      <c r="I31" s="1" t="s">
        <v>49</v>
      </c>
      <c r="J31" s="7" t="s">
        <v>41</v>
      </c>
      <c r="K31" s="14">
        <f t="shared" si="0"/>
        <v>7.8900000000000006</v>
      </c>
      <c r="L31" s="14">
        <f t="shared" si="0"/>
        <v>7.769999999999996</v>
      </c>
      <c r="M31" s="14">
        <f t="shared" si="0"/>
        <v>-2.2199999999999989</v>
      </c>
      <c r="N31" s="14">
        <f t="shared" si="0"/>
        <v>-3.480000000000004</v>
      </c>
    </row>
    <row r="32" spans="9:14" x14ac:dyDescent="0.3">
      <c r="J32" s="7" t="s">
        <v>42</v>
      </c>
      <c r="K32" s="14">
        <f t="shared" si="0"/>
        <v>1.8600000000000012</v>
      </c>
      <c r="L32" s="14">
        <f t="shared" si="0"/>
        <v>2.16</v>
      </c>
      <c r="M32" s="14">
        <f t="shared" si="0"/>
        <v>0.78999999999999915</v>
      </c>
      <c r="N32" s="14">
        <f t="shared" si="0"/>
        <v>2.91</v>
      </c>
    </row>
    <row r="33" spans="2:29" x14ac:dyDescent="0.3">
      <c r="J33" s="7" t="s">
        <v>43</v>
      </c>
      <c r="K33" s="14">
        <f t="shared" si="0"/>
        <v>4.8799999999999955</v>
      </c>
      <c r="L33" s="14">
        <f t="shared" si="0"/>
        <v>4.32</v>
      </c>
      <c r="M33" s="14">
        <f t="shared" si="0"/>
        <v>4.1000000000000014</v>
      </c>
      <c r="N33" s="14">
        <f t="shared" si="0"/>
        <v>-2.3599999999999994</v>
      </c>
    </row>
    <row r="39" spans="2:29" x14ac:dyDescent="0.3">
      <c r="B39" s="1" t="s">
        <v>32</v>
      </c>
      <c r="V39" s="1" t="s">
        <v>32</v>
      </c>
    </row>
    <row r="40" spans="2:29" x14ac:dyDescent="0.3">
      <c r="B40" s="1" t="s">
        <v>45</v>
      </c>
      <c r="C40" s="2" t="s">
        <v>16</v>
      </c>
      <c r="D40" s="8" t="s">
        <v>4</v>
      </c>
      <c r="E40" s="8" t="s">
        <v>5</v>
      </c>
      <c r="F40" s="8" t="s">
        <v>6</v>
      </c>
      <c r="G40" s="8" t="s">
        <v>7</v>
      </c>
      <c r="J40" s="9" t="s">
        <v>45</v>
      </c>
      <c r="V40" s="1" t="s">
        <v>45</v>
      </c>
      <c r="W40" s="2" t="s">
        <v>16</v>
      </c>
      <c r="X40" s="8" t="s">
        <v>4</v>
      </c>
      <c r="Y40" s="8" t="s">
        <v>5</v>
      </c>
      <c r="Z40" s="8" t="s">
        <v>6</v>
      </c>
      <c r="AA40" s="8" t="s">
        <v>7</v>
      </c>
    </row>
    <row r="41" spans="2:29" x14ac:dyDescent="0.3">
      <c r="C41" s="3" t="s">
        <v>0</v>
      </c>
      <c r="D41" s="2">
        <v>10.91</v>
      </c>
      <c r="E41" s="2">
        <v>10.27</v>
      </c>
      <c r="F41" s="12">
        <v>11.9</v>
      </c>
      <c r="G41" s="12">
        <v>12.5</v>
      </c>
      <c r="W41" s="3" t="s">
        <v>0</v>
      </c>
      <c r="X41" s="2">
        <v>17</v>
      </c>
      <c r="Y41" s="2">
        <v>17</v>
      </c>
      <c r="Z41" s="2">
        <v>18</v>
      </c>
      <c r="AA41" s="2">
        <v>18</v>
      </c>
    </row>
    <row r="42" spans="2:29" x14ac:dyDescent="0.3">
      <c r="C42" s="3" t="s">
        <v>1</v>
      </c>
      <c r="D42" s="15">
        <v>52.5</v>
      </c>
      <c r="E42" s="11">
        <v>53</v>
      </c>
      <c r="F42" s="11">
        <v>56</v>
      </c>
      <c r="G42" s="11">
        <v>57</v>
      </c>
      <c r="W42" s="3" t="s">
        <v>1</v>
      </c>
      <c r="X42" s="2">
        <v>52</v>
      </c>
      <c r="Y42" s="15">
        <v>60</v>
      </c>
      <c r="Z42" s="2">
        <v>56</v>
      </c>
      <c r="AA42" s="2">
        <v>50</v>
      </c>
    </row>
    <row r="43" spans="2:29" x14ac:dyDescent="0.3">
      <c r="C43" s="3" t="s">
        <v>2</v>
      </c>
      <c r="D43" s="11">
        <v>-37</v>
      </c>
      <c r="E43" s="2">
        <v>-37.6</v>
      </c>
      <c r="F43" s="2">
        <v>-35.44</v>
      </c>
      <c r="G43" s="2">
        <v>-38.5</v>
      </c>
      <c r="W43" s="3" t="s">
        <v>2</v>
      </c>
      <c r="X43" s="2">
        <v>-38</v>
      </c>
      <c r="Y43" s="2">
        <v>-36</v>
      </c>
      <c r="Z43" s="2">
        <v>-33</v>
      </c>
      <c r="AA43" s="2">
        <v>-29</v>
      </c>
    </row>
    <row r="44" spans="2:29" x14ac:dyDescent="0.3">
      <c r="C44" s="3" t="s">
        <v>3</v>
      </c>
      <c r="D44" s="2">
        <v>29.6</v>
      </c>
      <c r="E44" s="2">
        <v>34</v>
      </c>
      <c r="F44" s="2">
        <v>35</v>
      </c>
      <c r="G44" s="2">
        <v>37.4</v>
      </c>
      <c r="H44" s="9" t="s">
        <v>64</v>
      </c>
      <c r="W44" s="3" t="s">
        <v>3</v>
      </c>
      <c r="X44" s="2">
        <v>24</v>
      </c>
      <c r="Y44" s="2">
        <v>25</v>
      </c>
      <c r="Z44" s="2">
        <v>26</v>
      </c>
      <c r="AA44" s="2">
        <v>27</v>
      </c>
      <c r="AB44" s="9" t="s">
        <v>62</v>
      </c>
    </row>
    <row r="45" spans="2:29" x14ac:dyDescent="0.3">
      <c r="C45" s="7" t="s">
        <v>18</v>
      </c>
      <c r="D45" s="2">
        <v>31.704999999999998</v>
      </c>
      <c r="E45" s="2">
        <v>31.634999999999998</v>
      </c>
      <c r="F45" s="2">
        <v>33.950000000000003</v>
      </c>
      <c r="G45" s="2">
        <v>34.75</v>
      </c>
      <c r="H45" s="10">
        <v>33.01</v>
      </c>
      <c r="W45" s="7" t="s">
        <v>18</v>
      </c>
      <c r="X45" s="2">
        <f>AVERAGE(X41,X42)</f>
        <v>34.5</v>
      </c>
      <c r="Y45" s="2">
        <f>AVERAGE(Y41,Y42)</f>
        <v>38.5</v>
      </c>
      <c r="Z45" s="2">
        <f>AVERAGE(Z41,Z42)</f>
        <v>37</v>
      </c>
      <c r="AA45" s="2">
        <f>AVERAGE(AA41,AA42)</f>
        <v>34</v>
      </c>
      <c r="AB45" s="10">
        <f>AVERAGE(X45:AA45)</f>
        <v>36</v>
      </c>
      <c r="AC45" s="1" t="s">
        <v>46</v>
      </c>
    </row>
    <row r="46" spans="2:29" x14ac:dyDescent="0.3">
      <c r="C46" s="7" t="s">
        <v>19</v>
      </c>
      <c r="D46" s="2">
        <v>41.59</v>
      </c>
      <c r="E46" s="2">
        <v>42.730000000000004</v>
      </c>
      <c r="F46" s="2">
        <v>44.1</v>
      </c>
      <c r="G46" s="2">
        <v>44.5</v>
      </c>
      <c r="H46" s="10">
        <v>172.92000000000002</v>
      </c>
      <c r="W46" s="7" t="s">
        <v>19</v>
      </c>
      <c r="X46" s="2">
        <f>X42-X41</f>
        <v>35</v>
      </c>
      <c r="Y46" s="2">
        <f>Y42-Y41</f>
        <v>43</v>
      </c>
      <c r="Z46" s="2">
        <f>Z42-Z41</f>
        <v>38</v>
      </c>
      <c r="AA46" s="2">
        <f>AA42-AA41</f>
        <v>32</v>
      </c>
      <c r="AB46" s="10">
        <f>SUM(X46:AA46)</f>
        <v>148</v>
      </c>
      <c r="AC46" s="1" t="s">
        <v>47</v>
      </c>
    </row>
    <row r="47" spans="2:29" x14ac:dyDescent="0.3">
      <c r="C47" s="7" t="s">
        <v>17</v>
      </c>
      <c r="D47" s="2">
        <v>-3.6999999999999993</v>
      </c>
      <c r="E47" s="2">
        <v>-1.8000000000000007</v>
      </c>
      <c r="F47" s="2">
        <v>-0.21999999999999886</v>
      </c>
      <c r="G47" s="2">
        <v>-0.55000000000000071</v>
      </c>
      <c r="H47" s="10">
        <v>-1.5674999999999999</v>
      </c>
      <c r="W47" s="7" t="s">
        <v>17</v>
      </c>
      <c r="X47" s="2">
        <f>AVERAGE(X43,X44)</f>
        <v>-7</v>
      </c>
      <c r="Y47" s="2">
        <f>AVERAGE(Y43,Y44)</f>
        <v>-5.5</v>
      </c>
      <c r="Z47" s="2">
        <f>AVERAGE(Z43,Z44)</f>
        <v>-3.5</v>
      </c>
      <c r="AA47" s="2">
        <f>AVERAGE(AA43,AA44)</f>
        <v>-1</v>
      </c>
      <c r="AB47" s="10">
        <f>AVERAGE(X47:AA47)</f>
        <v>-4.25</v>
      </c>
    </row>
    <row r="48" spans="2:29" x14ac:dyDescent="0.3">
      <c r="C48" s="7" t="s">
        <v>21</v>
      </c>
      <c r="D48" s="2">
        <v>66.599999999999994</v>
      </c>
      <c r="E48" s="2">
        <v>71.599999999999994</v>
      </c>
      <c r="F48" s="2">
        <v>70.44</v>
      </c>
      <c r="G48" s="2">
        <v>75.900000000000006</v>
      </c>
      <c r="H48" s="10">
        <v>284.53999999999996</v>
      </c>
      <c r="W48" s="7" t="s">
        <v>21</v>
      </c>
      <c r="X48" s="2">
        <f>X44-X43</f>
        <v>62</v>
      </c>
      <c r="Y48" s="2">
        <f>Y44-Y43</f>
        <v>61</v>
      </c>
      <c r="Z48" s="2">
        <f>Z44-Z43</f>
        <v>59</v>
      </c>
      <c r="AA48" s="2">
        <f>AA44-AA43</f>
        <v>56</v>
      </c>
      <c r="AB48" s="10">
        <f>SUM(X48:AA48)</f>
        <v>238</v>
      </c>
    </row>
    <row r="50" spans="22:23" x14ac:dyDescent="0.3">
      <c r="V50" s="1" t="s">
        <v>59</v>
      </c>
      <c r="W50" s="1">
        <v>255307</v>
      </c>
    </row>
    <row r="67" spans="1:29" x14ac:dyDescent="0.3">
      <c r="I67" s="1" t="s">
        <v>48</v>
      </c>
      <c r="J67" s="7" t="s">
        <v>40</v>
      </c>
      <c r="K67" s="14">
        <f t="shared" ref="K67:N70" si="1">D45-X45</f>
        <v>-2.7950000000000017</v>
      </c>
      <c r="L67" s="14">
        <f t="shared" si="1"/>
        <v>-6.865000000000002</v>
      </c>
      <c r="M67" s="14">
        <f t="shared" si="1"/>
        <v>-3.0499999999999972</v>
      </c>
      <c r="N67" s="14">
        <f t="shared" si="1"/>
        <v>0.75</v>
      </c>
    </row>
    <row r="68" spans="1:29" x14ac:dyDescent="0.3">
      <c r="I68" s="1" t="s">
        <v>49</v>
      </c>
      <c r="J68" s="7" t="s">
        <v>41</v>
      </c>
      <c r="K68" s="14">
        <f t="shared" si="1"/>
        <v>6.5900000000000034</v>
      </c>
      <c r="L68" s="14">
        <f t="shared" si="1"/>
        <v>-0.26999999999999602</v>
      </c>
      <c r="M68" s="14">
        <f t="shared" si="1"/>
        <v>6.1000000000000014</v>
      </c>
      <c r="N68" s="14">
        <f t="shared" si="1"/>
        <v>12.5</v>
      </c>
    </row>
    <row r="69" spans="1:29" x14ac:dyDescent="0.3">
      <c r="J69" s="7" t="s">
        <v>42</v>
      </c>
      <c r="K69" s="14">
        <f t="shared" si="1"/>
        <v>3.3000000000000007</v>
      </c>
      <c r="L69" s="14">
        <f t="shared" si="1"/>
        <v>3.6999999999999993</v>
      </c>
      <c r="M69" s="14">
        <f t="shared" si="1"/>
        <v>3.2800000000000011</v>
      </c>
      <c r="N69" s="14">
        <f t="shared" si="1"/>
        <v>0.44999999999999929</v>
      </c>
    </row>
    <row r="70" spans="1:29" x14ac:dyDescent="0.3">
      <c r="J70" s="7" t="s">
        <v>43</v>
      </c>
      <c r="K70" s="14">
        <f t="shared" si="1"/>
        <v>4.5999999999999943</v>
      </c>
      <c r="L70" s="14">
        <f t="shared" si="1"/>
        <v>10.599999999999994</v>
      </c>
      <c r="M70" s="14">
        <f t="shared" si="1"/>
        <v>11.439999999999998</v>
      </c>
      <c r="N70" s="14">
        <f t="shared" si="1"/>
        <v>19.900000000000006</v>
      </c>
    </row>
    <row r="75" spans="1:29" x14ac:dyDescent="0.3">
      <c r="B75" s="1" t="s">
        <v>32</v>
      </c>
      <c r="V75" s="1" t="s">
        <v>32</v>
      </c>
    </row>
    <row r="76" spans="1:29" x14ac:dyDescent="0.3">
      <c r="A76" s="1" t="s">
        <v>15</v>
      </c>
      <c r="B76" s="1" t="s">
        <v>66</v>
      </c>
      <c r="C76" s="2" t="s">
        <v>33</v>
      </c>
      <c r="D76" s="8" t="s">
        <v>34</v>
      </c>
      <c r="E76" s="8" t="s">
        <v>35</v>
      </c>
      <c r="F76" s="8" t="s">
        <v>11</v>
      </c>
      <c r="G76" s="8" t="s">
        <v>12</v>
      </c>
      <c r="J76" s="9" t="s">
        <v>66</v>
      </c>
      <c r="U76" s="1" t="s">
        <v>55</v>
      </c>
      <c r="V76" s="1" t="s">
        <v>66</v>
      </c>
      <c r="W76" s="2" t="s">
        <v>33</v>
      </c>
      <c r="X76" s="8" t="s">
        <v>34</v>
      </c>
      <c r="Y76" s="8" t="s">
        <v>35</v>
      </c>
      <c r="Z76" s="8" t="s">
        <v>11</v>
      </c>
      <c r="AA76" s="8" t="s">
        <v>12</v>
      </c>
      <c r="AC76" s="1" t="s">
        <v>15</v>
      </c>
    </row>
    <row r="77" spans="1:29" x14ac:dyDescent="0.3">
      <c r="A77" s="1" t="s">
        <v>14</v>
      </c>
      <c r="C77" s="3" t="s">
        <v>36</v>
      </c>
      <c r="D77" s="2">
        <v>2</v>
      </c>
      <c r="E77" s="2">
        <v>5.9</v>
      </c>
      <c r="F77" s="2">
        <v>6.2</v>
      </c>
      <c r="G77" s="2">
        <v>8.6</v>
      </c>
      <c r="W77" s="3" t="s">
        <v>36</v>
      </c>
      <c r="X77" s="2">
        <v>11</v>
      </c>
      <c r="Y77" s="2">
        <v>7</v>
      </c>
      <c r="Z77" s="2">
        <v>7</v>
      </c>
      <c r="AA77" s="2">
        <v>8</v>
      </c>
      <c r="AC77" s="1" t="s">
        <v>14</v>
      </c>
    </row>
    <row r="78" spans="1:29" x14ac:dyDescent="0.3">
      <c r="A78" s="1">
        <v>400</v>
      </c>
      <c r="C78" s="3" t="s">
        <v>37</v>
      </c>
      <c r="D78" s="2">
        <v>51</v>
      </c>
      <c r="E78" s="13">
        <v>52.5</v>
      </c>
      <c r="F78" s="2">
        <v>54.4</v>
      </c>
      <c r="G78" s="2">
        <v>48.6</v>
      </c>
      <c r="W78" s="3" t="s">
        <v>37</v>
      </c>
      <c r="X78" s="2">
        <v>52</v>
      </c>
      <c r="Y78" s="15">
        <v>54</v>
      </c>
      <c r="Z78" s="2">
        <v>58</v>
      </c>
      <c r="AA78" s="2">
        <v>52</v>
      </c>
      <c r="AC78" s="1">
        <v>400</v>
      </c>
    </row>
    <row r="79" spans="1:29" x14ac:dyDescent="0.3">
      <c r="A79" s="1">
        <v>500</v>
      </c>
      <c r="C79" s="3" t="s">
        <v>38</v>
      </c>
      <c r="D79" s="2">
        <v>-31.19</v>
      </c>
      <c r="E79" s="2">
        <v>-26.73</v>
      </c>
      <c r="F79" s="2">
        <v>-28.14</v>
      </c>
      <c r="G79" s="2">
        <v>-26.5</v>
      </c>
      <c r="W79" s="3" t="s">
        <v>38</v>
      </c>
      <c r="X79" s="2">
        <v>-31</v>
      </c>
      <c r="Y79" s="2">
        <v>-29</v>
      </c>
      <c r="Z79" s="2">
        <v>-29</v>
      </c>
      <c r="AA79" s="2">
        <v>-26</v>
      </c>
      <c r="AC79" s="1">
        <v>500</v>
      </c>
    </row>
    <row r="80" spans="1:29" x14ac:dyDescent="0.3">
      <c r="A80" s="1">
        <v>600</v>
      </c>
      <c r="C80" s="3" t="s">
        <v>39</v>
      </c>
      <c r="D80" s="2">
        <v>29.78</v>
      </c>
      <c r="E80" s="2">
        <v>37.79</v>
      </c>
      <c r="F80" s="2">
        <v>41.07</v>
      </c>
      <c r="G80" s="2">
        <v>35.299999999999997</v>
      </c>
      <c r="H80" s="9" t="s">
        <v>64</v>
      </c>
      <c r="W80" s="3" t="s">
        <v>39</v>
      </c>
      <c r="X80" s="2">
        <v>21</v>
      </c>
      <c r="Y80" s="2">
        <v>31</v>
      </c>
      <c r="Z80" s="2">
        <v>32</v>
      </c>
      <c r="AA80" s="2">
        <v>28</v>
      </c>
      <c r="AB80" s="9" t="s">
        <v>62</v>
      </c>
      <c r="AC80" s="1">
        <v>600</v>
      </c>
    </row>
    <row r="81" spans="1:29" x14ac:dyDescent="0.3">
      <c r="A81" s="1">
        <v>700</v>
      </c>
      <c r="C81" s="7" t="s">
        <v>40</v>
      </c>
      <c r="D81" s="2">
        <v>26.5</v>
      </c>
      <c r="E81" s="2">
        <v>29.2</v>
      </c>
      <c r="F81" s="2">
        <v>30.3</v>
      </c>
      <c r="G81" s="2">
        <v>28.6</v>
      </c>
      <c r="H81" s="10">
        <v>28.65</v>
      </c>
      <c r="W81" s="7" t="s">
        <v>40</v>
      </c>
      <c r="X81" s="2">
        <f>AVERAGE(X77,X78)</f>
        <v>31.5</v>
      </c>
      <c r="Y81" s="2">
        <f>AVERAGE(Y77,Y78)</f>
        <v>30.5</v>
      </c>
      <c r="Z81" s="2">
        <f>AVERAGE(Z77,Z78)</f>
        <v>32.5</v>
      </c>
      <c r="AA81" s="2">
        <f>AVERAGE(AA77,AA78)</f>
        <v>30</v>
      </c>
      <c r="AB81" s="10">
        <f>AVERAGE(X81:AA81)</f>
        <v>31.125</v>
      </c>
      <c r="AC81" s="1">
        <v>700</v>
      </c>
    </row>
    <row r="82" spans="1:29" x14ac:dyDescent="0.3">
      <c r="C82" s="7" t="s">
        <v>41</v>
      </c>
      <c r="D82" s="2">
        <v>49</v>
      </c>
      <c r="E82" s="2">
        <v>46.6</v>
      </c>
      <c r="F82" s="2">
        <v>48.199999999999996</v>
      </c>
      <c r="G82" s="2">
        <v>40</v>
      </c>
      <c r="H82" s="10">
        <v>183.79999999999998</v>
      </c>
      <c r="W82" s="7" t="s">
        <v>41</v>
      </c>
      <c r="X82" s="2">
        <f>X78-X77</f>
        <v>41</v>
      </c>
      <c r="Y82" s="2">
        <f>Y78-Y77</f>
        <v>47</v>
      </c>
      <c r="Z82" s="2">
        <f>Z78-Z77</f>
        <v>51</v>
      </c>
      <c r="AA82" s="2">
        <f>AA78-AA77</f>
        <v>44</v>
      </c>
      <c r="AB82" s="10">
        <f>SUM(X82:AA82)</f>
        <v>183</v>
      </c>
    </row>
    <row r="83" spans="1:29" x14ac:dyDescent="0.3">
      <c r="C83" s="7" t="s">
        <v>42</v>
      </c>
      <c r="D83" s="2">
        <v>-0.70500000000000007</v>
      </c>
      <c r="E83" s="2">
        <v>5.5299999999999994</v>
      </c>
      <c r="F83" s="2">
        <v>6.4649999999999999</v>
      </c>
      <c r="G83" s="2">
        <v>4.3999999999999986</v>
      </c>
      <c r="H83" s="10">
        <v>3.9224999999999994</v>
      </c>
      <c r="W83" s="7" t="s">
        <v>42</v>
      </c>
      <c r="X83" s="2">
        <f>AVERAGE(X79,X80)</f>
        <v>-5</v>
      </c>
      <c r="Y83" s="2">
        <f>AVERAGE(Y79,Y80)</f>
        <v>1</v>
      </c>
      <c r="Z83" s="2">
        <f>AVERAGE(Z79,Z80)</f>
        <v>1.5</v>
      </c>
      <c r="AA83" s="2">
        <f>AVERAGE(AA79,AA80)</f>
        <v>1</v>
      </c>
      <c r="AB83" s="10">
        <f>AVERAGE(X83:AA83)</f>
        <v>-0.375</v>
      </c>
    </row>
    <row r="84" spans="1:29" x14ac:dyDescent="0.3">
      <c r="C84" s="7" t="s">
        <v>43</v>
      </c>
      <c r="D84" s="2">
        <v>60.97</v>
      </c>
      <c r="E84" s="2">
        <v>64.52</v>
      </c>
      <c r="F84" s="2">
        <v>69.210000000000008</v>
      </c>
      <c r="G84" s="2">
        <v>61.8</v>
      </c>
      <c r="H84" s="10">
        <v>256.5</v>
      </c>
      <c r="W84" s="7" t="s">
        <v>43</v>
      </c>
      <c r="X84" s="2">
        <f>X80-X79</f>
        <v>52</v>
      </c>
      <c r="Y84" s="2">
        <f>Y80-Y79</f>
        <v>60</v>
      </c>
      <c r="Z84" s="2">
        <f>Z80-Z79</f>
        <v>61</v>
      </c>
      <c r="AA84" s="2">
        <f>AA80-AA79</f>
        <v>54</v>
      </c>
      <c r="AB84" s="10">
        <f>SUM(X84:AA84)</f>
        <v>227</v>
      </c>
    </row>
    <row r="86" spans="1:29" x14ac:dyDescent="0.3">
      <c r="V86" s="1" t="s">
        <v>59</v>
      </c>
      <c r="W86" s="1">
        <v>12436</v>
      </c>
    </row>
    <row r="103" spans="1:29" x14ac:dyDescent="0.3">
      <c r="I103" s="1" t="s">
        <v>48</v>
      </c>
      <c r="J103" s="7" t="s">
        <v>40</v>
      </c>
      <c r="K103" s="14">
        <f t="shared" ref="K103:K106" si="2">D81-X81</f>
        <v>-5</v>
      </c>
      <c r="L103" s="14">
        <f t="shared" ref="L103:L106" si="3">E81-Y81</f>
        <v>-1.3000000000000007</v>
      </c>
      <c r="M103" s="14">
        <f t="shared" ref="M103:M106" si="4">F81-Z81</f>
        <v>-2.1999999999999993</v>
      </c>
      <c r="N103" s="14">
        <f t="shared" ref="N103:N106" si="5">G81-AA81</f>
        <v>-1.3999999999999986</v>
      </c>
    </row>
    <row r="104" spans="1:29" x14ac:dyDescent="0.3">
      <c r="I104" s="1" t="s">
        <v>49</v>
      </c>
      <c r="J104" s="7" t="s">
        <v>41</v>
      </c>
      <c r="K104" s="14">
        <f t="shared" si="2"/>
        <v>8</v>
      </c>
      <c r="L104" s="14">
        <f t="shared" si="3"/>
        <v>-0.39999999999999858</v>
      </c>
      <c r="M104" s="14">
        <f t="shared" si="4"/>
        <v>-2.8000000000000043</v>
      </c>
      <c r="N104" s="14">
        <f t="shared" si="5"/>
        <v>-4</v>
      </c>
    </row>
    <row r="105" spans="1:29" x14ac:dyDescent="0.3">
      <c r="J105" s="7" t="s">
        <v>42</v>
      </c>
      <c r="K105" s="14">
        <f t="shared" si="2"/>
        <v>4.2949999999999999</v>
      </c>
      <c r="L105" s="14">
        <f t="shared" si="3"/>
        <v>4.5299999999999994</v>
      </c>
      <c r="M105" s="14">
        <f t="shared" si="4"/>
        <v>4.9649999999999999</v>
      </c>
      <c r="N105" s="14">
        <f t="shared" si="5"/>
        <v>3.3999999999999986</v>
      </c>
    </row>
    <row r="106" spans="1:29" x14ac:dyDescent="0.3">
      <c r="J106" s="7" t="s">
        <v>43</v>
      </c>
      <c r="K106" s="14">
        <f t="shared" si="2"/>
        <v>8.9699999999999989</v>
      </c>
      <c r="L106" s="14">
        <f t="shared" si="3"/>
        <v>4.519999999999996</v>
      </c>
      <c r="M106" s="14">
        <f t="shared" si="4"/>
        <v>8.210000000000008</v>
      </c>
      <c r="N106" s="14">
        <f t="shared" si="5"/>
        <v>7.7999999999999972</v>
      </c>
    </row>
    <row r="111" spans="1:29" x14ac:dyDescent="0.3">
      <c r="B111" s="1" t="s">
        <v>32</v>
      </c>
      <c r="V111" s="1" t="s">
        <v>32</v>
      </c>
    </row>
    <row r="112" spans="1:29" x14ac:dyDescent="0.3">
      <c r="A112" s="1" t="s">
        <v>15</v>
      </c>
      <c r="B112" s="1" t="s">
        <v>67</v>
      </c>
      <c r="C112" s="2" t="s">
        <v>33</v>
      </c>
      <c r="D112" s="8" t="s">
        <v>34</v>
      </c>
      <c r="E112" s="8" t="s">
        <v>35</v>
      </c>
      <c r="F112" s="8" t="s">
        <v>11</v>
      </c>
      <c r="G112" s="8" t="s">
        <v>12</v>
      </c>
      <c r="J112" s="9" t="s">
        <v>66</v>
      </c>
      <c r="U112" s="1" t="s">
        <v>55</v>
      </c>
      <c r="V112" s="1" t="s">
        <v>67</v>
      </c>
      <c r="W112" s="2" t="s">
        <v>33</v>
      </c>
      <c r="X112" s="8" t="s">
        <v>34</v>
      </c>
      <c r="Y112" s="8" t="s">
        <v>35</v>
      </c>
      <c r="Z112" s="8" t="s">
        <v>11</v>
      </c>
      <c r="AA112" s="8" t="s">
        <v>12</v>
      </c>
      <c r="AC112" s="1" t="s">
        <v>15</v>
      </c>
    </row>
    <row r="113" spans="1:29" x14ac:dyDescent="0.3">
      <c r="A113" s="1" t="s">
        <v>14</v>
      </c>
      <c r="C113" s="3" t="s">
        <v>36</v>
      </c>
      <c r="D113" s="2">
        <v>6.2</v>
      </c>
      <c r="E113" s="2">
        <v>5.8</v>
      </c>
      <c r="F113" s="2">
        <v>5.8</v>
      </c>
      <c r="G113" s="12">
        <v>8.6</v>
      </c>
      <c r="W113" s="3" t="s">
        <v>36</v>
      </c>
      <c r="X113" s="2">
        <v>8</v>
      </c>
      <c r="Y113" s="2">
        <v>6</v>
      </c>
      <c r="Z113" s="2">
        <v>5</v>
      </c>
      <c r="AA113" s="2">
        <v>6</v>
      </c>
      <c r="AC113" s="1" t="s">
        <v>14</v>
      </c>
    </row>
    <row r="114" spans="1:29" x14ac:dyDescent="0.3">
      <c r="A114" s="1">
        <v>400</v>
      </c>
      <c r="C114" s="3" t="s">
        <v>37</v>
      </c>
      <c r="D114" s="11">
        <v>51</v>
      </c>
      <c r="E114" s="11">
        <v>54</v>
      </c>
      <c r="F114" s="11">
        <v>53</v>
      </c>
      <c r="G114" s="11">
        <v>52.5</v>
      </c>
      <c r="W114" s="3" t="s">
        <v>37</v>
      </c>
      <c r="X114" s="2">
        <v>58</v>
      </c>
      <c r="Y114" s="15">
        <v>60</v>
      </c>
      <c r="Z114" s="2">
        <v>60</v>
      </c>
      <c r="AA114" s="2">
        <v>54</v>
      </c>
      <c r="AC114" s="1">
        <v>400</v>
      </c>
    </row>
    <row r="115" spans="1:29" x14ac:dyDescent="0.3">
      <c r="A115" s="1">
        <v>500</v>
      </c>
      <c r="C115" s="3" t="s">
        <v>38</v>
      </c>
      <c r="D115" s="2">
        <v>-42.1</v>
      </c>
      <c r="E115" s="2">
        <v>-45</v>
      </c>
      <c r="F115" s="2">
        <v>-40.25</v>
      </c>
      <c r="G115" s="2">
        <v>-22.2</v>
      </c>
      <c r="W115" s="3" t="s">
        <v>38</v>
      </c>
      <c r="X115" s="2">
        <v>-36</v>
      </c>
      <c r="Y115" s="2">
        <v>-35</v>
      </c>
      <c r="Z115" s="2">
        <v>-33</v>
      </c>
      <c r="AA115" s="2">
        <v>-30</v>
      </c>
      <c r="AC115" s="1">
        <v>500</v>
      </c>
    </row>
    <row r="116" spans="1:29" x14ac:dyDescent="0.3">
      <c r="A116" s="1">
        <v>600</v>
      </c>
      <c r="C116" s="3" t="s">
        <v>39</v>
      </c>
      <c r="D116" s="2">
        <v>33.5</v>
      </c>
      <c r="E116" s="2">
        <v>40.6</v>
      </c>
      <c r="F116" s="2">
        <v>43.68</v>
      </c>
      <c r="G116" s="2">
        <v>39.700000000000003</v>
      </c>
      <c r="H116" s="9" t="s">
        <v>64</v>
      </c>
      <c r="W116" s="3" t="s">
        <v>39</v>
      </c>
      <c r="X116" s="2">
        <v>25</v>
      </c>
      <c r="Y116" s="2">
        <v>37</v>
      </c>
      <c r="Z116" s="2">
        <v>36</v>
      </c>
      <c r="AA116" s="2">
        <v>31</v>
      </c>
      <c r="AB116" s="9" t="s">
        <v>62</v>
      </c>
      <c r="AC116" s="1">
        <v>600</v>
      </c>
    </row>
    <row r="117" spans="1:29" x14ac:dyDescent="0.3">
      <c r="A117" s="1">
        <v>700</v>
      </c>
      <c r="C117" s="7" t="s">
        <v>40</v>
      </c>
      <c r="D117" s="2">
        <v>28.6</v>
      </c>
      <c r="E117" s="2">
        <v>29.9</v>
      </c>
      <c r="F117" s="2">
        <v>29.4</v>
      </c>
      <c r="G117" s="2">
        <v>30.55</v>
      </c>
      <c r="H117" s="10">
        <v>29.612500000000001</v>
      </c>
      <c r="W117" s="7" t="s">
        <v>40</v>
      </c>
      <c r="X117" s="2">
        <f>AVERAGE(X113,X114)</f>
        <v>33</v>
      </c>
      <c r="Y117" s="2">
        <f>AVERAGE(Y113,Y114)</f>
        <v>33</v>
      </c>
      <c r="Z117" s="2">
        <f>AVERAGE(Z113,Z114)</f>
        <v>32.5</v>
      </c>
      <c r="AA117" s="2">
        <f>AVERAGE(AA113,AA114)</f>
        <v>30</v>
      </c>
      <c r="AB117" s="10">
        <f>AVERAGE(X117:AA117)</f>
        <v>32.125</v>
      </c>
      <c r="AC117" s="1">
        <v>700</v>
      </c>
    </row>
    <row r="118" spans="1:29" x14ac:dyDescent="0.3">
      <c r="C118" s="7" t="s">
        <v>41</v>
      </c>
      <c r="D118" s="2">
        <v>44.8</v>
      </c>
      <c r="E118" s="2">
        <v>48.2</v>
      </c>
      <c r="F118" s="2">
        <v>47.2</v>
      </c>
      <c r="G118" s="2">
        <v>43.9</v>
      </c>
      <c r="H118" s="10">
        <v>184.1</v>
      </c>
      <c r="W118" s="7" t="s">
        <v>41</v>
      </c>
      <c r="X118" s="2">
        <f>X114-X113</f>
        <v>50</v>
      </c>
      <c r="Y118" s="2">
        <f>Y114-Y113</f>
        <v>54</v>
      </c>
      <c r="Z118" s="2">
        <f>Z114-Z113</f>
        <v>55</v>
      </c>
      <c r="AA118" s="2">
        <f>AA114-AA113</f>
        <v>48</v>
      </c>
      <c r="AB118" s="10">
        <f>SUM(X118:AA118)</f>
        <v>207</v>
      </c>
    </row>
    <row r="119" spans="1:29" x14ac:dyDescent="0.3">
      <c r="C119" s="7" t="s">
        <v>42</v>
      </c>
      <c r="D119" s="2">
        <v>-4.3000000000000007</v>
      </c>
      <c r="E119" s="2">
        <v>-2.1999999999999993</v>
      </c>
      <c r="F119" s="2">
        <v>1.7149999999999999</v>
      </c>
      <c r="G119" s="2">
        <v>8.7500000000000018</v>
      </c>
      <c r="H119" s="10">
        <v>0.99125000000000041</v>
      </c>
      <c r="W119" s="7" t="s">
        <v>42</v>
      </c>
      <c r="X119" s="2">
        <f>AVERAGE(X115,X116)</f>
        <v>-5.5</v>
      </c>
      <c r="Y119" s="2">
        <f>AVERAGE(Y115,Y116)</f>
        <v>1</v>
      </c>
      <c r="Z119" s="2">
        <f>AVERAGE(Z115,Z116)</f>
        <v>1.5</v>
      </c>
      <c r="AA119" s="2">
        <f>AVERAGE(AA115,AA116)</f>
        <v>0.5</v>
      </c>
      <c r="AB119" s="10">
        <f>AVERAGE(X119:AA119)</f>
        <v>-0.625</v>
      </c>
    </row>
    <row r="120" spans="1:29" x14ac:dyDescent="0.3">
      <c r="C120" s="7" t="s">
        <v>43</v>
      </c>
      <c r="D120" s="2">
        <v>75.599999999999994</v>
      </c>
      <c r="E120" s="2">
        <v>85.6</v>
      </c>
      <c r="F120" s="2">
        <v>83.93</v>
      </c>
      <c r="G120" s="2">
        <v>61.900000000000006</v>
      </c>
      <c r="H120" s="10">
        <v>307.02999999999997</v>
      </c>
      <c r="W120" s="7" t="s">
        <v>43</v>
      </c>
      <c r="X120" s="2">
        <f>X116-X115</f>
        <v>61</v>
      </c>
      <c r="Y120" s="2">
        <f>Y116-Y115</f>
        <v>72</v>
      </c>
      <c r="Z120" s="2">
        <f>Z116-Z115</f>
        <v>69</v>
      </c>
      <c r="AA120" s="2">
        <f>AA116-AA115</f>
        <v>61</v>
      </c>
      <c r="AB120" s="10">
        <f>SUM(X120:AA120)</f>
        <v>263</v>
      </c>
    </row>
    <row r="122" spans="1:29" x14ac:dyDescent="0.3">
      <c r="V122" s="1" t="s">
        <v>59</v>
      </c>
      <c r="W122" s="1">
        <v>12436</v>
      </c>
    </row>
    <row r="139" spans="9:14" x14ac:dyDescent="0.3">
      <c r="I139" s="1" t="s">
        <v>48</v>
      </c>
      <c r="J139" s="7" t="s">
        <v>40</v>
      </c>
      <c r="K139" s="14">
        <f t="shared" ref="K139:K142" si="6">D117-X117</f>
        <v>-4.3999999999999986</v>
      </c>
      <c r="L139" s="14">
        <f t="shared" ref="L139:L142" si="7">E117-Y117</f>
        <v>-3.1000000000000014</v>
      </c>
      <c r="M139" s="14">
        <f t="shared" ref="M139:M142" si="8">F117-Z117</f>
        <v>-3.1000000000000014</v>
      </c>
      <c r="N139" s="14">
        <f t="shared" ref="N139:N142" si="9">G117-AA117</f>
        <v>0.55000000000000071</v>
      </c>
    </row>
    <row r="140" spans="9:14" x14ac:dyDescent="0.3">
      <c r="I140" s="1" t="s">
        <v>49</v>
      </c>
      <c r="J140" s="7" t="s">
        <v>41</v>
      </c>
      <c r="K140" s="14">
        <f t="shared" si="6"/>
        <v>-5.2000000000000028</v>
      </c>
      <c r="L140" s="14">
        <f t="shared" si="7"/>
        <v>-5.7999999999999972</v>
      </c>
      <c r="M140" s="14">
        <f t="shared" si="8"/>
        <v>-7.7999999999999972</v>
      </c>
      <c r="N140" s="14">
        <f t="shared" si="9"/>
        <v>-4.1000000000000014</v>
      </c>
    </row>
    <row r="141" spans="9:14" x14ac:dyDescent="0.3">
      <c r="J141" s="7" t="s">
        <v>42</v>
      </c>
      <c r="K141" s="14">
        <f t="shared" si="6"/>
        <v>1.1999999999999993</v>
      </c>
      <c r="L141" s="14">
        <f t="shared" si="7"/>
        <v>-3.1999999999999993</v>
      </c>
      <c r="M141" s="14">
        <f t="shared" si="8"/>
        <v>0.21499999999999986</v>
      </c>
      <c r="N141" s="14">
        <f t="shared" si="9"/>
        <v>8.2500000000000018</v>
      </c>
    </row>
    <row r="142" spans="9:14" x14ac:dyDescent="0.3">
      <c r="J142" s="7" t="s">
        <v>43</v>
      </c>
      <c r="K142" s="14">
        <f t="shared" si="6"/>
        <v>14.599999999999994</v>
      </c>
      <c r="L142" s="14">
        <f t="shared" si="7"/>
        <v>13.599999999999994</v>
      </c>
      <c r="M142" s="14">
        <f t="shared" si="8"/>
        <v>14.930000000000007</v>
      </c>
      <c r="N142" s="14">
        <f t="shared" si="9"/>
        <v>0.90000000000000568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B0D3-E259-403E-B835-6951BD05846D}">
  <dimension ref="A1:CE58"/>
  <sheetViews>
    <sheetView topLeftCell="A16" zoomScale="85" zoomScaleNormal="85" workbookViewId="0">
      <pane xSplit="1" topLeftCell="AB1" activePane="topRight" state="frozen"/>
      <selection activeCell="I46" sqref="I46"/>
      <selection pane="topRight" activeCell="I46" sqref="I46"/>
    </sheetView>
  </sheetViews>
  <sheetFormatPr defaultColWidth="10.25" defaultRowHeight="14.4" x14ac:dyDescent="0.3"/>
  <cols>
    <col min="1" max="1" width="10.875" style="20" bestFit="1" customWidth="1"/>
    <col min="2" max="10" width="7.625" style="20" bestFit="1" customWidth="1"/>
    <col min="11" max="13" width="6.5" style="20" bestFit="1" customWidth="1"/>
    <col min="14" max="16" width="5.5" style="20" bestFit="1" customWidth="1"/>
    <col min="17" max="17" width="5.125" style="20" bestFit="1" customWidth="1"/>
    <col min="18" max="41" width="5.5" style="20" bestFit="1" customWidth="1"/>
    <col min="42" max="43" width="7.625" style="20" bestFit="1" customWidth="1"/>
    <col min="44" max="72" width="5.5" style="20" bestFit="1" customWidth="1"/>
    <col min="73" max="77" width="6.5" style="20" bestFit="1" customWidth="1"/>
    <col min="78" max="83" width="7.625" style="20" bestFit="1" customWidth="1"/>
    <col min="84" max="16384" width="10.25" style="20"/>
  </cols>
  <sheetData>
    <row r="1" spans="1:83" x14ac:dyDescent="0.3">
      <c r="A1" s="16" t="s">
        <v>56</v>
      </c>
      <c r="B1" s="17">
        <v>-40</v>
      </c>
      <c r="C1" s="17">
        <v>-39</v>
      </c>
      <c r="D1" s="17">
        <v>-38</v>
      </c>
      <c r="E1" s="17">
        <v>-37</v>
      </c>
      <c r="F1" s="17">
        <v>-36</v>
      </c>
      <c r="G1" s="17">
        <v>-35</v>
      </c>
      <c r="H1" s="17">
        <v>-34</v>
      </c>
      <c r="I1" s="17">
        <v>-33</v>
      </c>
      <c r="J1" s="17">
        <v>-32</v>
      </c>
      <c r="K1" s="17">
        <v>-31</v>
      </c>
      <c r="L1" s="17">
        <v>-30</v>
      </c>
      <c r="M1" s="17">
        <v>-29</v>
      </c>
      <c r="N1" s="17">
        <v>-28</v>
      </c>
      <c r="O1" s="17">
        <v>-27</v>
      </c>
      <c r="P1" s="17">
        <v>-26</v>
      </c>
      <c r="Q1" s="17">
        <v>-25</v>
      </c>
      <c r="R1" s="17">
        <v>-24</v>
      </c>
      <c r="S1" s="17">
        <v>-23</v>
      </c>
      <c r="T1" s="17">
        <v>-22</v>
      </c>
      <c r="U1" s="17">
        <v>-21</v>
      </c>
      <c r="V1" s="17">
        <v>-20</v>
      </c>
      <c r="W1" s="17">
        <v>-19</v>
      </c>
      <c r="X1" s="17">
        <v>-18</v>
      </c>
      <c r="Y1" s="17">
        <v>-17</v>
      </c>
      <c r="Z1" s="17">
        <v>-16</v>
      </c>
      <c r="AA1" s="17">
        <v>-15</v>
      </c>
      <c r="AB1" s="17">
        <v>-14</v>
      </c>
      <c r="AC1" s="17">
        <v>-13</v>
      </c>
      <c r="AD1" s="17">
        <v>-12</v>
      </c>
      <c r="AE1" s="17">
        <v>-11</v>
      </c>
      <c r="AF1" s="17">
        <v>-10</v>
      </c>
      <c r="AG1" s="17">
        <v>-9</v>
      </c>
      <c r="AH1" s="17">
        <v>-8</v>
      </c>
      <c r="AI1" s="17">
        <v>-7</v>
      </c>
      <c r="AJ1" s="17">
        <v>-6</v>
      </c>
      <c r="AK1" s="17">
        <v>-5</v>
      </c>
      <c r="AL1" s="17">
        <v>-4</v>
      </c>
      <c r="AM1" s="17">
        <v>-3</v>
      </c>
      <c r="AN1" s="17">
        <v>-2</v>
      </c>
      <c r="AO1" s="17">
        <v>-1</v>
      </c>
      <c r="AP1" s="18">
        <v>0</v>
      </c>
      <c r="AQ1" s="19">
        <v>0</v>
      </c>
      <c r="AR1" s="17">
        <v>1</v>
      </c>
      <c r="AS1" s="17">
        <v>2</v>
      </c>
      <c r="AT1" s="17">
        <v>3</v>
      </c>
      <c r="AU1" s="17">
        <v>4</v>
      </c>
      <c r="AV1" s="17">
        <v>5</v>
      </c>
      <c r="AW1" s="17">
        <v>6</v>
      </c>
      <c r="AX1" s="17">
        <v>7</v>
      </c>
      <c r="AY1" s="17">
        <v>8</v>
      </c>
      <c r="AZ1" s="17">
        <v>9</v>
      </c>
      <c r="BA1" s="17">
        <v>10</v>
      </c>
      <c r="BB1" s="17">
        <v>11</v>
      </c>
      <c r="BC1" s="17">
        <v>12</v>
      </c>
      <c r="BD1" s="17">
        <v>13</v>
      </c>
      <c r="BE1" s="17">
        <v>14</v>
      </c>
      <c r="BF1" s="17">
        <v>15</v>
      </c>
      <c r="BG1" s="17">
        <v>16</v>
      </c>
      <c r="BH1" s="17">
        <v>17</v>
      </c>
      <c r="BI1" s="17">
        <v>18</v>
      </c>
      <c r="BJ1" s="17">
        <v>19</v>
      </c>
      <c r="BK1" s="17">
        <v>20</v>
      </c>
      <c r="BL1" s="17">
        <v>21</v>
      </c>
      <c r="BM1" s="17">
        <v>22</v>
      </c>
      <c r="BN1" s="17">
        <v>23</v>
      </c>
      <c r="BO1" s="17">
        <v>24</v>
      </c>
      <c r="BP1" s="17">
        <v>25</v>
      </c>
      <c r="BQ1" s="17">
        <v>26</v>
      </c>
      <c r="BR1" s="17">
        <v>27</v>
      </c>
      <c r="BS1" s="17">
        <v>28</v>
      </c>
      <c r="BT1" s="17">
        <v>29</v>
      </c>
      <c r="BU1" s="17">
        <v>30</v>
      </c>
      <c r="BV1" s="17">
        <v>31</v>
      </c>
      <c r="BW1" s="17">
        <v>32</v>
      </c>
      <c r="BX1" s="17">
        <v>33</v>
      </c>
      <c r="BY1" s="17">
        <v>34</v>
      </c>
      <c r="BZ1" s="17">
        <v>35</v>
      </c>
      <c r="CA1" s="17">
        <v>36</v>
      </c>
      <c r="CB1" s="17">
        <v>37</v>
      </c>
      <c r="CC1" s="17">
        <v>38</v>
      </c>
      <c r="CD1" s="17">
        <v>39</v>
      </c>
      <c r="CE1" s="17">
        <v>40</v>
      </c>
    </row>
    <row r="2" spans="1:83" x14ac:dyDescent="0.3">
      <c r="A2" s="24">
        <v>5</v>
      </c>
      <c r="AP2" s="22">
        <v>11990</v>
      </c>
      <c r="AQ2" s="23">
        <v>15762</v>
      </c>
    </row>
    <row r="3" spans="1:83" x14ac:dyDescent="0.3">
      <c r="A3" s="24">
        <v>6</v>
      </c>
      <c r="AP3" s="22">
        <v>1054</v>
      </c>
      <c r="AQ3" s="23">
        <v>2000</v>
      </c>
    </row>
    <row r="4" spans="1:83" x14ac:dyDescent="0.3">
      <c r="A4" s="21">
        <v>7</v>
      </c>
      <c r="AP4" s="22">
        <v>3</v>
      </c>
      <c r="AQ4" s="23">
        <v>261</v>
      </c>
    </row>
    <row r="5" spans="1:83" x14ac:dyDescent="0.3">
      <c r="A5" s="24">
        <v>8</v>
      </c>
      <c r="AP5" s="22">
        <v>0</v>
      </c>
      <c r="AQ5" s="23">
        <v>143</v>
      </c>
    </row>
    <row r="6" spans="1:83" x14ac:dyDescent="0.3">
      <c r="A6" s="24">
        <v>9</v>
      </c>
      <c r="AP6" s="22">
        <v>0</v>
      </c>
      <c r="AQ6" s="23">
        <v>141</v>
      </c>
    </row>
    <row r="7" spans="1:83" x14ac:dyDescent="0.3">
      <c r="A7" s="21">
        <v>10</v>
      </c>
      <c r="AP7" s="22">
        <v>0</v>
      </c>
      <c r="AQ7" s="23">
        <v>114</v>
      </c>
    </row>
    <row r="8" spans="1:83" x14ac:dyDescent="0.3">
      <c r="A8" s="24">
        <v>11</v>
      </c>
      <c r="AP8" s="22">
        <v>0</v>
      </c>
      <c r="AQ8" s="23">
        <v>124</v>
      </c>
    </row>
    <row r="9" spans="1:83" x14ac:dyDescent="0.3">
      <c r="A9" s="24">
        <v>12</v>
      </c>
      <c r="AP9" s="22">
        <v>0</v>
      </c>
      <c r="AQ9" s="23">
        <v>138</v>
      </c>
    </row>
    <row r="10" spans="1:83" x14ac:dyDescent="0.3">
      <c r="A10" s="24">
        <v>13</v>
      </c>
      <c r="AP10" s="22">
        <v>0</v>
      </c>
      <c r="AQ10" s="23">
        <v>153</v>
      </c>
    </row>
    <row r="11" spans="1:83" x14ac:dyDescent="0.3">
      <c r="A11" s="24">
        <v>14</v>
      </c>
      <c r="AP11" s="22">
        <v>0</v>
      </c>
      <c r="AQ11" s="23">
        <v>135</v>
      </c>
    </row>
    <row r="12" spans="1:83" x14ac:dyDescent="0.3">
      <c r="A12" s="24">
        <v>15</v>
      </c>
      <c r="AP12" s="22">
        <v>0</v>
      </c>
      <c r="AQ12" s="23">
        <v>112</v>
      </c>
    </row>
    <row r="13" spans="1:83" x14ac:dyDescent="0.3">
      <c r="A13" s="24">
        <v>16</v>
      </c>
      <c r="AP13" s="22">
        <v>0</v>
      </c>
      <c r="AQ13" s="23">
        <v>140</v>
      </c>
    </row>
    <row r="14" spans="1:83" x14ac:dyDescent="0.3">
      <c r="A14" s="24">
        <v>17</v>
      </c>
      <c r="AP14" s="22">
        <v>0</v>
      </c>
      <c r="AQ14" s="23">
        <v>110</v>
      </c>
    </row>
    <row r="15" spans="1:83" x14ac:dyDescent="0.3">
      <c r="A15" s="24">
        <v>18</v>
      </c>
      <c r="AP15" s="22">
        <v>0</v>
      </c>
      <c r="AQ15" s="23">
        <v>134</v>
      </c>
    </row>
    <row r="16" spans="1:83" x14ac:dyDescent="0.3">
      <c r="A16" s="24">
        <v>19</v>
      </c>
      <c r="AP16" s="22">
        <v>0</v>
      </c>
      <c r="AQ16" s="23">
        <v>146</v>
      </c>
    </row>
    <row r="17" spans="1:83" x14ac:dyDescent="0.3">
      <c r="A17" s="24">
        <v>20</v>
      </c>
      <c r="AP17" s="22">
        <v>0</v>
      </c>
      <c r="AQ17" s="23">
        <v>125</v>
      </c>
    </row>
    <row r="18" spans="1:83" x14ac:dyDescent="0.3">
      <c r="A18" s="24">
        <v>21</v>
      </c>
      <c r="AP18" s="22">
        <v>0</v>
      </c>
      <c r="AQ18" s="23">
        <v>142</v>
      </c>
    </row>
    <row r="19" spans="1:83" x14ac:dyDescent="0.3">
      <c r="A19" s="24">
        <v>22</v>
      </c>
      <c r="AP19" s="22">
        <v>0</v>
      </c>
      <c r="AQ19" s="23">
        <v>159</v>
      </c>
    </row>
    <row r="20" spans="1:83" x14ac:dyDescent="0.3">
      <c r="A20" s="24">
        <v>23</v>
      </c>
      <c r="AP20" s="22">
        <v>0</v>
      </c>
      <c r="AQ20" s="23">
        <v>140</v>
      </c>
    </row>
    <row r="21" spans="1:83" x14ac:dyDescent="0.3">
      <c r="A21" s="24">
        <v>24</v>
      </c>
      <c r="AP21" s="22">
        <v>0</v>
      </c>
      <c r="AQ21" s="23">
        <v>129</v>
      </c>
    </row>
    <row r="22" spans="1:83" x14ac:dyDescent="0.3">
      <c r="A22" s="24">
        <v>25</v>
      </c>
      <c r="AP22" s="22">
        <v>0</v>
      </c>
      <c r="AQ22" s="23">
        <v>161</v>
      </c>
    </row>
    <row r="23" spans="1:83" x14ac:dyDescent="0.3">
      <c r="A23" s="24">
        <v>26</v>
      </c>
      <c r="AP23" s="22">
        <v>0</v>
      </c>
      <c r="AQ23" s="23">
        <v>140</v>
      </c>
    </row>
    <row r="24" spans="1:83" x14ac:dyDescent="0.3">
      <c r="A24" s="24">
        <v>27</v>
      </c>
      <c r="AP24" s="39">
        <v>0</v>
      </c>
      <c r="AQ24" s="40">
        <v>131</v>
      </c>
    </row>
    <row r="25" spans="1:83" x14ac:dyDescent="0.3">
      <c r="A25" s="24">
        <v>28</v>
      </c>
      <c r="AP25" s="22">
        <v>0</v>
      </c>
      <c r="AQ25" s="23">
        <v>134</v>
      </c>
    </row>
    <row r="26" spans="1:83" x14ac:dyDescent="0.3">
      <c r="A26" s="24">
        <v>29</v>
      </c>
      <c r="AP26" s="22">
        <v>0</v>
      </c>
      <c r="AQ26" s="23">
        <v>142</v>
      </c>
    </row>
    <row r="27" spans="1:83" x14ac:dyDescent="0.3">
      <c r="A27" s="25">
        <v>30</v>
      </c>
      <c r="B27" s="22">
        <v>74744</v>
      </c>
      <c r="C27" s="22">
        <v>63521</v>
      </c>
      <c r="D27" s="22">
        <v>53047</v>
      </c>
      <c r="E27" s="22">
        <v>43802</v>
      </c>
      <c r="F27" s="26">
        <v>34948</v>
      </c>
      <c r="G27" s="22">
        <v>27359</v>
      </c>
      <c r="H27" s="27">
        <v>20419</v>
      </c>
      <c r="I27" s="28">
        <v>14389</v>
      </c>
      <c r="J27" s="22">
        <v>9387</v>
      </c>
      <c r="K27" s="22">
        <v>5332</v>
      </c>
      <c r="L27" s="22">
        <v>2486</v>
      </c>
      <c r="M27" s="22">
        <v>754</v>
      </c>
      <c r="N27" s="22">
        <v>101</v>
      </c>
      <c r="O27" s="22">
        <v>1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7">
        <v>0</v>
      </c>
      <c r="AG27" s="27">
        <v>0</v>
      </c>
      <c r="AH27" s="27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9">
        <v>0</v>
      </c>
      <c r="AQ27" s="30">
        <v>120</v>
      </c>
      <c r="AR27" s="22">
        <v>0</v>
      </c>
      <c r="AS27" s="22">
        <v>0</v>
      </c>
      <c r="AT27" s="22">
        <v>0</v>
      </c>
      <c r="AU27" s="22">
        <v>0</v>
      </c>
      <c r="AV27" s="28">
        <v>0</v>
      </c>
      <c r="AW27" s="22">
        <v>0</v>
      </c>
      <c r="AX27" s="26">
        <v>0</v>
      </c>
      <c r="AY27" s="22">
        <v>0</v>
      </c>
      <c r="AZ27" s="31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1</v>
      </c>
      <c r="BV27" s="22">
        <v>341</v>
      </c>
      <c r="BW27" s="22">
        <v>1542</v>
      </c>
      <c r="BX27" s="22">
        <v>3773</v>
      </c>
      <c r="BY27" s="22">
        <v>7122</v>
      </c>
      <c r="BZ27" s="22">
        <v>11556</v>
      </c>
      <c r="CA27" s="22">
        <v>17018</v>
      </c>
      <c r="CB27" s="22">
        <v>23517</v>
      </c>
      <c r="CC27" s="22">
        <v>31183</v>
      </c>
      <c r="CD27" s="22">
        <v>39991</v>
      </c>
      <c r="CE27" s="22">
        <v>49849</v>
      </c>
    </row>
    <row r="28" spans="1:83" x14ac:dyDescent="0.3">
      <c r="A28" s="32">
        <v>30</v>
      </c>
      <c r="B28" s="23">
        <v>75193</v>
      </c>
      <c r="C28" s="23">
        <v>64083</v>
      </c>
      <c r="D28" s="23">
        <v>53542</v>
      </c>
      <c r="E28" s="23">
        <v>44344</v>
      </c>
      <c r="F28" s="23">
        <v>35540</v>
      </c>
      <c r="G28" s="33">
        <v>28002</v>
      </c>
      <c r="H28" s="23">
        <v>21115</v>
      </c>
      <c r="I28" s="34">
        <v>15136</v>
      </c>
      <c r="J28" s="34">
        <v>10236</v>
      </c>
      <c r="K28" s="23">
        <v>6329</v>
      </c>
      <c r="L28" s="23">
        <v>3608</v>
      </c>
      <c r="M28" s="23">
        <v>1784</v>
      </c>
      <c r="N28" s="23">
        <v>744</v>
      </c>
      <c r="O28" s="23">
        <v>300</v>
      </c>
      <c r="P28" s="23">
        <v>147</v>
      </c>
      <c r="Q28" s="23">
        <v>96</v>
      </c>
      <c r="R28" s="23">
        <v>114</v>
      </c>
      <c r="S28" s="23">
        <v>127</v>
      </c>
      <c r="T28" s="23">
        <v>119</v>
      </c>
      <c r="U28" s="23">
        <v>138</v>
      </c>
      <c r="V28" s="23">
        <v>110</v>
      </c>
      <c r="W28" s="23">
        <v>150</v>
      </c>
      <c r="X28" s="23">
        <v>157</v>
      </c>
      <c r="Y28" s="23">
        <v>128</v>
      </c>
      <c r="Z28" s="23">
        <v>117</v>
      </c>
      <c r="AA28" s="23">
        <v>144</v>
      </c>
      <c r="AB28" s="23">
        <v>173</v>
      </c>
      <c r="AC28" s="23">
        <v>129</v>
      </c>
      <c r="AD28" s="23">
        <v>105</v>
      </c>
      <c r="AE28" s="23">
        <v>148</v>
      </c>
      <c r="AF28" s="23">
        <v>135</v>
      </c>
      <c r="AG28" s="23">
        <v>149</v>
      </c>
      <c r="AH28" s="23">
        <v>131</v>
      </c>
      <c r="AI28" s="34">
        <v>138</v>
      </c>
      <c r="AJ28" s="23">
        <v>120</v>
      </c>
      <c r="AK28" s="23">
        <v>124</v>
      </c>
      <c r="AL28" s="23">
        <v>151</v>
      </c>
      <c r="AM28" s="23">
        <v>132</v>
      </c>
      <c r="AN28" s="23">
        <v>139</v>
      </c>
      <c r="AO28" s="23">
        <v>138</v>
      </c>
      <c r="AP28" s="35">
        <v>0</v>
      </c>
      <c r="AQ28" s="36">
        <v>120</v>
      </c>
      <c r="AR28" s="23">
        <v>145</v>
      </c>
      <c r="AS28" s="23">
        <v>149</v>
      </c>
      <c r="AT28" s="23">
        <v>143</v>
      </c>
      <c r="AU28" s="37">
        <v>159</v>
      </c>
      <c r="AV28" s="23">
        <v>145</v>
      </c>
      <c r="AW28" s="34">
        <v>116</v>
      </c>
      <c r="AX28" s="23">
        <v>143</v>
      </c>
      <c r="AY28" s="38">
        <v>133</v>
      </c>
      <c r="AZ28" s="23">
        <v>131</v>
      </c>
      <c r="BA28" s="23">
        <v>161</v>
      </c>
      <c r="BB28" s="23">
        <v>154</v>
      </c>
      <c r="BC28" s="23">
        <v>158</v>
      </c>
      <c r="BD28" s="23">
        <v>127</v>
      </c>
      <c r="BE28" s="23">
        <v>134</v>
      </c>
      <c r="BF28" s="23">
        <v>125</v>
      </c>
      <c r="BG28" s="23">
        <v>141</v>
      </c>
      <c r="BH28" s="23">
        <v>130</v>
      </c>
      <c r="BI28" s="23">
        <v>130</v>
      </c>
      <c r="BJ28" s="23">
        <v>140</v>
      </c>
      <c r="BK28" s="23">
        <v>144</v>
      </c>
      <c r="BL28" s="23">
        <v>142</v>
      </c>
      <c r="BM28" s="23">
        <v>133</v>
      </c>
      <c r="BN28" s="23">
        <v>137</v>
      </c>
      <c r="BO28" s="23">
        <v>172</v>
      </c>
      <c r="BP28" s="23">
        <v>121</v>
      </c>
      <c r="BQ28" s="23">
        <v>154</v>
      </c>
      <c r="BR28" s="23">
        <v>129</v>
      </c>
      <c r="BS28" s="23">
        <v>143</v>
      </c>
      <c r="BT28" s="23">
        <v>389</v>
      </c>
      <c r="BU28" s="23">
        <v>1079</v>
      </c>
      <c r="BV28" s="23">
        <v>2339</v>
      </c>
      <c r="BW28" s="23">
        <v>4203</v>
      </c>
      <c r="BX28" s="23">
        <v>6721</v>
      </c>
      <c r="BY28" s="23">
        <v>9975</v>
      </c>
      <c r="BZ28" s="23">
        <v>14264</v>
      </c>
      <c r="CA28" s="23">
        <v>19552</v>
      </c>
      <c r="CB28" s="23">
        <v>25952</v>
      </c>
      <c r="CC28" s="23">
        <v>33535</v>
      </c>
      <c r="CD28" s="23">
        <v>42248</v>
      </c>
      <c r="CE28" s="23">
        <v>52020</v>
      </c>
    </row>
    <row r="29" spans="1:83" x14ac:dyDescent="0.3">
      <c r="A29" s="24">
        <v>31</v>
      </c>
      <c r="AP29" s="22">
        <v>0</v>
      </c>
      <c r="AQ29" s="23">
        <v>125</v>
      </c>
    </row>
    <row r="30" spans="1:83" x14ac:dyDescent="0.3">
      <c r="A30" s="24">
        <v>32</v>
      </c>
      <c r="AP30" s="22">
        <v>0</v>
      </c>
      <c r="AQ30" s="23">
        <v>143</v>
      </c>
    </row>
    <row r="31" spans="1:83" x14ac:dyDescent="0.3">
      <c r="A31" s="24">
        <v>33</v>
      </c>
      <c r="AP31" s="22">
        <v>0</v>
      </c>
      <c r="AQ31" s="23">
        <v>118</v>
      </c>
    </row>
    <row r="32" spans="1:83" x14ac:dyDescent="0.3">
      <c r="A32" s="24">
        <v>34</v>
      </c>
      <c r="AP32" s="22">
        <v>0</v>
      </c>
      <c r="AQ32" s="23">
        <v>128</v>
      </c>
    </row>
    <row r="33" spans="1:43" x14ac:dyDescent="0.3">
      <c r="A33" s="24">
        <v>35</v>
      </c>
      <c r="AP33" s="22">
        <v>0</v>
      </c>
      <c r="AQ33" s="23">
        <v>140</v>
      </c>
    </row>
    <row r="34" spans="1:43" x14ac:dyDescent="0.3">
      <c r="A34" s="24">
        <v>36</v>
      </c>
      <c r="AP34" s="22">
        <v>0</v>
      </c>
      <c r="AQ34" s="23">
        <v>150</v>
      </c>
    </row>
    <row r="35" spans="1:43" x14ac:dyDescent="0.3">
      <c r="A35" s="24">
        <v>37</v>
      </c>
      <c r="AP35" s="22">
        <v>0</v>
      </c>
      <c r="AQ35" s="23">
        <v>130</v>
      </c>
    </row>
    <row r="36" spans="1:43" x14ac:dyDescent="0.3">
      <c r="A36" s="24">
        <v>38</v>
      </c>
      <c r="AP36" s="22">
        <v>0</v>
      </c>
      <c r="AQ36" s="23">
        <v>117</v>
      </c>
    </row>
    <row r="37" spans="1:43" x14ac:dyDescent="0.3">
      <c r="A37" s="24">
        <v>39</v>
      </c>
      <c r="AP37" s="41">
        <v>0</v>
      </c>
      <c r="AQ37" s="38">
        <v>142</v>
      </c>
    </row>
    <row r="38" spans="1:43" x14ac:dyDescent="0.3">
      <c r="A38" s="24">
        <v>40</v>
      </c>
      <c r="AP38" s="22">
        <v>0</v>
      </c>
      <c r="AQ38" s="23">
        <v>123</v>
      </c>
    </row>
    <row r="39" spans="1:43" x14ac:dyDescent="0.3">
      <c r="A39" s="24">
        <v>41</v>
      </c>
      <c r="AP39" s="22">
        <v>0</v>
      </c>
      <c r="AQ39" s="23">
        <v>130</v>
      </c>
    </row>
    <row r="40" spans="1:43" x14ac:dyDescent="0.3">
      <c r="A40" s="24">
        <v>42</v>
      </c>
      <c r="AP40" s="22">
        <v>0</v>
      </c>
      <c r="AQ40" s="23">
        <v>165</v>
      </c>
    </row>
    <row r="41" spans="1:43" x14ac:dyDescent="0.3">
      <c r="A41" s="24">
        <v>43</v>
      </c>
      <c r="AP41" s="22">
        <v>0</v>
      </c>
      <c r="AQ41" s="23">
        <v>149</v>
      </c>
    </row>
    <row r="42" spans="1:43" x14ac:dyDescent="0.3">
      <c r="A42" s="24">
        <v>44</v>
      </c>
      <c r="AP42" s="22">
        <v>0</v>
      </c>
      <c r="AQ42" s="23">
        <v>141</v>
      </c>
    </row>
    <row r="43" spans="1:43" x14ac:dyDescent="0.3">
      <c r="A43" s="24">
        <v>45</v>
      </c>
      <c r="AP43" s="22">
        <v>0</v>
      </c>
      <c r="AQ43" s="23">
        <v>140</v>
      </c>
    </row>
    <row r="44" spans="1:43" x14ac:dyDescent="0.3">
      <c r="A44" s="24">
        <v>46</v>
      </c>
      <c r="AP44" s="22">
        <v>0</v>
      </c>
      <c r="AQ44" s="23">
        <v>162</v>
      </c>
    </row>
    <row r="45" spans="1:43" x14ac:dyDescent="0.3">
      <c r="A45" s="24">
        <v>47</v>
      </c>
      <c r="AP45" s="22">
        <v>0</v>
      </c>
      <c r="AQ45" s="23">
        <v>148</v>
      </c>
    </row>
    <row r="46" spans="1:43" x14ac:dyDescent="0.3">
      <c r="A46" s="24">
        <v>48</v>
      </c>
      <c r="AP46" s="22">
        <v>0</v>
      </c>
      <c r="AQ46" s="23">
        <v>156</v>
      </c>
    </row>
    <row r="47" spans="1:43" x14ac:dyDescent="0.3">
      <c r="A47" s="24">
        <v>49</v>
      </c>
      <c r="AP47" s="22">
        <v>0</v>
      </c>
      <c r="AQ47" s="23">
        <v>116</v>
      </c>
    </row>
    <row r="48" spans="1:43" x14ac:dyDescent="0.3">
      <c r="A48" s="24">
        <v>50</v>
      </c>
      <c r="AP48" s="22">
        <v>0</v>
      </c>
      <c r="AQ48" s="23">
        <v>154</v>
      </c>
    </row>
    <row r="49" spans="1:43" x14ac:dyDescent="0.3">
      <c r="A49" s="24">
        <v>51</v>
      </c>
      <c r="AP49" s="22">
        <v>0</v>
      </c>
      <c r="AQ49" s="23">
        <v>145</v>
      </c>
    </row>
    <row r="50" spans="1:43" x14ac:dyDescent="0.3">
      <c r="A50" s="24">
        <v>52</v>
      </c>
      <c r="AP50" s="22">
        <v>0</v>
      </c>
      <c r="AQ50" s="23">
        <v>113</v>
      </c>
    </row>
    <row r="51" spans="1:43" x14ac:dyDescent="0.3">
      <c r="A51" s="24">
        <v>53</v>
      </c>
      <c r="AP51" s="22">
        <v>0</v>
      </c>
      <c r="AQ51" s="23">
        <v>259</v>
      </c>
    </row>
    <row r="52" spans="1:43" x14ac:dyDescent="0.3">
      <c r="A52" s="24">
        <v>54</v>
      </c>
      <c r="AP52" s="22">
        <v>2686</v>
      </c>
      <c r="AQ52" s="23">
        <v>3191</v>
      </c>
    </row>
    <row r="53" spans="1:43" x14ac:dyDescent="0.3">
      <c r="A53" s="24">
        <v>55</v>
      </c>
      <c r="AP53" s="22">
        <v>14270</v>
      </c>
      <c r="AQ53" s="23">
        <v>14561</v>
      </c>
    </row>
    <row r="54" spans="1:43" x14ac:dyDescent="0.3">
      <c r="A54" s="24">
        <v>56</v>
      </c>
      <c r="AP54" s="22">
        <v>29343</v>
      </c>
      <c r="AQ54" s="23">
        <v>29432</v>
      </c>
    </row>
    <row r="55" spans="1:43" x14ac:dyDescent="0.3">
      <c r="A55" s="24">
        <v>57</v>
      </c>
      <c r="AP55" s="22">
        <v>44860</v>
      </c>
      <c r="AQ55" s="23">
        <v>44926</v>
      </c>
    </row>
    <row r="56" spans="1:43" x14ac:dyDescent="0.3">
      <c r="A56" s="24">
        <v>58</v>
      </c>
      <c r="AP56" s="22">
        <v>60807</v>
      </c>
      <c r="AQ56" s="23">
        <v>60895</v>
      </c>
    </row>
    <row r="57" spans="1:43" x14ac:dyDescent="0.3">
      <c r="A57" s="24">
        <v>59</v>
      </c>
      <c r="AP57" s="22">
        <v>76837</v>
      </c>
      <c r="AQ57" s="23">
        <v>76928</v>
      </c>
    </row>
    <row r="58" spans="1:43" x14ac:dyDescent="0.3">
      <c r="A58" s="24">
        <v>60</v>
      </c>
      <c r="AP58" s="22">
        <v>93345</v>
      </c>
      <c r="AQ58" s="23">
        <v>93422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B615-8A20-45E9-BD4F-A1F6F221722A}">
  <dimension ref="A2:H44"/>
  <sheetViews>
    <sheetView zoomScale="85" zoomScaleNormal="85" workbookViewId="0">
      <selection activeCell="D4" sqref="D4:H11"/>
    </sheetView>
  </sheetViews>
  <sheetFormatPr defaultColWidth="9" defaultRowHeight="14.4" x14ac:dyDescent="0.3"/>
  <cols>
    <col min="1" max="1" width="9" style="1"/>
    <col min="2" max="2" width="19.375" style="1" bestFit="1" customWidth="1"/>
    <col min="3" max="3" width="14.375" style="1" bestFit="1" customWidth="1"/>
    <col min="4" max="5" width="10" style="1" bestFit="1" customWidth="1"/>
    <col min="6" max="7" width="9.625" style="1" bestFit="1" customWidth="1"/>
    <col min="8" max="8" width="15.125" style="1" bestFit="1" customWidth="1"/>
    <col min="9" max="9" width="9" style="1"/>
    <col min="10" max="10" width="10.875" style="1" bestFit="1" customWidth="1"/>
    <col min="11" max="11" width="14.125" style="1" bestFit="1" customWidth="1"/>
    <col min="12" max="13" width="10" style="1" bestFit="1" customWidth="1"/>
    <col min="14" max="14" width="9.625" style="1" bestFit="1" customWidth="1"/>
    <col min="15" max="15" width="9.125" style="1" bestFit="1" customWidth="1"/>
    <col min="16" max="16" width="11.125" style="1" bestFit="1" customWidth="1"/>
    <col min="17" max="18" width="9" style="1"/>
    <col min="19" max="19" width="14.125" style="1" bestFit="1" customWidth="1"/>
    <col min="20" max="22" width="9.625" style="1" bestFit="1" customWidth="1"/>
    <col min="23" max="23" width="9.125" style="1" bestFit="1" customWidth="1"/>
    <col min="24" max="24" width="10" style="1" bestFit="1" customWidth="1"/>
    <col min="25" max="25" width="9" style="1"/>
    <col min="26" max="26" width="9.625" style="1" bestFit="1" customWidth="1"/>
    <col min="27" max="27" width="14.625" style="1" bestFit="1" customWidth="1"/>
    <col min="28" max="29" width="10" style="1" bestFit="1" customWidth="1"/>
    <col min="30" max="30" width="9.625" style="1" bestFit="1" customWidth="1"/>
    <col min="31" max="31" width="9.25" style="1" bestFit="1" customWidth="1"/>
    <col min="32" max="32" width="11.125" style="1" bestFit="1" customWidth="1"/>
    <col min="33" max="16384" width="9" style="1"/>
  </cols>
  <sheetData>
    <row r="2" spans="1:8" x14ac:dyDescent="0.3">
      <c r="B2" s="1" t="s">
        <v>32</v>
      </c>
    </row>
    <row r="3" spans="1:8" x14ac:dyDescent="0.3">
      <c r="A3" s="1" t="s">
        <v>15</v>
      </c>
      <c r="B3" s="1" t="s">
        <v>44</v>
      </c>
      <c r="C3" s="2" t="s">
        <v>33</v>
      </c>
      <c r="D3" s="8" t="s">
        <v>34</v>
      </c>
      <c r="E3" s="8" t="s">
        <v>35</v>
      </c>
      <c r="F3" s="8" t="s">
        <v>11</v>
      </c>
      <c r="G3" s="8" t="s">
        <v>12</v>
      </c>
    </row>
    <row r="4" spans="1:8" x14ac:dyDescent="0.3">
      <c r="A4" s="1" t="s">
        <v>14</v>
      </c>
      <c r="C4" s="3" t="s">
        <v>36</v>
      </c>
      <c r="D4" s="2">
        <v>12.55</v>
      </c>
      <c r="E4" s="2">
        <v>11.23</v>
      </c>
      <c r="F4" s="2">
        <v>15.12</v>
      </c>
      <c r="G4" s="2">
        <v>18.28</v>
      </c>
    </row>
    <row r="5" spans="1:8" x14ac:dyDescent="0.3">
      <c r="A5" s="1">
        <v>400</v>
      </c>
      <c r="C5" s="3" t="s">
        <v>37</v>
      </c>
      <c r="D5" s="2">
        <v>48.44</v>
      </c>
      <c r="E5" s="13">
        <v>55</v>
      </c>
      <c r="F5" s="2">
        <v>45.9</v>
      </c>
      <c r="G5" s="2">
        <v>41.8</v>
      </c>
    </row>
    <row r="6" spans="1:8" x14ac:dyDescent="0.3">
      <c r="A6" s="1">
        <v>500</v>
      </c>
      <c r="C6" s="3" t="s">
        <v>38</v>
      </c>
      <c r="D6" s="2">
        <v>-26.58</v>
      </c>
      <c r="E6" s="2">
        <v>-24</v>
      </c>
      <c r="F6" s="2">
        <v>-22.26</v>
      </c>
      <c r="G6" s="2">
        <v>-12.91</v>
      </c>
    </row>
    <row r="7" spans="1:8" x14ac:dyDescent="0.3">
      <c r="A7" s="1">
        <v>600</v>
      </c>
      <c r="C7" s="3" t="s">
        <v>39</v>
      </c>
      <c r="D7" s="2">
        <v>21.3</v>
      </c>
      <c r="E7" s="2">
        <v>29.32</v>
      </c>
      <c r="F7" s="2">
        <v>27.84</v>
      </c>
      <c r="G7" s="2">
        <v>22.73</v>
      </c>
      <c r="H7" s="9" t="s">
        <v>64</v>
      </c>
    </row>
    <row r="8" spans="1:8" x14ac:dyDescent="0.3">
      <c r="A8" s="1">
        <v>700</v>
      </c>
      <c r="C8" s="7" t="s">
        <v>40</v>
      </c>
      <c r="D8" s="2">
        <v>30.494999999999997</v>
      </c>
      <c r="E8" s="2">
        <v>33.115000000000002</v>
      </c>
      <c r="F8" s="2">
        <v>30.509999999999998</v>
      </c>
      <c r="G8" s="2">
        <v>30.04</v>
      </c>
      <c r="H8" s="10">
        <v>31.04</v>
      </c>
    </row>
    <row r="9" spans="1:8" x14ac:dyDescent="0.3">
      <c r="C9" s="7" t="s">
        <v>41</v>
      </c>
      <c r="D9" s="2">
        <v>35.89</v>
      </c>
      <c r="E9" s="2">
        <v>43.769999999999996</v>
      </c>
      <c r="F9" s="2">
        <v>30.78</v>
      </c>
      <c r="G9" s="2">
        <v>23.519999999999996</v>
      </c>
      <c r="H9" s="10">
        <v>133.95999999999998</v>
      </c>
    </row>
    <row r="10" spans="1:8" x14ac:dyDescent="0.3">
      <c r="C10" s="7" t="s">
        <v>42</v>
      </c>
      <c r="D10" s="2">
        <v>-2.6399999999999988</v>
      </c>
      <c r="E10" s="2">
        <v>2.66</v>
      </c>
      <c r="F10" s="2">
        <v>2.7899999999999991</v>
      </c>
      <c r="G10" s="2">
        <v>4.91</v>
      </c>
      <c r="H10" s="10">
        <v>1.9300000000000002</v>
      </c>
    </row>
    <row r="11" spans="1:8" x14ac:dyDescent="0.3">
      <c r="C11" s="7" t="s">
        <v>43</v>
      </c>
      <c r="D11" s="2">
        <v>47.879999999999995</v>
      </c>
      <c r="E11" s="2">
        <v>53.32</v>
      </c>
      <c r="F11" s="2">
        <v>50.1</v>
      </c>
      <c r="G11" s="2">
        <v>35.64</v>
      </c>
      <c r="H11" s="10">
        <v>186.94</v>
      </c>
    </row>
    <row r="13" spans="1:8" x14ac:dyDescent="0.3">
      <c r="B13" s="1" t="s">
        <v>32</v>
      </c>
    </row>
    <row r="14" spans="1:8" x14ac:dyDescent="0.3">
      <c r="B14" s="1" t="s">
        <v>45</v>
      </c>
      <c r="C14" s="2" t="s">
        <v>16</v>
      </c>
      <c r="D14" s="8" t="s">
        <v>4</v>
      </c>
      <c r="E14" s="8" t="s">
        <v>5</v>
      </c>
      <c r="F14" s="8" t="s">
        <v>6</v>
      </c>
      <c r="G14" s="8" t="s">
        <v>7</v>
      </c>
    </row>
    <row r="15" spans="1:8" x14ac:dyDescent="0.3">
      <c r="C15" s="3" t="s">
        <v>0</v>
      </c>
      <c r="D15" s="2">
        <v>10.91</v>
      </c>
      <c r="E15" s="2">
        <v>10.27</v>
      </c>
      <c r="F15" s="12">
        <v>11.9</v>
      </c>
      <c r="G15" s="12">
        <v>12.5</v>
      </c>
    </row>
    <row r="16" spans="1:8" x14ac:dyDescent="0.3">
      <c r="C16" s="3" t="s">
        <v>1</v>
      </c>
      <c r="D16" s="15">
        <v>52.5</v>
      </c>
      <c r="E16" s="11">
        <v>53</v>
      </c>
      <c r="F16" s="11">
        <v>56</v>
      </c>
      <c r="G16" s="11">
        <v>57</v>
      </c>
    </row>
    <row r="17" spans="2:8" x14ac:dyDescent="0.3">
      <c r="C17" s="3" t="s">
        <v>2</v>
      </c>
      <c r="D17" s="11">
        <v>-37</v>
      </c>
      <c r="E17" s="2">
        <v>-37.6</v>
      </c>
      <c r="F17" s="2">
        <v>-35.44</v>
      </c>
      <c r="G17" s="2">
        <v>-38.5</v>
      </c>
    </row>
    <row r="18" spans="2:8" x14ac:dyDescent="0.3">
      <c r="C18" s="3" t="s">
        <v>3</v>
      </c>
      <c r="D18" s="2">
        <v>29.6</v>
      </c>
      <c r="E18" s="2">
        <v>34</v>
      </c>
      <c r="F18" s="2">
        <v>35</v>
      </c>
      <c r="G18" s="2">
        <v>37.4</v>
      </c>
      <c r="H18" s="9" t="s">
        <v>64</v>
      </c>
    </row>
    <row r="19" spans="2:8" x14ac:dyDescent="0.3">
      <c r="C19" s="7" t="s">
        <v>18</v>
      </c>
      <c r="D19" s="2">
        <v>31.704999999999998</v>
      </c>
      <c r="E19" s="2">
        <v>31.634999999999998</v>
      </c>
      <c r="F19" s="2">
        <v>33.950000000000003</v>
      </c>
      <c r="G19" s="2">
        <v>34.75</v>
      </c>
      <c r="H19" s="10">
        <v>33.01</v>
      </c>
    </row>
    <row r="20" spans="2:8" x14ac:dyDescent="0.3">
      <c r="C20" s="7" t="s">
        <v>19</v>
      </c>
      <c r="D20" s="2">
        <v>41.59</v>
      </c>
      <c r="E20" s="2">
        <v>42.730000000000004</v>
      </c>
      <c r="F20" s="2">
        <v>44.1</v>
      </c>
      <c r="G20" s="2">
        <v>44.5</v>
      </c>
      <c r="H20" s="10">
        <v>172.92000000000002</v>
      </c>
    </row>
    <row r="21" spans="2:8" x14ac:dyDescent="0.3">
      <c r="C21" s="7" t="s">
        <v>17</v>
      </c>
      <c r="D21" s="2">
        <v>-3.6999999999999993</v>
      </c>
      <c r="E21" s="2">
        <v>-1.8000000000000007</v>
      </c>
      <c r="F21" s="2">
        <v>-0.21999999999999886</v>
      </c>
      <c r="G21" s="2">
        <v>-0.55000000000000071</v>
      </c>
      <c r="H21" s="10">
        <v>-1.5674999999999999</v>
      </c>
    </row>
    <row r="22" spans="2:8" x14ac:dyDescent="0.3">
      <c r="C22" s="7" t="s">
        <v>21</v>
      </c>
      <c r="D22" s="2">
        <v>66.599999999999994</v>
      </c>
      <c r="E22" s="2">
        <v>71.599999999999994</v>
      </c>
      <c r="F22" s="2">
        <v>70.44</v>
      </c>
      <c r="G22" s="2">
        <v>75.900000000000006</v>
      </c>
      <c r="H22" s="10">
        <v>284.53999999999996</v>
      </c>
    </row>
    <row r="24" spans="2:8" x14ac:dyDescent="0.3">
      <c r="B24" s="1" t="s">
        <v>32</v>
      </c>
    </row>
    <row r="25" spans="2:8" x14ac:dyDescent="0.3">
      <c r="B25" s="1" t="s">
        <v>66</v>
      </c>
      <c r="C25" s="2" t="s">
        <v>33</v>
      </c>
      <c r="D25" s="8" t="s">
        <v>34</v>
      </c>
      <c r="E25" s="8" t="s">
        <v>35</v>
      </c>
      <c r="F25" s="8" t="s">
        <v>11</v>
      </c>
      <c r="G25" s="8" t="s">
        <v>12</v>
      </c>
    </row>
    <row r="26" spans="2:8" x14ac:dyDescent="0.3">
      <c r="C26" s="3" t="s">
        <v>36</v>
      </c>
      <c r="D26" s="2">
        <v>2</v>
      </c>
      <c r="E26" s="2">
        <v>5.9</v>
      </c>
      <c r="F26" s="2">
        <v>6.2</v>
      </c>
      <c r="G26" s="2">
        <v>8.6</v>
      </c>
    </row>
    <row r="27" spans="2:8" x14ac:dyDescent="0.3">
      <c r="C27" s="3" t="s">
        <v>37</v>
      </c>
      <c r="D27" s="2">
        <v>51</v>
      </c>
      <c r="E27" s="13">
        <v>52.5</v>
      </c>
      <c r="F27" s="2">
        <v>54.4</v>
      </c>
      <c r="G27" s="2">
        <v>48.6</v>
      </c>
    </row>
    <row r="28" spans="2:8" x14ac:dyDescent="0.3">
      <c r="C28" s="3" t="s">
        <v>38</v>
      </c>
      <c r="D28" s="2">
        <v>-31.19</v>
      </c>
      <c r="E28" s="2">
        <v>-26.73</v>
      </c>
      <c r="F28" s="2">
        <v>-28.14</v>
      </c>
      <c r="G28" s="2">
        <v>-26.5</v>
      </c>
    </row>
    <row r="29" spans="2:8" x14ac:dyDescent="0.3">
      <c r="C29" s="3" t="s">
        <v>39</v>
      </c>
      <c r="D29" s="2">
        <v>29.78</v>
      </c>
      <c r="E29" s="2">
        <v>37.79</v>
      </c>
      <c r="F29" s="2">
        <v>41.07</v>
      </c>
      <c r="G29" s="2">
        <v>35.299999999999997</v>
      </c>
      <c r="H29" s="9" t="s">
        <v>64</v>
      </c>
    </row>
    <row r="30" spans="2:8" x14ac:dyDescent="0.3">
      <c r="C30" s="7" t="s">
        <v>40</v>
      </c>
      <c r="D30" s="2">
        <v>26.5</v>
      </c>
      <c r="E30" s="2">
        <v>29.2</v>
      </c>
      <c r="F30" s="2">
        <v>30.3</v>
      </c>
      <c r="G30" s="2">
        <v>28.6</v>
      </c>
      <c r="H30" s="10">
        <v>28.65</v>
      </c>
    </row>
    <row r="31" spans="2:8" x14ac:dyDescent="0.3">
      <c r="C31" s="7" t="s">
        <v>41</v>
      </c>
      <c r="D31" s="2">
        <v>49</v>
      </c>
      <c r="E31" s="2">
        <v>46.6</v>
      </c>
      <c r="F31" s="2">
        <v>48.199999999999996</v>
      </c>
      <c r="G31" s="2">
        <v>40</v>
      </c>
      <c r="H31" s="10">
        <v>183.79999999999998</v>
      </c>
    </row>
    <row r="32" spans="2:8" x14ac:dyDescent="0.3">
      <c r="C32" s="7" t="s">
        <v>42</v>
      </c>
      <c r="D32" s="2">
        <v>-0.70500000000000007</v>
      </c>
      <c r="E32" s="2">
        <v>5.5299999999999994</v>
      </c>
      <c r="F32" s="2">
        <v>6.4649999999999999</v>
      </c>
      <c r="G32" s="2">
        <v>4.3999999999999986</v>
      </c>
      <c r="H32" s="10">
        <v>3.9224999999999994</v>
      </c>
    </row>
    <row r="33" spans="2:8" x14ac:dyDescent="0.3">
      <c r="C33" s="7" t="s">
        <v>43</v>
      </c>
      <c r="D33" s="2">
        <v>60.97</v>
      </c>
      <c r="E33" s="2">
        <v>64.52</v>
      </c>
      <c r="F33" s="2">
        <v>69.210000000000008</v>
      </c>
      <c r="G33" s="2">
        <v>61.8</v>
      </c>
      <c r="H33" s="10">
        <v>256.5</v>
      </c>
    </row>
    <row r="35" spans="2:8" x14ac:dyDescent="0.3">
      <c r="B35" s="1" t="s">
        <v>32</v>
      </c>
    </row>
    <row r="36" spans="2:8" x14ac:dyDescent="0.3">
      <c r="B36" s="1" t="s">
        <v>67</v>
      </c>
      <c r="C36" s="2" t="s">
        <v>16</v>
      </c>
      <c r="D36" s="8" t="s">
        <v>4</v>
      </c>
      <c r="E36" s="8" t="s">
        <v>5</v>
      </c>
      <c r="F36" s="8" t="s">
        <v>6</v>
      </c>
      <c r="G36" s="8" t="s">
        <v>7</v>
      </c>
    </row>
    <row r="37" spans="2:8" x14ac:dyDescent="0.3">
      <c r="C37" s="3" t="s">
        <v>0</v>
      </c>
      <c r="D37" s="2">
        <v>6.2</v>
      </c>
      <c r="E37" s="2">
        <v>5.8</v>
      </c>
      <c r="F37" s="2">
        <v>5.8</v>
      </c>
      <c r="G37" s="12">
        <v>8.6</v>
      </c>
    </row>
    <row r="38" spans="2:8" x14ac:dyDescent="0.3">
      <c r="C38" s="3" t="s">
        <v>1</v>
      </c>
      <c r="D38" s="11">
        <v>51</v>
      </c>
      <c r="E38" s="11">
        <v>54</v>
      </c>
      <c r="F38" s="11">
        <v>53</v>
      </c>
      <c r="G38" s="11">
        <v>52.5</v>
      </c>
    </row>
    <row r="39" spans="2:8" x14ac:dyDescent="0.3">
      <c r="C39" s="3" t="s">
        <v>2</v>
      </c>
      <c r="D39" s="2">
        <v>-42.1</v>
      </c>
      <c r="E39" s="2">
        <v>-45</v>
      </c>
      <c r="F39" s="2">
        <v>-40.25</v>
      </c>
      <c r="G39" s="2">
        <v>-22.2</v>
      </c>
    </row>
    <row r="40" spans="2:8" x14ac:dyDescent="0.3">
      <c r="C40" s="3" t="s">
        <v>3</v>
      </c>
      <c r="D40" s="2">
        <v>33.5</v>
      </c>
      <c r="E40" s="2">
        <v>40.6</v>
      </c>
      <c r="F40" s="2">
        <v>43.68</v>
      </c>
      <c r="G40" s="2">
        <v>39.700000000000003</v>
      </c>
      <c r="H40" s="9" t="s">
        <v>64</v>
      </c>
    </row>
    <row r="41" spans="2:8" x14ac:dyDescent="0.3">
      <c r="C41" s="7" t="s">
        <v>18</v>
      </c>
      <c r="D41" s="2">
        <v>28.6</v>
      </c>
      <c r="E41" s="2">
        <v>29.9</v>
      </c>
      <c r="F41" s="2">
        <v>29.4</v>
      </c>
      <c r="G41" s="2">
        <v>30.55</v>
      </c>
      <c r="H41" s="10">
        <v>29.612500000000001</v>
      </c>
    </row>
    <row r="42" spans="2:8" x14ac:dyDescent="0.3">
      <c r="C42" s="7" t="s">
        <v>19</v>
      </c>
      <c r="D42" s="2">
        <v>44.8</v>
      </c>
      <c r="E42" s="2">
        <v>48.2</v>
      </c>
      <c r="F42" s="2">
        <v>47.2</v>
      </c>
      <c r="G42" s="2">
        <v>43.9</v>
      </c>
      <c r="H42" s="10">
        <v>184.1</v>
      </c>
    </row>
    <row r="43" spans="2:8" x14ac:dyDescent="0.3">
      <c r="C43" s="7" t="s">
        <v>17</v>
      </c>
      <c r="D43" s="2">
        <v>-4.3000000000000007</v>
      </c>
      <c r="E43" s="2">
        <v>-2.1999999999999993</v>
      </c>
      <c r="F43" s="2">
        <v>1.7149999999999999</v>
      </c>
      <c r="G43" s="2">
        <v>8.7500000000000018</v>
      </c>
      <c r="H43" s="10">
        <v>0.99125000000000041</v>
      </c>
    </row>
    <row r="44" spans="2:8" x14ac:dyDescent="0.3">
      <c r="C44" s="7" t="s">
        <v>21</v>
      </c>
      <c r="D44" s="2">
        <v>75.599999999999994</v>
      </c>
      <c r="E44" s="2">
        <v>85.6</v>
      </c>
      <c r="F44" s="2">
        <v>83.93</v>
      </c>
      <c r="G44" s="2">
        <v>61.900000000000006</v>
      </c>
      <c r="H44" s="10">
        <v>307.02999999999997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2E0D-EF23-448C-A1A2-84C963519A9D}">
  <dimension ref="A2:R16"/>
  <sheetViews>
    <sheetView zoomScaleNormal="100" workbookViewId="0">
      <selection activeCell="M4" sqref="M4:Q11"/>
    </sheetView>
  </sheetViews>
  <sheetFormatPr defaultColWidth="9" defaultRowHeight="14.4" x14ac:dyDescent="0.3"/>
  <cols>
    <col min="1" max="2" width="10.875" style="1" bestFit="1" customWidth="1"/>
    <col min="3" max="3" width="9.375" style="1" bestFit="1" customWidth="1"/>
    <col min="4" max="4" width="11.25" style="1" bestFit="1" customWidth="1"/>
    <col min="5" max="5" width="9.375" style="1" bestFit="1" customWidth="1"/>
    <col min="6" max="6" width="11.875" style="1" bestFit="1" customWidth="1"/>
    <col min="7" max="7" width="9.375" style="1" bestFit="1" customWidth="1"/>
    <col min="8" max="8" width="11.25" style="1" bestFit="1" customWidth="1"/>
    <col min="9" max="9" width="9.375" style="1" bestFit="1" customWidth="1"/>
    <col min="10" max="10" width="11.25" style="1" bestFit="1" customWidth="1"/>
    <col min="11" max="11" width="9.375" style="1" customWidth="1"/>
    <col min="12" max="12" width="14.625" style="1" bestFit="1" customWidth="1"/>
    <col min="13" max="15" width="9.625" style="1" bestFit="1" customWidth="1"/>
    <col min="16" max="16" width="9.25" style="1" bestFit="1" customWidth="1"/>
    <col min="17" max="17" width="15.125" style="1" bestFit="1" customWidth="1"/>
    <col min="18" max="18" width="6.375" style="1" bestFit="1" customWidth="1"/>
    <col min="19" max="19" width="9.75" style="1" bestFit="1" customWidth="1"/>
    <col min="20" max="20" width="6.25" style="1" bestFit="1" customWidth="1"/>
    <col min="21" max="22" width="9.375" style="1" bestFit="1" customWidth="1"/>
    <col min="23" max="23" width="13.25" style="1" bestFit="1" customWidth="1"/>
    <col min="24" max="24" width="9.375" style="1" bestFit="1" customWidth="1"/>
    <col min="25" max="25" width="6.375" style="1" bestFit="1" customWidth="1"/>
    <col min="26" max="26" width="6.625" style="1" bestFit="1" customWidth="1"/>
    <col min="27" max="27" width="11.75" style="1" bestFit="1" customWidth="1"/>
    <col min="28" max="28" width="5" style="1" bestFit="1" customWidth="1"/>
    <col min="29" max="29" width="6.375" style="1" bestFit="1" customWidth="1"/>
    <col min="30" max="30" width="6.625" style="1" bestFit="1" customWidth="1"/>
    <col min="31" max="16384" width="9" style="1"/>
  </cols>
  <sheetData>
    <row r="2" spans="1:18" x14ac:dyDescent="0.3">
      <c r="A2" s="1" t="s">
        <v>13</v>
      </c>
    </row>
    <row r="3" spans="1:18" x14ac:dyDescent="0.3">
      <c r="B3" s="9" t="s">
        <v>9</v>
      </c>
      <c r="C3" s="44" t="s">
        <v>4</v>
      </c>
      <c r="D3" s="44"/>
      <c r="E3" s="44" t="s">
        <v>5</v>
      </c>
      <c r="F3" s="44"/>
      <c r="G3" s="44" t="s">
        <v>6</v>
      </c>
      <c r="H3" s="44"/>
      <c r="I3" s="44" t="s">
        <v>7</v>
      </c>
      <c r="J3" s="44"/>
      <c r="L3" s="2" t="s">
        <v>16</v>
      </c>
      <c r="M3" s="8" t="s">
        <v>4</v>
      </c>
      <c r="N3" s="8" t="s">
        <v>5</v>
      </c>
      <c r="O3" s="8" t="s">
        <v>6</v>
      </c>
      <c r="P3" s="8" t="s">
        <v>7</v>
      </c>
      <c r="R3" s="1" t="s">
        <v>15</v>
      </c>
    </row>
    <row r="4" spans="1:18" x14ac:dyDescent="0.3">
      <c r="B4" s="2" t="s">
        <v>22</v>
      </c>
      <c r="C4" s="4" t="s">
        <v>8</v>
      </c>
      <c r="D4" s="4" t="s">
        <v>24</v>
      </c>
      <c r="E4" s="4" t="s">
        <v>8</v>
      </c>
      <c r="F4" s="4" t="s">
        <v>24</v>
      </c>
      <c r="G4" s="4" t="s">
        <v>8</v>
      </c>
      <c r="H4" s="4" t="s">
        <v>24</v>
      </c>
      <c r="I4" s="4" t="s">
        <v>8</v>
      </c>
      <c r="J4" s="4" t="s">
        <v>24</v>
      </c>
      <c r="L4" s="3" t="s">
        <v>0</v>
      </c>
      <c r="M4" s="12">
        <f>MAX(C12,C5)</f>
        <v>12.55</v>
      </c>
      <c r="N4" s="2">
        <f>MAX(E12,E5)</f>
        <v>11.23</v>
      </c>
      <c r="O4" s="2">
        <f>MAX(G12,G5)</f>
        <v>15.12</v>
      </c>
      <c r="P4" s="2">
        <f>MAX(I12,I5)</f>
        <v>18.28</v>
      </c>
      <c r="R4" s="1" t="s">
        <v>14</v>
      </c>
    </row>
    <row r="5" spans="1:18" x14ac:dyDescent="0.3">
      <c r="B5" s="8" t="s">
        <v>0</v>
      </c>
      <c r="C5" s="2">
        <v>12.55</v>
      </c>
      <c r="D5" s="2" t="s">
        <v>51</v>
      </c>
      <c r="E5" s="2">
        <v>11.23</v>
      </c>
      <c r="F5" s="2" t="s">
        <v>26</v>
      </c>
      <c r="G5" s="2">
        <v>15.12</v>
      </c>
      <c r="H5" s="2" t="s">
        <v>50</v>
      </c>
      <c r="I5" s="2">
        <v>18.28</v>
      </c>
      <c r="J5" s="2" t="s">
        <v>26</v>
      </c>
      <c r="L5" s="3" t="s">
        <v>1</v>
      </c>
      <c r="M5" s="13">
        <f>MIN(C6,C13)</f>
        <v>48.44</v>
      </c>
      <c r="N5" s="13">
        <f>MIN(E6,E13)</f>
        <v>55</v>
      </c>
      <c r="O5" s="2">
        <f>MIN(G6,G13)</f>
        <v>45.9</v>
      </c>
      <c r="P5" s="2">
        <f>MIN(I6,I13)</f>
        <v>41.8</v>
      </c>
      <c r="R5" s="1">
        <v>400</v>
      </c>
    </row>
    <row r="6" spans="1:18" x14ac:dyDescent="0.3">
      <c r="B6" s="8" t="s">
        <v>1</v>
      </c>
      <c r="C6" s="2">
        <v>48.44</v>
      </c>
      <c r="D6" s="2" t="s">
        <v>68</v>
      </c>
      <c r="E6" s="11">
        <v>55</v>
      </c>
      <c r="F6" s="2" t="s">
        <v>69</v>
      </c>
      <c r="G6" s="2">
        <v>45.9</v>
      </c>
      <c r="H6" s="2" t="s">
        <v>51</v>
      </c>
      <c r="I6" s="2">
        <v>41.8</v>
      </c>
      <c r="J6" s="2" t="s">
        <v>51</v>
      </c>
      <c r="L6" s="3" t="s">
        <v>2</v>
      </c>
      <c r="M6" s="2">
        <f>MAX(C7,C14)</f>
        <v>-26.58</v>
      </c>
      <c r="N6" s="2">
        <f>MAX(E7,E14)</f>
        <v>-24</v>
      </c>
      <c r="O6" s="2">
        <f>MAX(G7,G14)</f>
        <v>-22.26</v>
      </c>
      <c r="P6" s="2">
        <f>MAX(I7,I14)</f>
        <v>-12.91</v>
      </c>
      <c r="R6" s="1">
        <v>500</v>
      </c>
    </row>
    <row r="7" spans="1:18" x14ac:dyDescent="0.3">
      <c r="B7" s="8" t="s">
        <v>2</v>
      </c>
      <c r="C7" s="2">
        <v>-26.58</v>
      </c>
      <c r="D7" s="2" t="s">
        <v>50</v>
      </c>
      <c r="E7" s="2">
        <v>-24</v>
      </c>
      <c r="F7" s="2" t="s">
        <v>70</v>
      </c>
      <c r="G7" s="2">
        <v>-22.26</v>
      </c>
      <c r="H7" s="2" t="s">
        <v>50</v>
      </c>
      <c r="I7" s="2">
        <v>-12.91</v>
      </c>
      <c r="J7" s="2" t="s">
        <v>50</v>
      </c>
      <c r="L7" s="3" t="s">
        <v>3</v>
      </c>
      <c r="M7" s="2">
        <f>MIN(C8,C15)</f>
        <v>21.3</v>
      </c>
      <c r="N7" s="2">
        <f>MIN(E8,E15)</f>
        <v>29.32</v>
      </c>
      <c r="O7" s="2">
        <f>MIN(G8,G15)</f>
        <v>27.84</v>
      </c>
      <c r="P7" s="2">
        <f>MIN(I8,I15)</f>
        <v>22.73</v>
      </c>
      <c r="Q7" s="9" t="s">
        <v>62</v>
      </c>
      <c r="R7" s="1">
        <v>600</v>
      </c>
    </row>
    <row r="8" spans="1:18" x14ac:dyDescent="0.3">
      <c r="B8" s="8" t="s">
        <v>3</v>
      </c>
      <c r="C8" s="2">
        <v>21.3</v>
      </c>
      <c r="D8" s="2" t="s">
        <v>25</v>
      </c>
      <c r="E8" s="2">
        <v>29.32</v>
      </c>
      <c r="F8" s="2" t="s">
        <v>51</v>
      </c>
      <c r="G8" s="2">
        <v>27.84</v>
      </c>
      <c r="H8" s="2" t="s">
        <v>51</v>
      </c>
      <c r="I8" s="2">
        <v>22.73</v>
      </c>
      <c r="J8" s="2" t="s">
        <v>51</v>
      </c>
      <c r="L8" s="7" t="s">
        <v>18</v>
      </c>
      <c r="M8" s="2">
        <f>AVERAGE(M4,M5)</f>
        <v>30.494999999999997</v>
      </c>
      <c r="N8" s="2">
        <f>AVERAGE(N4,N5)</f>
        <v>33.115000000000002</v>
      </c>
      <c r="O8" s="2">
        <f>AVERAGE(O4,O5)</f>
        <v>30.509999999999998</v>
      </c>
      <c r="P8" s="2">
        <f>AVERAGE(P4,P5)</f>
        <v>30.04</v>
      </c>
      <c r="Q8" s="10">
        <f>AVERAGE(M8:P8)</f>
        <v>31.04</v>
      </c>
      <c r="R8" s="1">
        <v>700</v>
      </c>
    </row>
    <row r="9" spans="1:18" x14ac:dyDescent="0.3">
      <c r="L9" s="7" t="s">
        <v>19</v>
      </c>
      <c r="M9" s="2">
        <f>M5-M4</f>
        <v>35.89</v>
      </c>
      <c r="N9" s="2">
        <f>N5-N4</f>
        <v>43.769999999999996</v>
      </c>
      <c r="O9" s="2">
        <f>O5-O4</f>
        <v>30.78</v>
      </c>
      <c r="P9" s="2">
        <f>P5-P4</f>
        <v>23.519999999999996</v>
      </c>
      <c r="Q9" s="10">
        <f>SUM(M9:P9)</f>
        <v>133.95999999999998</v>
      </c>
    </row>
    <row r="10" spans="1:18" x14ac:dyDescent="0.3">
      <c r="B10" s="9" t="s">
        <v>10</v>
      </c>
      <c r="C10" s="44" t="s">
        <v>4</v>
      </c>
      <c r="D10" s="44"/>
      <c r="E10" s="44" t="s">
        <v>5</v>
      </c>
      <c r="F10" s="44"/>
      <c r="G10" s="44" t="s">
        <v>6</v>
      </c>
      <c r="H10" s="44"/>
      <c r="I10" s="44" t="s">
        <v>7</v>
      </c>
      <c r="J10" s="44"/>
      <c r="L10" s="7" t="s">
        <v>17</v>
      </c>
      <c r="M10" s="2">
        <f>AVERAGE(M6,M7)</f>
        <v>-2.6399999999999988</v>
      </c>
      <c r="N10" s="2">
        <f>AVERAGE(N6,N7)</f>
        <v>2.66</v>
      </c>
      <c r="O10" s="2">
        <f>AVERAGE(O6,O7)</f>
        <v>2.7899999999999991</v>
      </c>
      <c r="P10" s="2">
        <f>AVERAGE(P6,P7)</f>
        <v>4.91</v>
      </c>
      <c r="Q10" s="10">
        <f>AVERAGE(M10:P10)</f>
        <v>1.9300000000000002</v>
      </c>
    </row>
    <row r="11" spans="1:18" x14ac:dyDescent="0.3">
      <c r="B11" s="2" t="s">
        <v>23</v>
      </c>
      <c r="C11" s="4" t="s">
        <v>8</v>
      </c>
      <c r="D11" s="4" t="s">
        <v>24</v>
      </c>
      <c r="E11" s="4" t="s">
        <v>8</v>
      </c>
      <c r="F11" s="4" t="s">
        <v>24</v>
      </c>
      <c r="G11" s="4" t="s">
        <v>8</v>
      </c>
      <c r="H11" s="4" t="s">
        <v>24</v>
      </c>
      <c r="I11" s="4" t="s">
        <v>8</v>
      </c>
      <c r="J11" s="4" t="s">
        <v>24</v>
      </c>
      <c r="L11" s="7" t="s">
        <v>21</v>
      </c>
      <c r="M11" s="2">
        <f>M7-M6</f>
        <v>47.879999999999995</v>
      </c>
      <c r="N11" s="2">
        <f>N7-N6</f>
        <v>53.32</v>
      </c>
      <c r="O11" s="2">
        <f>O7-O6</f>
        <v>50.1</v>
      </c>
      <c r="P11" s="2">
        <f>P7-P6</f>
        <v>35.64</v>
      </c>
      <c r="Q11" s="10">
        <f>SUM(M11:P11)</f>
        <v>186.94</v>
      </c>
    </row>
    <row r="12" spans="1:18" x14ac:dyDescent="0.3">
      <c r="B12" s="8" t="s">
        <v>0</v>
      </c>
      <c r="C12" s="2">
        <v>7.76</v>
      </c>
      <c r="D12" s="2" t="s">
        <v>53</v>
      </c>
      <c r="E12" s="2">
        <v>9.2799999999999994</v>
      </c>
      <c r="F12" s="2" t="s">
        <v>53</v>
      </c>
      <c r="G12" s="2">
        <v>10.94</v>
      </c>
      <c r="H12" s="2" t="s">
        <v>53</v>
      </c>
      <c r="I12" s="2">
        <v>12.06</v>
      </c>
      <c r="J12" s="2" t="s">
        <v>53</v>
      </c>
    </row>
    <row r="13" spans="1:18" x14ac:dyDescent="0.3">
      <c r="B13" s="8" t="s">
        <v>1</v>
      </c>
      <c r="C13" s="2">
        <v>49.72</v>
      </c>
      <c r="D13" s="2" t="s">
        <v>71</v>
      </c>
      <c r="E13" s="11">
        <v>55</v>
      </c>
      <c r="F13" s="2" t="s">
        <v>69</v>
      </c>
      <c r="G13" s="11">
        <v>57.9</v>
      </c>
      <c r="H13" s="2" t="s">
        <v>69</v>
      </c>
      <c r="I13" s="2">
        <v>54.99</v>
      </c>
      <c r="J13" s="2" t="s">
        <v>68</v>
      </c>
      <c r="O13" s="5"/>
    </row>
    <row r="14" spans="1:18" x14ac:dyDescent="0.3">
      <c r="B14" s="8" t="s">
        <v>2</v>
      </c>
      <c r="C14" s="2">
        <v>-37.49</v>
      </c>
      <c r="D14" s="2" t="s">
        <v>52</v>
      </c>
      <c r="E14" s="2">
        <v>-32.64</v>
      </c>
      <c r="F14" s="2" t="s">
        <v>52</v>
      </c>
      <c r="G14" s="2">
        <v>-28.47</v>
      </c>
      <c r="H14" s="2" t="s">
        <v>52</v>
      </c>
      <c r="I14" s="2">
        <v>-25.3</v>
      </c>
      <c r="J14" s="2" t="s">
        <v>52</v>
      </c>
      <c r="O14" s="5"/>
      <c r="P14" s="6"/>
    </row>
    <row r="15" spans="1:18" x14ac:dyDescent="0.3">
      <c r="B15" s="8" t="s">
        <v>3</v>
      </c>
      <c r="C15" s="2">
        <v>34.46</v>
      </c>
      <c r="D15" s="2" t="s">
        <v>25</v>
      </c>
      <c r="E15" s="2">
        <v>39.869999999999997</v>
      </c>
      <c r="F15" s="2" t="s">
        <v>51</v>
      </c>
      <c r="G15" s="2">
        <v>36.32</v>
      </c>
      <c r="H15" s="2" t="s">
        <v>51</v>
      </c>
      <c r="I15" s="2">
        <v>27.3</v>
      </c>
      <c r="J15" s="2" t="s">
        <v>25</v>
      </c>
      <c r="P15" s="6"/>
    </row>
    <row r="16" spans="1:18" x14ac:dyDescent="0.3">
      <c r="P16" s="6"/>
    </row>
  </sheetData>
  <mergeCells count="8">
    <mergeCell ref="C3:D3"/>
    <mergeCell ref="E3:F3"/>
    <mergeCell ref="G3:H3"/>
    <mergeCell ref="I3:J3"/>
    <mergeCell ref="C10:D10"/>
    <mergeCell ref="E10:F10"/>
    <mergeCell ref="G10:H10"/>
    <mergeCell ref="I10:J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B8AD-C7E7-4AB7-86FE-C3CC523E8A34}">
  <dimension ref="A2:R16"/>
  <sheetViews>
    <sheetView zoomScaleNormal="100" workbookViewId="0">
      <selection activeCell="M4" sqref="M4:Q11"/>
    </sheetView>
  </sheetViews>
  <sheetFormatPr defaultColWidth="9" defaultRowHeight="14.4" x14ac:dyDescent="0.3"/>
  <cols>
    <col min="1" max="2" width="10.875" style="1" bestFit="1" customWidth="1"/>
    <col min="3" max="3" width="9.375" style="1" bestFit="1" customWidth="1"/>
    <col min="4" max="4" width="11.25" style="1" bestFit="1" customWidth="1"/>
    <col min="5" max="5" width="9.375" style="1" bestFit="1" customWidth="1"/>
    <col min="6" max="6" width="11.875" style="1" bestFit="1" customWidth="1"/>
    <col min="7" max="7" width="9.375" style="1" bestFit="1" customWidth="1"/>
    <col min="8" max="8" width="11.25" style="1" bestFit="1" customWidth="1"/>
    <col min="9" max="9" width="9.375" style="1" bestFit="1" customWidth="1"/>
    <col min="10" max="10" width="11.25" style="1" bestFit="1" customWidth="1"/>
    <col min="11" max="11" width="9.625" style="1" customWidth="1"/>
    <col min="12" max="12" width="15.375" style="1" bestFit="1" customWidth="1"/>
    <col min="13" max="15" width="10.25" style="1" bestFit="1" customWidth="1"/>
    <col min="16" max="16" width="9.875" style="1" bestFit="1" customWidth="1"/>
    <col min="17" max="17" width="15.125" style="1" bestFit="1" customWidth="1"/>
    <col min="18" max="18" width="6.875" style="1" bestFit="1" customWidth="1"/>
    <col min="19" max="19" width="9.75" style="1" bestFit="1" customWidth="1"/>
    <col min="20" max="20" width="6.25" style="1" bestFit="1" customWidth="1"/>
    <col min="21" max="21" width="9.375" style="1" bestFit="1" customWidth="1"/>
    <col min="22" max="22" width="9.125" style="1" bestFit="1" customWidth="1"/>
    <col min="23" max="26" width="9.875" style="1" bestFit="1" customWidth="1"/>
    <col min="27" max="27" width="11.75" style="1" bestFit="1" customWidth="1"/>
    <col min="28" max="28" width="5" style="1" bestFit="1" customWidth="1"/>
    <col min="29" max="29" width="6.375" style="1" bestFit="1" customWidth="1"/>
    <col min="30" max="30" width="6.625" style="1" bestFit="1" customWidth="1"/>
    <col min="31" max="16384" width="9" style="1"/>
  </cols>
  <sheetData>
    <row r="2" spans="1:18" x14ac:dyDescent="0.3">
      <c r="A2" s="1" t="s">
        <v>13</v>
      </c>
    </row>
    <row r="3" spans="1:18" x14ac:dyDescent="0.3">
      <c r="B3" s="9" t="s">
        <v>54</v>
      </c>
      <c r="C3" s="44" t="s">
        <v>4</v>
      </c>
      <c r="D3" s="44"/>
      <c r="E3" s="44" t="s">
        <v>5</v>
      </c>
      <c r="F3" s="44"/>
      <c r="G3" s="44" t="s">
        <v>6</v>
      </c>
      <c r="H3" s="44"/>
      <c r="I3" s="44" t="s">
        <v>7</v>
      </c>
      <c r="J3" s="44"/>
      <c r="L3" s="2" t="s">
        <v>16</v>
      </c>
      <c r="M3" s="8" t="s">
        <v>4</v>
      </c>
      <c r="N3" s="8" t="s">
        <v>5</v>
      </c>
      <c r="O3" s="8" t="s">
        <v>6</v>
      </c>
      <c r="P3" s="8" t="s">
        <v>7</v>
      </c>
      <c r="R3" s="1" t="s">
        <v>15</v>
      </c>
    </row>
    <row r="4" spans="1:18" x14ac:dyDescent="0.3">
      <c r="B4" s="2" t="s">
        <v>16</v>
      </c>
      <c r="C4" s="4" t="s">
        <v>8</v>
      </c>
      <c r="D4" s="4" t="s">
        <v>24</v>
      </c>
      <c r="E4" s="4" t="s">
        <v>8</v>
      </c>
      <c r="F4" s="4" t="s">
        <v>24</v>
      </c>
      <c r="G4" s="4" t="s">
        <v>8</v>
      </c>
      <c r="H4" s="4" t="s">
        <v>24</v>
      </c>
      <c r="I4" s="4" t="s">
        <v>8</v>
      </c>
      <c r="J4" s="4" t="s">
        <v>24</v>
      </c>
      <c r="L4" s="3" t="s">
        <v>0</v>
      </c>
      <c r="M4" s="2">
        <f>C5</f>
        <v>10.91</v>
      </c>
      <c r="N4" s="2">
        <f>E5</f>
        <v>10.27</v>
      </c>
      <c r="O4" s="2">
        <f>G5</f>
        <v>11.9</v>
      </c>
      <c r="P4" s="2">
        <f>I5</f>
        <v>12.5</v>
      </c>
      <c r="R4" s="1" t="s">
        <v>14</v>
      </c>
    </row>
    <row r="5" spans="1:18" x14ac:dyDescent="0.3">
      <c r="B5" s="8" t="s">
        <v>0</v>
      </c>
      <c r="C5" s="2">
        <v>10.91</v>
      </c>
      <c r="D5" s="2" t="s">
        <v>72</v>
      </c>
      <c r="E5" s="2">
        <v>10.27</v>
      </c>
      <c r="F5" s="2" t="s">
        <v>72</v>
      </c>
      <c r="G5" s="2">
        <v>11.9</v>
      </c>
      <c r="H5" s="2" t="s">
        <v>72</v>
      </c>
      <c r="I5" s="12">
        <v>12.5</v>
      </c>
      <c r="J5" s="2" t="s">
        <v>20</v>
      </c>
      <c r="L5" s="3" t="s">
        <v>1</v>
      </c>
      <c r="M5" s="2">
        <f>C6</f>
        <v>52.5</v>
      </c>
      <c r="N5" s="2">
        <f>E6</f>
        <v>53</v>
      </c>
      <c r="O5" s="2">
        <f>G6</f>
        <v>56</v>
      </c>
      <c r="P5" s="2">
        <f>I6</f>
        <v>57</v>
      </c>
      <c r="R5" s="1">
        <v>400</v>
      </c>
    </row>
    <row r="6" spans="1:18" x14ac:dyDescent="0.3">
      <c r="B6" s="8" t="s">
        <v>1</v>
      </c>
      <c r="C6" s="13">
        <v>52.5</v>
      </c>
      <c r="D6" s="2" t="s">
        <v>73</v>
      </c>
      <c r="E6" s="11">
        <v>53</v>
      </c>
      <c r="F6" s="2" t="s">
        <v>73</v>
      </c>
      <c r="G6" s="11">
        <v>56</v>
      </c>
      <c r="H6" s="2" t="s">
        <v>73</v>
      </c>
      <c r="I6" s="11">
        <v>57</v>
      </c>
      <c r="J6" s="2" t="s">
        <v>73</v>
      </c>
      <c r="L6" s="3" t="s">
        <v>2</v>
      </c>
      <c r="M6" s="2">
        <f>C7</f>
        <v>-37</v>
      </c>
      <c r="N6" s="2">
        <f>E7</f>
        <v>-37.6</v>
      </c>
      <c r="O6" s="2">
        <f>G7</f>
        <v>-35.44</v>
      </c>
      <c r="P6" s="2">
        <f>I7</f>
        <v>-38.5</v>
      </c>
      <c r="R6" s="1">
        <v>500</v>
      </c>
    </row>
    <row r="7" spans="1:18" x14ac:dyDescent="0.3">
      <c r="B7" s="8" t="s">
        <v>2</v>
      </c>
      <c r="C7" s="2">
        <v>-37</v>
      </c>
      <c r="D7" s="2" t="s">
        <v>74</v>
      </c>
      <c r="E7" s="2">
        <v>-37.6</v>
      </c>
      <c r="F7" s="2" t="s">
        <v>74</v>
      </c>
      <c r="G7" s="2">
        <v>-35.44</v>
      </c>
      <c r="H7" s="2" t="s">
        <v>74</v>
      </c>
      <c r="I7" s="2">
        <v>-38.5</v>
      </c>
      <c r="J7" s="2" t="s">
        <v>74</v>
      </c>
      <c r="L7" s="3" t="s">
        <v>3</v>
      </c>
      <c r="M7" s="2">
        <f>C8</f>
        <v>29.6</v>
      </c>
      <c r="N7" s="2">
        <f>E8</f>
        <v>34</v>
      </c>
      <c r="O7" s="2">
        <f>G8</f>
        <v>35</v>
      </c>
      <c r="P7" s="2">
        <f>I8</f>
        <v>37.4</v>
      </c>
      <c r="Q7" s="9" t="s">
        <v>62</v>
      </c>
      <c r="R7" s="1">
        <v>600</v>
      </c>
    </row>
    <row r="8" spans="1:18" x14ac:dyDescent="0.3">
      <c r="B8" s="8" t="s">
        <v>3</v>
      </c>
      <c r="C8" s="2">
        <v>29.6</v>
      </c>
      <c r="D8" s="2" t="s">
        <v>72</v>
      </c>
      <c r="E8" s="2">
        <v>34</v>
      </c>
      <c r="F8" s="2" t="s">
        <v>72</v>
      </c>
      <c r="G8" s="2">
        <v>35</v>
      </c>
      <c r="H8" s="2" t="s">
        <v>72</v>
      </c>
      <c r="I8" s="2">
        <v>37.4</v>
      </c>
      <c r="J8" s="2" t="s">
        <v>72</v>
      </c>
      <c r="L8" s="7" t="s">
        <v>18</v>
      </c>
      <c r="M8" s="2">
        <f>AVERAGE(M4,M5)</f>
        <v>31.704999999999998</v>
      </c>
      <c r="N8" s="2">
        <f>AVERAGE(N4,N5)</f>
        <v>31.634999999999998</v>
      </c>
      <c r="O8" s="2">
        <f>AVERAGE(O4,O5)</f>
        <v>33.950000000000003</v>
      </c>
      <c r="P8" s="2">
        <f>AVERAGE(P4,P5)</f>
        <v>34.75</v>
      </c>
      <c r="Q8" s="10">
        <f>AVERAGE(M8:P8)</f>
        <v>33.01</v>
      </c>
      <c r="R8" s="1">
        <v>700</v>
      </c>
    </row>
    <row r="9" spans="1:18" x14ac:dyDescent="0.3">
      <c r="L9" s="7" t="s">
        <v>19</v>
      </c>
      <c r="M9" s="2">
        <f>M5-M4</f>
        <v>41.59</v>
      </c>
      <c r="N9" s="2">
        <f>N5-N4</f>
        <v>42.730000000000004</v>
      </c>
      <c r="O9" s="2">
        <f>O5-O4</f>
        <v>44.1</v>
      </c>
      <c r="P9" s="2">
        <f>P5-P4</f>
        <v>44.5</v>
      </c>
      <c r="Q9" s="10">
        <f>SUM(M9:P9)</f>
        <v>172.92000000000002</v>
      </c>
    </row>
    <row r="10" spans="1:18" x14ac:dyDescent="0.3">
      <c r="L10" s="7" t="s">
        <v>17</v>
      </c>
      <c r="M10" s="2">
        <f>AVERAGE(M6,M7)</f>
        <v>-3.6999999999999993</v>
      </c>
      <c r="N10" s="2">
        <f>AVERAGE(N6,N7)</f>
        <v>-1.8000000000000007</v>
      </c>
      <c r="O10" s="2">
        <f>AVERAGE(O6,O7)</f>
        <v>-0.21999999999999886</v>
      </c>
      <c r="P10" s="2">
        <f>AVERAGE(P6,P7)</f>
        <v>-0.55000000000000071</v>
      </c>
      <c r="Q10" s="10">
        <f>AVERAGE(M10:P10)</f>
        <v>-1.5674999999999999</v>
      </c>
    </row>
    <row r="11" spans="1:18" x14ac:dyDescent="0.3">
      <c r="L11" s="7" t="s">
        <v>21</v>
      </c>
      <c r="M11" s="2">
        <f>M7-M6</f>
        <v>66.599999999999994</v>
      </c>
      <c r="N11" s="2">
        <f>N7-N6</f>
        <v>71.599999999999994</v>
      </c>
      <c r="O11" s="2">
        <f>O7-O6</f>
        <v>70.44</v>
      </c>
      <c r="P11" s="2">
        <f>P7-P6</f>
        <v>75.900000000000006</v>
      </c>
      <c r="Q11" s="10">
        <f>SUM(M11:P11)</f>
        <v>284.53999999999996</v>
      </c>
    </row>
    <row r="13" spans="1:18" x14ac:dyDescent="0.3">
      <c r="O13" s="5"/>
    </row>
    <row r="14" spans="1:18" x14ac:dyDescent="0.3">
      <c r="O14" s="5"/>
      <c r="P14" s="6"/>
    </row>
    <row r="15" spans="1:18" x14ac:dyDescent="0.3">
      <c r="P15" s="6"/>
    </row>
    <row r="16" spans="1:18" x14ac:dyDescent="0.3">
      <c r="P16" s="6"/>
    </row>
  </sheetData>
  <mergeCells count="4">
    <mergeCell ref="C3:D3"/>
    <mergeCell ref="E3:F3"/>
    <mergeCell ref="G3:H3"/>
    <mergeCell ref="I3:J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B83A8-B5C0-476C-AC85-56D518891E45}">
  <dimension ref="A2:R16"/>
  <sheetViews>
    <sheetView zoomScaleNormal="100" workbookViewId="0">
      <selection activeCell="M4" sqref="M4:Q11"/>
    </sheetView>
  </sheetViews>
  <sheetFormatPr defaultColWidth="9" defaultRowHeight="14.4" x14ac:dyDescent="0.3"/>
  <cols>
    <col min="1" max="2" width="10.875" style="1" bestFit="1" customWidth="1"/>
    <col min="3" max="3" width="9.375" style="1" bestFit="1" customWidth="1"/>
    <col min="4" max="4" width="11.25" style="1" bestFit="1" customWidth="1"/>
    <col min="5" max="5" width="9.375" style="1" bestFit="1" customWidth="1"/>
    <col min="6" max="6" width="11.875" style="1" bestFit="1" customWidth="1"/>
    <col min="7" max="7" width="9.375" style="1" bestFit="1" customWidth="1"/>
    <col min="8" max="8" width="11.25" style="1" bestFit="1" customWidth="1"/>
    <col min="9" max="9" width="9.375" style="1" bestFit="1" customWidth="1"/>
    <col min="10" max="10" width="11.25" style="1" bestFit="1" customWidth="1"/>
    <col min="11" max="11" width="9.375" style="1" customWidth="1"/>
    <col min="12" max="12" width="14.625" style="1" bestFit="1" customWidth="1"/>
    <col min="13" max="15" width="9.625" style="1" bestFit="1" customWidth="1"/>
    <col min="16" max="16" width="9.25" style="1" bestFit="1" customWidth="1"/>
    <col min="17" max="17" width="15.125" style="1" bestFit="1" customWidth="1"/>
    <col min="18" max="18" width="6.375" style="1" bestFit="1" customWidth="1"/>
    <col min="19" max="19" width="9.75" style="1" bestFit="1" customWidth="1"/>
    <col min="20" max="20" width="6.25" style="1" bestFit="1" customWidth="1"/>
    <col min="21" max="22" width="9.375" style="1" bestFit="1" customWidth="1"/>
    <col min="23" max="23" width="13.25" style="1" bestFit="1" customWidth="1"/>
    <col min="24" max="24" width="9.375" style="1" bestFit="1" customWidth="1"/>
    <col min="25" max="25" width="6.375" style="1" bestFit="1" customWidth="1"/>
    <col min="26" max="26" width="6.625" style="1" bestFit="1" customWidth="1"/>
    <col min="27" max="27" width="11.75" style="1" bestFit="1" customWidth="1"/>
    <col min="28" max="28" width="5" style="1" bestFit="1" customWidth="1"/>
    <col min="29" max="29" width="6.375" style="1" bestFit="1" customWidth="1"/>
    <col min="30" max="30" width="6.625" style="1" bestFit="1" customWidth="1"/>
    <col min="31" max="16384" width="9" style="1"/>
  </cols>
  <sheetData>
    <row r="2" spans="1:18" x14ac:dyDescent="0.3">
      <c r="A2" s="1" t="s">
        <v>13</v>
      </c>
    </row>
    <row r="3" spans="1:18" x14ac:dyDescent="0.3">
      <c r="B3" s="9" t="s">
        <v>9</v>
      </c>
      <c r="C3" s="44" t="s">
        <v>4</v>
      </c>
      <c r="D3" s="44"/>
      <c r="E3" s="44" t="s">
        <v>5</v>
      </c>
      <c r="F3" s="44"/>
      <c r="G3" s="44" t="s">
        <v>6</v>
      </c>
      <c r="H3" s="44"/>
      <c r="I3" s="44" t="s">
        <v>7</v>
      </c>
      <c r="J3" s="44"/>
      <c r="L3" s="2" t="s">
        <v>16</v>
      </c>
      <c r="M3" s="8" t="s">
        <v>4</v>
      </c>
      <c r="N3" s="8" t="s">
        <v>5</v>
      </c>
      <c r="O3" s="8" t="s">
        <v>6</v>
      </c>
      <c r="P3" s="8" t="s">
        <v>7</v>
      </c>
      <c r="R3" s="1" t="s">
        <v>15</v>
      </c>
    </row>
    <row r="4" spans="1:18" x14ac:dyDescent="0.3">
      <c r="B4" s="2" t="s">
        <v>22</v>
      </c>
      <c r="C4" s="4" t="s">
        <v>8</v>
      </c>
      <c r="D4" s="4" t="s">
        <v>24</v>
      </c>
      <c r="E4" s="4" t="s">
        <v>8</v>
      </c>
      <c r="F4" s="4" t="s">
        <v>24</v>
      </c>
      <c r="G4" s="4" t="s">
        <v>8</v>
      </c>
      <c r="H4" s="4" t="s">
        <v>24</v>
      </c>
      <c r="I4" s="4" t="s">
        <v>8</v>
      </c>
      <c r="J4" s="4" t="s">
        <v>24</v>
      </c>
      <c r="L4" s="3" t="s">
        <v>0</v>
      </c>
      <c r="M4" s="12">
        <f>MAX(C12,C5)</f>
        <v>2</v>
      </c>
      <c r="N4" s="2">
        <f>MAX(E12,E5)</f>
        <v>5.9</v>
      </c>
      <c r="O4" s="2">
        <f>MAX(G12,G5)</f>
        <v>6.2</v>
      </c>
      <c r="P4" s="2">
        <f>MAX(I12,I5)</f>
        <v>8.6</v>
      </c>
      <c r="R4" s="1" t="s">
        <v>14</v>
      </c>
    </row>
    <row r="5" spans="1:18" x14ac:dyDescent="0.3">
      <c r="B5" s="8" t="s">
        <v>0</v>
      </c>
      <c r="C5" s="2">
        <v>1.8</v>
      </c>
      <c r="D5" s="2" t="s">
        <v>20</v>
      </c>
      <c r="E5" s="2">
        <v>5.9</v>
      </c>
      <c r="F5" s="2" t="s">
        <v>26</v>
      </c>
      <c r="G5" s="2">
        <v>6.2</v>
      </c>
      <c r="H5" s="2" t="s">
        <v>26</v>
      </c>
      <c r="I5" s="11">
        <v>8.6</v>
      </c>
      <c r="J5" s="2" t="s">
        <v>28</v>
      </c>
      <c r="L5" s="3" t="s">
        <v>1</v>
      </c>
      <c r="M5" s="13">
        <f>MIN(C6,C13)</f>
        <v>51</v>
      </c>
      <c r="N5" s="13">
        <f>MIN(E6,E13)</f>
        <v>52.5</v>
      </c>
      <c r="O5" s="2">
        <f>MIN(G6,G13)</f>
        <v>54.4</v>
      </c>
      <c r="P5" s="2">
        <f>MIN(I6,I13)</f>
        <v>48.6</v>
      </c>
      <c r="R5" s="1">
        <v>400</v>
      </c>
    </row>
    <row r="6" spans="1:18" x14ac:dyDescent="0.3">
      <c r="B6" s="8" t="s">
        <v>1</v>
      </c>
      <c r="C6" s="11">
        <v>52</v>
      </c>
      <c r="D6" s="2" t="s">
        <v>28</v>
      </c>
      <c r="E6" s="11">
        <v>52.5</v>
      </c>
      <c r="F6" s="2" t="s">
        <v>28</v>
      </c>
      <c r="G6" s="2">
        <v>54.4</v>
      </c>
      <c r="H6" s="2" t="s">
        <v>25</v>
      </c>
      <c r="I6" s="2">
        <v>48.6</v>
      </c>
      <c r="J6" s="2" t="s">
        <v>25</v>
      </c>
      <c r="L6" s="3" t="s">
        <v>2</v>
      </c>
      <c r="M6" s="2">
        <f>MAX(C7,C14)</f>
        <v>-31.19</v>
      </c>
      <c r="N6" s="2">
        <f>MAX(E7,E14)</f>
        <v>-26.73</v>
      </c>
      <c r="O6" s="2">
        <f>MAX(G7,G14)</f>
        <v>-28.14</v>
      </c>
      <c r="P6" s="2">
        <f>MAX(I7,I14)</f>
        <v>-26.5</v>
      </c>
      <c r="R6" s="1">
        <v>500</v>
      </c>
    </row>
    <row r="7" spans="1:18" x14ac:dyDescent="0.3">
      <c r="B7" s="8" t="s">
        <v>2</v>
      </c>
      <c r="C7" s="2">
        <v>-31.19</v>
      </c>
      <c r="D7" s="2" t="s">
        <v>27</v>
      </c>
      <c r="E7" s="2">
        <v>-26.73</v>
      </c>
      <c r="F7" s="2" t="s">
        <v>27</v>
      </c>
      <c r="G7" s="2">
        <v>-28.14</v>
      </c>
      <c r="H7" s="2" t="s">
        <v>27</v>
      </c>
      <c r="I7" s="2">
        <v>-26.5</v>
      </c>
      <c r="J7" s="2" t="s">
        <v>27</v>
      </c>
      <c r="L7" s="3" t="s">
        <v>3</v>
      </c>
      <c r="M7" s="2">
        <f>MIN(C8,C15)</f>
        <v>29.78</v>
      </c>
      <c r="N7" s="2">
        <f>MIN(E8,E15)</f>
        <v>37.79</v>
      </c>
      <c r="O7" s="2">
        <f>MIN(G8,G15)</f>
        <v>41.07</v>
      </c>
      <c r="P7" s="2">
        <f>MIN(I8,I15)</f>
        <v>35.299999999999997</v>
      </c>
      <c r="Q7" s="9" t="s">
        <v>62</v>
      </c>
      <c r="R7" s="1">
        <v>600</v>
      </c>
    </row>
    <row r="8" spans="1:18" x14ac:dyDescent="0.3">
      <c r="B8" s="8" t="s">
        <v>3</v>
      </c>
      <c r="C8" s="2">
        <v>29.78</v>
      </c>
      <c r="D8" s="2" t="s">
        <v>25</v>
      </c>
      <c r="E8" s="2">
        <v>37.79</v>
      </c>
      <c r="F8" s="2" t="s">
        <v>25</v>
      </c>
      <c r="G8" s="2">
        <v>41.07</v>
      </c>
      <c r="H8" s="2" t="s">
        <v>25</v>
      </c>
      <c r="I8" s="2">
        <v>36.61</v>
      </c>
      <c r="J8" s="2" t="s">
        <v>25</v>
      </c>
      <c r="L8" s="7" t="s">
        <v>18</v>
      </c>
      <c r="M8" s="2">
        <f>AVERAGE(M4,M5)</f>
        <v>26.5</v>
      </c>
      <c r="N8" s="2">
        <f>AVERAGE(N4,N5)</f>
        <v>29.2</v>
      </c>
      <c r="O8" s="2">
        <f>AVERAGE(O4,O5)</f>
        <v>30.3</v>
      </c>
      <c r="P8" s="2">
        <f>AVERAGE(P4,P5)</f>
        <v>28.6</v>
      </c>
      <c r="Q8" s="10">
        <f>AVERAGE(M8:P8)</f>
        <v>28.65</v>
      </c>
      <c r="R8" s="1">
        <v>700</v>
      </c>
    </row>
    <row r="9" spans="1:18" x14ac:dyDescent="0.3">
      <c r="L9" s="7" t="s">
        <v>19</v>
      </c>
      <c r="M9" s="2">
        <f>M5-M4</f>
        <v>49</v>
      </c>
      <c r="N9" s="2">
        <f>N5-N4</f>
        <v>46.6</v>
      </c>
      <c r="O9" s="2">
        <f>O5-O4</f>
        <v>48.199999999999996</v>
      </c>
      <c r="P9" s="2">
        <f>P5-P4</f>
        <v>40</v>
      </c>
      <c r="Q9" s="10">
        <f>SUM(M9:P9)</f>
        <v>183.79999999999998</v>
      </c>
    </row>
    <row r="10" spans="1:18" x14ac:dyDescent="0.3">
      <c r="B10" s="9" t="s">
        <v>10</v>
      </c>
      <c r="C10" s="44" t="s">
        <v>4</v>
      </c>
      <c r="D10" s="44"/>
      <c r="E10" s="44" t="s">
        <v>5</v>
      </c>
      <c r="F10" s="44"/>
      <c r="G10" s="44" t="s">
        <v>6</v>
      </c>
      <c r="H10" s="44"/>
      <c r="I10" s="44" t="s">
        <v>7</v>
      </c>
      <c r="J10" s="44"/>
      <c r="L10" s="7" t="s">
        <v>17</v>
      </c>
      <c r="M10" s="2">
        <f>AVERAGE(M6,M7)</f>
        <v>-0.70500000000000007</v>
      </c>
      <c r="N10" s="2">
        <f>AVERAGE(N6,N7)</f>
        <v>5.5299999999999994</v>
      </c>
      <c r="O10" s="2">
        <f>AVERAGE(O6,O7)</f>
        <v>6.4649999999999999</v>
      </c>
      <c r="P10" s="2">
        <f>AVERAGE(P6,P7)</f>
        <v>4.3999999999999986</v>
      </c>
      <c r="Q10" s="10">
        <f>AVERAGE(M10:P10)</f>
        <v>3.9224999999999994</v>
      </c>
    </row>
    <row r="11" spans="1:18" x14ac:dyDescent="0.3">
      <c r="B11" s="2" t="s">
        <v>23</v>
      </c>
      <c r="C11" s="4" t="s">
        <v>8</v>
      </c>
      <c r="D11" s="4" t="s">
        <v>24</v>
      </c>
      <c r="E11" s="4" t="s">
        <v>8</v>
      </c>
      <c r="F11" s="4" t="s">
        <v>24</v>
      </c>
      <c r="G11" s="4" t="s">
        <v>8</v>
      </c>
      <c r="H11" s="4" t="s">
        <v>24</v>
      </c>
      <c r="I11" s="4" t="s">
        <v>8</v>
      </c>
      <c r="J11" s="4" t="s">
        <v>24</v>
      </c>
      <c r="L11" s="7" t="s">
        <v>21</v>
      </c>
      <c r="M11" s="2">
        <f>M7-M6</f>
        <v>60.97</v>
      </c>
      <c r="N11" s="2">
        <f>N7-N6</f>
        <v>64.52</v>
      </c>
      <c r="O11" s="2">
        <f>O7-O6</f>
        <v>69.210000000000008</v>
      </c>
      <c r="P11" s="2">
        <f>P7-P6</f>
        <v>61.8</v>
      </c>
      <c r="Q11" s="10">
        <f>SUM(M11:P11)</f>
        <v>256.5</v>
      </c>
    </row>
    <row r="12" spans="1:18" x14ac:dyDescent="0.3">
      <c r="B12" s="8" t="s">
        <v>0</v>
      </c>
      <c r="C12" s="2">
        <v>2</v>
      </c>
      <c r="D12" s="2" t="s">
        <v>20</v>
      </c>
      <c r="E12" s="2">
        <v>2</v>
      </c>
      <c r="F12" s="2" t="s">
        <v>20</v>
      </c>
      <c r="G12" s="11">
        <v>6</v>
      </c>
      <c r="H12" s="2" t="s">
        <v>28</v>
      </c>
      <c r="I12" s="11">
        <v>8.6</v>
      </c>
      <c r="J12" s="2" t="s">
        <v>28</v>
      </c>
    </row>
    <row r="13" spans="1:18" x14ac:dyDescent="0.3">
      <c r="B13" s="8" t="s">
        <v>1</v>
      </c>
      <c r="C13" s="11">
        <v>51</v>
      </c>
      <c r="D13" s="2" t="s">
        <v>28</v>
      </c>
      <c r="E13" s="11">
        <v>52.7</v>
      </c>
      <c r="F13" s="2" t="s">
        <v>28</v>
      </c>
      <c r="G13" s="11">
        <v>55</v>
      </c>
      <c r="H13" s="2" t="s">
        <v>28</v>
      </c>
      <c r="I13" s="11">
        <v>55</v>
      </c>
      <c r="J13" s="2" t="s">
        <v>28</v>
      </c>
      <c r="O13" s="5"/>
    </row>
    <row r="14" spans="1:18" x14ac:dyDescent="0.3">
      <c r="B14" s="8" t="s">
        <v>2</v>
      </c>
      <c r="C14" s="2">
        <v>-41.56</v>
      </c>
      <c r="D14" s="2" t="s">
        <v>27</v>
      </c>
      <c r="E14" s="2">
        <v>-36.369999999999997</v>
      </c>
      <c r="F14" s="2" t="s">
        <v>27</v>
      </c>
      <c r="G14" s="2">
        <v>-30</v>
      </c>
      <c r="H14" s="2" t="s">
        <v>27</v>
      </c>
      <c r="I14" s="2">
        <v>-29.1</v>
      </c>
      <c r="J14" s="2" t="s">
        <v>27</v>
      </c>
      <c r="O14" s="5"/>
      <c r="P14" s="6"/>
    </row>
    <row r="15" spans="1:18" x14ac:dyDescent="0.3">
      <c r="B15" s="8" t="s">
        <v>3</v>
      </c>
      <c r="C15" s="2">
        <v>38</v>
      </c>
      <c r="D15" s="2" t="s">
        <v>25</v>
      </c>
      <c r="E15" s="2">
        <v>46.82</v>
      </c>
      <c r="F15" s="2" t="s">
        <v>25</v>
      </c>
      <c r="G15" s="2">
        <v>41.36</v>
      </c>
      <c r="H15" s="2" t="s">
        <v>25</v>
      </c>
      <c r="I15" s="2">
        <v>35.299999999999997</v>
      </c>
      <c r="J15" s="2" t="s">
        <v>25</v>
      </c>
      <c r="P15" s="6"/>
    </row>
    <row r="16" spans="1:18" x14ac:dyDescent="0.3">
      <c r="P16" s="6"/>
    </row>
  </sheetData>
  <mergeCells count="8">
    <mergeCell ref="C3:D3"/>
    <mergeCell ref="E3:F3"/>
    <mergeCell ref="G3:H3"/>
    <mergeCell ref="I3:J3"/>
    <mergeCell ref="C10:D10"/>
    <mergeCell ref="E10:F10"/>
    <mergeCell ref="G10:H10"/>
    <mergeCell ref="I10:J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D10A-26F9-41BA-B9F9-C7DB955D2989}">
  <dimension ref="A2:R16"/>
  <sheetViews>
    <sheetView zoomScaleNormal="100" workbookViewId="0">
      <selection activeCell="M4" sqref="M4:Q11"/>
    </sheetView>
  </sheetViews>
  <sheetFormatPr defaultColWidth="9" defaultRowHeight="14.4" x14ac:dyDescent="0.3"/>
  <cols>
    <col min="1" max="2" width="10.875" style="1" bestFit="1" customWidth="1"/>
    <col min="3" max="3" width="9.375" style="1" bestFit="1" customWidth="1"/>
    <col min="4" max="4" width="11.25" style="1" bestFit="1" customWidth="1"/>
    <col min="5" max="5" width="9.375" style="1" bestFit="1" customWidth="1"/>
    <col min="6" max="6" width="11.875" style="1" bestFit="1" customWidth="1"/>
    <col min="7" max="7" width="9.375" style="1" bestFit="1" customWidth="1"/>
    <col min="8" max="8" width="11.25" style="1" bestFit="1" customWidth="1"/>
    <col min="9" max="9" width="9.375" style="1" bestFit="1" customWidth="1"/>
    <col min="10" max="10" width="11.25" style="1" bestFit="1" customWidth="1"/>
    <col min="11" max="11" width="9.625" style="1" customWidth="1"/>
    <col min="12" max="12" width="15.375" style="1" bestFit="1" customWidth="1"/>
    <col min="13" max="15" width="10.25" style="1" bestFit="1" customWidth="1"/>
    <col min="16" max="16" width="9.875" style="1" bestFit="1" customWidth="1"/>
    <col min="17" max="17" width="15.125" style="1" bestFit="1" customWidth="1"/>
    <col min="18" max="18" width="6.875" style="1" bestFit="1" customWidth="1"/>
    <col min="19" max="19" width="9.75" style="1" bestFit="1" customWidth="1"/>
    <col min="20" max="20" width="6.25" style="1" bestFit="1" customWidth="1"/>
    <col min="21" max="21" width="9.375" style="1" bestFit="1" customWidth="1"/>
    <col min="22" max="22" width="9.125" style="1" bestFit="1" customWidth="1"/>
    <col min="23" max="26" width="9.875" style="1" bestFit="1" customWidth="1"/>
    <col min="27" max="27" width="11.75" style="1" bestFit="1" customWidth="1"/>
    <col min="28" max="28" width="5" style="1" bestFit="1" customWidth="1"/>
    <col min="29" max="29" width="6.375" style="1" bestFit="1" customWidth="1"/>
    <col min="30" max="30" width="6.625" style="1" bestFit="1" customWidth="1"/>
    <col min="31" max="16384" width="9" style="1"/>
  </cols>
  <sheetData>
    <row r="2" spans="1:18" x14ac:dyDescent="0.3">
      <c r="A2" s="1" t="s">
        <v>13</v>
      </c>
    </row>
    <row r="3" spans="1:18" x14ac:dyDescent="0.3">
      <c r="B3" s="9" t="s">
        <v>54</v>
      </c>
      <c r="C3" s="44" t="s">
        <v>4</v>
      </c>
      <c r="D3" s="44"/>
      <c r="E3" s="44" t="s">
        <v>5</v>
      </c>
      <c r="F3" s="44"/>
      <c r="G3" s="44" t="s">
        <v>6</v>
      </c>
      <c r="H3" s="44"/>
      <c r="I3" s="44" t="s">
        <v>7</v>
      </c>
      <c r="J3" s="44"/>
      <c r="L3" s="2" t="s">
        <v>16</v>
      </c>
      <c r="M3" s="8" t="s">
        <v>4</v>
      </c>
      <c r="N3" s="8" t="s">
        <v>5</v>
      </c>
      <c r="O3" s="8" t="s">
        <v>6</v>
      </c>
      <c r="P3" s="8" t="s">
        <v>7</v>
      </c>
      <c r="R3" s="1" t="s">
        <v>15</v>
      </c>
    </row>
    <row r="4" spans="1:18" x14ac:dyDescent="0.3">
      <c r="B4" s="2" t="s">
        <v>16</v>
      </c>
      <c r="C4" s="4" t="s">
        <v>8</v>
      </c>
      <c r="D4" s="4" t="s">
        <v>24</v>
      </c>
      <c r="E4" s="4" t="s">
        <v>8</v>
      </c>
      <c r="F4" s="4" t="s">
        <v>24</v>
      </c>
      <c r="G4" s="4" t="s">
        <v>8</v>
      </c>
      <c r="H4" s="4" t="s">
        <v>24</v>
      </c>
      <c r="I4" s="4" t="s">
        <v>8</v>
      </c>
      <c r="J4" s="4" t="s">
        <v>24</v>
      </c>
      <c r="L4" s="3" t="s">
        <v>0</v>
      </c>
      <c r="M4" s="2">
        <f>C5</f>
        <v>6.2</v>
      </c>
      <c r="N4" s="2">
        <f>E5</f>
        <v>5.8</v>
      </c>
      <c r="O4" s="2">
        <f>G5</f>
        <v>5.8</v>
      </c>
      <c r="P4" s="2">
        <f>I5</f>
        <v>8.6</v>
      </c>
      <c r="R4" s="1" t="s">
        <v>14</v>
      </c>
    </row>
    <row r="5" spans="1:18" x14ac:dyDescent="0.3">
      <c r="B5" s="8" t="s">
        <v>0</v>
      </c>
      <c r="C5" s="2">
        <v>6.2</v>
      </c>
      <c r="D5" s="2" t="s">
        <v>31</v>
      </c>
      <c r="E5" s="2">
        <v>5.8</v>
      </c>
      <c r="F5" s="2" t="s">
        <v>31</v>
      </c>
      <c r="G5" s="2">
        <v>5.8</v>
      </c>
      <c r="H5" s="2" t="s">
        <v>31</v>
      </c>
      <c r="I5" s="11">
        <v>8.6</v>
      </c>
      <c r="J5" s="2" t="s">
        <v>28</v>
      </c>
      <c r="L5" s="3" t="s">
        <v>1</v>
      </c>
      <c r="M5" s="2">
        <f>C6</f>
        <v>51</v>
      </c>
      <c r="N5" s="2">
        <f>E6</f>
        <v>54</v>
      </c>
      <c r="O5" s="2">
        <f>G6</f>
        <v>53</v>
      </c>
      <c r="P5" s="2">
        <f>I6</f>
        <v>52.5</v>
      </c>
      <c r="R5" s="1">
        <v>400</v>
      </c>
    </row>
    <row r="6" spans="1:18" x14ac:dyDescent="0.3">
      <c r="B6" s="8" t="s">
        <v>1</v>
      </c>
      <c r="C6" s="11">
        <v>51</v>
      </c>
      <c r="D6" s="2" t="s">
        <v>28</v>
      </c>
      <c r="E6" s="11">
        <v>54</v>
      </c>
      <c r="F6" s="2" t="s">
        <v>28</v>
      </c>
      <c r="G6" s="11">
        <v>53</v>
      </c>
      <c r="H6" s="2" t="s">
        <v>28</v>
      </c>
      <c r="I6" s="2">
        <v>52.5</v>
      </c>
      <c r="J6" s="2" t="s">
        <v>30</v>
      </c>
      <c r="L6" s="3" t="s">
        <v>2</v>
      </c>
      <c r="M6" s="2">
        <f>C7</f>
        <v>-42.1</v>
      </c>
      <c r="N6" s="2">
        <f>E7</f>
        <v>-45</v>
      </c>
      <c r="O6" s="2">
        <f>G7</f>
        <v>-40.25</v>
      </c>
      <c r="P6" s="2">
        <f>I7</f>
        <v>-22.2</v>
      </c>
      <c r="R6" s="1">
        <v>500</v>
      </c>
    </row>
    <row r="7" spans="1:18" x14ac:dyDescent="0.3">
      <c r="B7" s="8" t="s">
        <v>2</v>
      </c>
      <c r="C7" s="2">
        <v>-42.1</v>
      </c>
      <c r="D7" s="2" t="s">
        <v>29</v>
      </c>
      <c r="E7" s="2">
        <v>-45</v>
      </c>
      <c r="F7" s="2" t="s">
        <v>29</v>
      </c>
      <c r="G7" s="2">
        <v>-40.25</v>
      </c>
      <c r="H7" s="2" t="s">
        <v>29</v>
      </c>
      <c r="I7" s="2">
        <v>-22.2</v>
      </c>
      <c r="J7" s="2" t="s">
        <v>29</v>
      </c>
      <c r="L7" s="3" t="s">
        <v>3</v>
      </c>
      <c r="M7" s="2">
        <f>C8</f>
        <v>33.5</v>
      </c>
      <c r="N7" s="2">
        <f>E8</f>
        <v>40.6</v>
      </c>
      <c r="O7" s="2">
        <f>G8</f>
        <v>43.68</v>
      </c>
      <c r="P7" s="2">
        <f>I8</f>
        <v>39.700000000000003</v>
      </c>
      <c r="Q7" s="9" t="s">
        <v>62</v>
      </c>
      <c r="R7" s="1">
        <v>600</v>
      </c>
    </row>
    <row r="8" spans="1:18" x14ac:dyDescent="0.3">
      <c r="B8" s="8" t="s">
        <v>3</v>
      </c>
      <c r="C8" s="2">
        <v>33.5</v>
      </c>
      <c r="D8" s="2" t="s">
        <v>30</v>
      </c>
      <c r="E8" s="2">
        <v>40.6</v>
      </c>
      <c r="F8" s="2" t="s">
        <v>30</v>
      </c>
      <c r="G8" s="2">
        <v>43.68</v>
      </c>
      <c r="H8" s="2" t="s">
        <v>30</v>
      </c>
      <c r="I8" s="2">
        <v>39.700000000000003</v>
      </c>
      <c r="J8" s="2" t="s">
        <v>30</v>
      </c>
      <c r="L8" s="7" t="s">
        <v>18</v>
      </c>
      <c r="M8" s="2">
        <f>AVERAGE(M4,M5)</f>
        <v>28.6</v>
      </c>
      <c r="N8" s="2">
        <f>AVERAGE(N4,N5)</f>
        <v>29.9</v>
      </c>
      <c r="O8" s="2">
        <f>AVERAGE(O4,O5)</f>
        <v>29.4</v>
      </c>
      <c r="P8" s="2">
        <f>AVERAGE(P4,P5)</f>
        <v>30.55</v>
      </c>
      <c r="Q8" s="10">
        <f>AVERAGE(M8:P8)</f>
        <v>29.612500000000001</v>
      </c>
      <c r="R8" s="1">
        <v>700</v>
      </c>
    </row>
    <row r="9" spans="1:18" x14ac:dyDescent="0.3">
      <c r="L9" s="7" t="s">
        <v>19</v>
      </c>
      <c r="M9" s="2">
        <f>M5-M4</f>
        <v>44.8</v>
      </c>
      <c r="N9" s="2">
        <f>N5-N4</f>
        <v>48.2</v>
      </c>
      <c r="O9" s="2">
        <f>O5-O4</f>
        <v>47.2</v>
      </c>
      <c r="P9" s="2">
        <f>P5-P4</f>
        <v>43.9</v>
      </c>
      <c r="Q9" s="10">
        <f>SUM(M9:P9)</f>
        <v>184.1</v>
      </c>
    </row>
    <row r="10" spans="1:18" x14ac:dyDescent="0.3">
      <c r="L10" s="7" t="s">
        <v>17</v>
      </c>
      <c r="M10" s="2">
        <f>AVERAGE(M6,M7)</f>
        <v>-4.3000000000000007</v>
      </c>
      <c r="N10" s="2">
        <f>AVERAGE(N6,N7)</f>
        <v>-2.1999999999999993</v>
      </c>
      <c r="O10" s="2">
        <f>AVERAGE(O6,O7)</f>
        <v>1.7149999999999999</v>
      </c>
      <c r="P10" s="2">
        <f>AVERAGE(P6,P7)</f>
        <v>8.7500000000000018</v>
      </c>
      <c r="Q10" s="10">
        <f>AVERAGE(M10:P10)</f>
        <v>0.99125000000000041</v>
      </c>
    </row>
    <row r="11" spans="1:18" x14ac:dyDescent="0.3">
      <c r="L11" s="7" t="s">
        <v>21</v>
      </c>
      <c r="M11" s="2">
        <f>M7-M6</f>
        <v>75.599999999999994</v>
      </c>
      <c r="N11" s="2">
        <f>N7-N6</f>
        <v>85.6</v>
      </c>
      <c r="O11" s="2">
        <f>O7-O6</f>
        <v>83.93</v>
      </c>
      <c r="P11" s="2">
        <f>P7-P6</f>
        <v>61.900000000000006</v>
      </c>
      <c r="Q11" s="10">
        <f>SUM(M11:P11)</f>
        <v>307.02999999999997</v>
      </c>
    </row>
    <row r="13" spans="1:18" x14ac:dyDescent="0.3">
      <c r="O13" s="5"/>
    </row>
    <row r="14" spans="1:18" x14ac:dyDescent="0.3">
      <c r="O14" s="5"/>
      <c r="P14" s="6"/>
    </row>
    <row r="15" spans="1:18" x14ac:dyDescent="0.3">
      <c r="P15" s="6"/>
    </row>
    <row r="16" spans="1:18" x14ac:dyDescent="0.3">
      <c r="P16" s="6"/>
    </row>
  </sheetData>
  <mergeCells count="4">
    <mergeCell ref="C3:D3"/>
    <mergeCell ref="E3:F3"/>
    <mergeCell ref="G3:H3"/>
    <mergeCell ref="I3:J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E756-36A8-4B74-B461-2F7242D5EAC5}">
  <dimension ref="B2:AF50"/>
  <sheetViews>
    <sheetView tabSelected="1" zoomScale="55" zoomScaleNormal="55" workbookViewId="0">
      <selection activeCell="K59" sqref="K59:K60"/>
    </sheetView>
  </sheetViews>
  <sheetFormatPr defaultColWidth="9" defaultRowHeight="14.4" x14ac:dyDescent="0.3"/>
  <cols>
    <col min="1" max="1" width="9" style="42"/>
    <col min="2" max="2" width="11.5" style="42" bestFit="1" customWidth="1"/>
    <col min="3" max="3" width="20" style="42" bestFit="1" customWidth="1"/>
    <col min="4" max="4" width="18.25" style="42" bestFit="1" customWidth="1"/>
    <col min="5" max="6" width="10.625" style="42" bestFit="1" customWidth="1"/>
    <col min="7" max="7" width="10.125" style="42" bestFit="1" customWidth="1"/>
    <col min="8" max="8" width="15.125" style="42" bestFit="1" customWidth="1"/>
    <col min="9" max="9" width="15" style="42" bestFit="1" customWidth="1"/>
    <col min="10" max="10" width="11.5" style="42" bestFit="1" customWidth="1"/>
    <col min="11" max="11" width="20" style="42" bestFit="1" customWidth="1"/>
    <col min="12" max="12" width="13.625" style="42" bestFit="1" customWidth="1"/>
    <col min="13" max="15" width="10.625" style="42" bestFit="1" customWidth="1"/>
    <col min="16" max="16" width="15.125" style="42" bestFit="1" customWidth="1"/>
    <col min="17" max="17" width="22.125" style="42" customWidth="1"/>
    <col min="18" max="18" width="10.5" style="42" bestFit="1" customWidth="1"/>
    <col min="19" max="19" width="20" style="42" bestFit="1" customWidth="1"/>
    <col min="20" max="20" width="18.25" style="42" bestFit="1" customWidth="1"/>
    <col min="21" max="22" width="10.625" style="42" bestFit="1" customWidth="1"/>
    <col min="23" max="23" width="10" style="42" bestFit="1" customWidth="1"/>
    <col min="24" max="24" width="15.125" style="42" bestFit="1" customWidth="1"/>
    <col min="25" max="25" width="9" style="42"/>
    <col min="26" max="26" width="10.5" style="42" bestFit="1" customWidth="1"/>
    <col min="27" max="27" width="20" style="42" bestFit="1" customWidth="1"/>
    <col min="28" max="28" width="13.625" style="42" bestFit="1" customWidth="1"/>
    <col min="29" max="29" width="10" style="42" bestFit="1" customWidth="1"/>
    <col min="30" max="31" width="10.625" style="42" bestFit="1" customWidth="1"/>
    <col min="32" max="32" width="15.125" style="42" bestFit="1" customWidth="1"/>
    <col min="33" max="16384" width="9" style="42"/>
  </cols>
  <sheetData>
    <row r="2" spans="2:32" x14ac:dyDescent="0.3">
      <c r="B2" s="1" t="s">
        <v>32</v>
      </c>
      <c r="C2" s="9" t="s">
        <v>60</v>
      </c>
      <c r="D2" s="1"/>
      <c r="E2" s="1"/>
      <c r="F2" s="1"/>
      <c r="G2" s="1"/>
      <c r="H2" s="1"/>
      <c r="J2" s="1" t="s">
        <v>32</v>
      </c>
      <c r="K2" s="9" t="s">
        <v>60</v>
      </c>
      <c r="L2" s="1"/>
      <c r="M2" s="1"/>
      <c r="N2" s="1"/>
      <c r="O2" s="1"/>
      <c r="P2" s="1"/>
      <c r="R2" s="1" t="s">
        <v>32</v>
      </c>
      <c r="S2" s="9" t="s">
        <v>60</v>
      </c>
      <c r="T2" s="1"/>
      <c r="U2" s="1"/>
      <c r="V2" s="1"/>
      <c r="W2" s="1"/>
      <c r="X2" s="1"/>
      <c r="Z2" s="1" t="s">
        <v>32</v>
      </c>
      <c r="AA2" s="9" t="s">
        <v>60</v>
      </c>
      <c r="AB2" s="1"/>
      <c r="AC2" s="1"/>
      <c r="AD2" s="1"/>
      <c r="AE2" s="1"/>
      <c r="AF2" s="1"/>
    </row>
    <row r="3" spans="2:32" x14ac:dyDescent="0.3">
      <c r="B3" s="1" t="s">
        <v>44</v>
      </c>
      <c r="C3" s="2" t="s">
        <v>33</v>
      </c>
      <c r="D3" s="8" t="s">
        <v>34</v>
      </c>
      <c r="E3" s="8" t="s">
        <v>35</v>
      </c>
      <c r="F3" s="8" t="s">
        <v>11</v>
      </c>
      <c r="G3" s="8" t="s">
        <v>12</v>
      </c>
      <c r="H3" s="1"/>
      <c r="J3" s="1" t="s">
        <v>45</v>
      </c>
      <c r="K3" s="2" t="s">
        <v>33</v>
      </c>
      <c r="L3" s="8" t="s">
        <v>34</v>
      </c>
      <c r="M3" s="8" t="s">
        <v>35</v>
      </c>
      <c r="N3" s="8" t="s">
        <v>11</v>
      </c>
      <c r="O3" s="8" t="s">
        <v>12</v>
      </c>
      <c r="P3" s="1"/>
      <c r="R3" s="1" t="s">
        <v>66</v>
      </c>
      <c r="S3" s="2" t="s">
        <v>33</v>
      </c>
      <c r="T3" s="8" t="s">
        <v>34</v>
      </c>
      <c r="U3" s="8" t="s">
        <v>35</v>
      </c>
      <c r="V3" s="8" t="s">
        <v>11</v>
      </c>
      <c r="W3" s="8" t="s">
        <v>12</v>
      </c>
      <c r="X3" s="1"/>
      <c r="Z3" s="1" t="s">
        <v>67</v>
      </c>
      <c r="AA3" s="2" t="s">
        <v>33</v>
      </c>
      <c r="AB3" s="8" t="s">
        <v>34</v>
      </c>
      <c r="AC3" s="8" t="s">
        <v>35</v>
      </c>
      <c r="AD3" s="8" t="s">
        <v>11</v>
      </c>
      <c r="AE3" s="8" t="s">
        <v>12</v>
      </c>
      <c r="AF3" s="1"/>
    </row>
    <row r="4" spans="2:32" x14ac:dyDescent="0.3">
      <c r="B4" s="1"/>
      <c r="C4" s="3" t="s">
        <v>36</v>
      </c>
      <c r="D4" s="2">
        <v>12.55</v>
      </c>
      <c r="E4" s="2">
        <v>11.23</v>
      </c>
      <c r="F4" s="2">
        <v>15.12</v>
      </c>
      <c r="G4" s="2">
        <v>18.28</v>
      </c>
      <c r="H4" s="1"/>
      <c r="J4" s="1"/>
      <c r="K4" s="3" t="s">
        <v>36</v>
      </c>
      <c r="L4" s="2">
        <v>10.91</v>
      </c>
      <c r="M4" s="2">
        <v>10.27</v>
      </c>
      <c r="N4" s="12">
        <v>11.9</v>
      </c>
      <c r="O4" s="12">
        <v>12.5</v>
      </c>
      <c r="P4" s="1"/>
      <c r="R4" s="1"/>
      <c r="S4" s="3" t="s">
        <v>36</v>
      </c>
      <c r="T4" s="2">
        <v>2</v>
      </c>
      <c r="U4" s="2">
        <v>5.9</v>
      </c>
      <c r="V4" s="2">
        <v>6.2</v>
      </c>
      <c r="W4" s="2">
        <v>8.6</v>
      </c>
      <c r="X4" s="1"/>
      <c r="Z4" s="1"/>
      <c r="AA4" s="3" t="s">
        <v>36</v>
      </c>
      <c r="AB4" s="2">
        <v>6.2</v>
      </c>
      <c r="AC4" s="2">
        <v>5.8</v>
      </c>
      <c r="AD4" s="2">
        <v>5.8</v>
      </c>
      <c r="AE4" s="12">
        <v>8.6</v>
      </c>
      <c r="AF4" s="1"/>
    </row>
    <row r="5" spans="2:32" x14ac:dyDescent="0.3">
      <c r="B5" s="1"/>
      <c r="C5" s="3" t="s">
        <v>37</v>
      </c>
      <c r="D5" s="2">
        <v>48.44</v>
      </c>
      <c r="E5" s="13">
        <v>55</v>
      </c>
      <c r="F5" s="2">
        <v>45.9</v>
      </c>
      <c r="G5" s="2">
        <v>41.8</v>
      </c>
      <c r="H5" s="1"/>
      <c r="J5" s="1"/>
      <c r="K5" s="3" t="s">
        <v>37</v>
      </c>
      <c r="L5" s="15">
        <v>52.5</v>
      </c>
      <c r="M5" s="11">
        <v>53</v>
      </c>
      <c r="N5" s="11">
        <v>56</v>
      </c>
      <c r="O5" s="11">
        <v>57</v>
      </c>
      <c r="P5" s="1"/>
      <c r="R5" s="1"/>
      <c r="S5" s="3" t="s">
        <v>37</v>
      </c>
      <c r="T5" s="2">
        <v>51</v>
      </c>
      <c r="U5" s="13">
        <v>52.5</v>
      </c>
      <c r="V5" s="2">
        <v>54.4</v>
      </c>
      <c r="W5" s="2">
        <v>48.6</v>
      </c>
      <c r="X5" s="1"/>
      <c r="Z5" s="1"/>
      <c r="AA5" s="3" t="s">
        <v>37</v>
      </c>
      <c r="AB5" s="11">
        <v>51</v>
      </c>
      <c r="AC5" s="11">
        <v>54</v>
      </c>
      <c r="AD5" s="11">
        <v>53</v>
      </c>
      <c r="AE5" s="11">
        <v>52.5</v>
      </c>
      <c r="AF5" s="1"/>
    </row>
    <row r="6" spans="2:32" x14ac:dyDescent="0.3">
      <c r="B6" s="1"/>
      <c r="C6" s="3" t="s">
        <v>38</v>
      </c>
      <c r="D6" s="2">
        <v>-26.58</v>
      </c>
      <c r="E6" s="2">
        <v>-24</v>
      </c>
      <c r="F6" s="2">
        <v>-22.26</v>
      </c>
      <c r="G6" s="2">
        <v>-12.91</v>
      </c>
      <c r="H6" s="1"/>
      <c r="J6" s="1"/>
      <c r="K6" s="3" t="s">
        <v>38</v>
      </c>
      <c r="L6" s="11">
        <v>-37</v>
      </c>
      <c r="M6" s="2">
        <v>-37.6</v>
      </c>
      <c r="N6" s="2">
        <v>-35.44</v>
      </c>
      <c r="O6" s="2">
        <v>-38.5</v>
      </c>
      <c r="P6" s="1"/>
      <c r="R6" s="1"/>
      <c r="S6" s="3" t="s">
        <v>38</v>
      </c>
      <c r="T6" s="2">
        <v>-31.19</v>
      </c>
      <c r="U6" s="2">
        <v>-26.73</v>
      </c>
      <c r="V6" s="2">
        <v>-28.14</v>
      </c>
      <c r="W6" s="2">
        <v>-26.5</v>
      </c>
      <c r="X6" s="1"/>
      <c r="Z6" s="1"/>
      <c r="AA6" s="3" t="s">
        <v>38</v>
      </c>
      <c r="AB6" s="2">
        <v>-42.1</v>
      </c>
      <c r="AC6" s="2">
        <v>-45</v>
      </c>
      <c r="AD6" s="2">
        <v>-40.25</v>
      </c>
      <c r="AE6" s="2">
        <v>-22.2</v>
      </c>
      <c r="AF6" s="1"/>
    </row>
    <row r="7" spans="2:32" x14ac:dyDescent="0.3">
      <c r="B7" s="1"/>
      <c r="C7" s="3" t="s">
        <v>39</v>
      </c>
      <c r="D7" s="2">
        <v>21.3</v>
      </c>
      <c r="E7" s="2">
        <v>29.32</v>
      </c>
      <c r="F7" s="2">
        <v>27.84</v>
      </c>
      <c r="G7" s="2">
        <v>22.73</v>
      </c>
      <c r="H7" s="9" t="s">
        <v>64</v>
      </c>
      <c r="J7" s="1"/>
      <c r="K7" s="3" t="s">
        <v>39</v>
      </c>
      <c r="L7" s="2">
        <v>29.6</v>
      </c>
      <c r="M7" s="2">
        <v>34</v>
      </c>
      <c r="N7" s="2">
        <v>35</v>
      </c>
      <c r="O7" s="2">
        <v>37.4</v>
      </c>
      <c r="P7" s="9" t="s">
        <v>64</v>
      </c>
      <c r="R7" s="1"/>
      <c r="S7" s="3" t="s">
        <v>39</v>
      </c>
      <c r="T7" s="2">
        <v>29.78</v>
      </c>
      <c r="U7" s="2">
        <v>37.79</v>
      </c>
      <c r="V7" s="2">
        <v>41.07</v>
      </c>
      <c r="W7" s="2">
        <v>35.299999999999997</v>
      </c>
      <c r="X7" s="9" t="s">
        <v>64</v>
      </c>
      <c r="Z7" s="1"/>
      <c r="AA7" s="3" t="s">
        <v>39</v>
      </c>
      <c r="AB7" s="2">
        <v>33.5</v>
      </c>
      <c r="AC7" s="2">
        <v>40.6</v>
      </c>
      <c r="AD7" s="2">
        <v>43.68</v>
      </c>
      <c r="AE7" s="2">
        <v>39.700000000000003</v>
      </c>
      <c r="AF7" s="9" t="s">
        <v>64</v>
      </c>
    </row>
    <row r="8" spans="2:32" x14ac:dyDescent="0.3">
      <c r="B8" s="1"/>
      <c r="C8" s="7" t="s">
        <v>40</v>
      </c>
      <c r="D8" s="2">
        <v>30.494999999999997</v>
      </c>
      <c r="E8" s="2">
        <v>33.115000000000002</v>
      </c>
      <c r="F8" s="2">
        <v>30.509999999999998</v>
      </c>
      <c r="G8" s="2">
        <v>30.04</v>
      </c>
      <c r="H8" s="10">
        <v>31.04</v>
      </c>
      <c r="J8" s="1"/>
      <c r="K8" s="7" t="s">
        <v>40</v>
      </c>
      <c r="L8" s="2">
        <v>31.704999999999998</v>
      </c>
      <c r="M8" s="2">
        <v>31.634999999999998</v>
      </c>
      <c r="N8" s="2">
        <v>33.950000000000003</v>
      </c>
      <c r="O8" s="2">
        <v>34.75</v>
      </c>
      <c r="P8" s="10">
        <v>33.01</v>
      </c>
      <c r="R8" s="1"/>
      <c r="S8" s="7" t="s">
        <v>40</v>
      </c>
      <c r="T8" s="2">
        <v>26.5</v>
      </c>
      <c r="U8" s="2">
        <v>29.2</v>
      </c>
      <c r="V8" s="2">
        <v>30.3</v>
      </c>
      <c r="W8" s="2">
        <v>28.6</v>
      </c>
      <c r="X8" s="10">
        <v>28.65</v>
      </c>
      <c r="Z8" s="1"/>
      <c r="AA8" s="7" t="s">
        <v>40</v>
      </c>
      <c r="AB8" s="2">
        <v>28.6</v>
      </c>
      <c r="AC8" s="2">
        <v>29.9</v>
      </c>
      <c r="AD8" s="2">
        <v>29.4</v>
      </c>
      <c r="AE8" s="2">
        <v>30.55</v>
      </c>
      <c r="AF8" s="10">
        <v>29.612500000000001</v>
      </c>
    </row>
    <row r="9" spans="2:32" x14ac:dyDescent="0.3">
      <c r="B9" s="1"/>
      <c r="C9" s="7" t="s">
        <v>41</v>
      </c>
      <c r="D9" s="2">
        <v>35.89</v>
      </c>
      <c r="E9" s="2">
        <v>43.769999999999996</v>
      </c>
      <c r="F9" s="2">
        <v>30.78</v>
      </c>
      <c r="G9" s="2">
        <v>23.519999999999996</v>
      </c>
      <c r="H9" s="10">
        <v>133.95999999999998</v>
      </c>
      <c r="J9" s="1"/>
      <c r="K9" s="7" t="s">
        <v>41</v>
      </c>
      <c r="L9" s="2">
        <v>41.59</v>
      </c>
      <c r="M9" s="2">
        <v>42.730000000000004</v>
      </c>
      <c r="N9" s="2">
        <v>44.1</v>
      </c>
      <c r="O9" s="2">
        <v>44.5</v>
      </c>
      <c r="P9" s="10">
        <v>172.92000000000002</v>
      </c>
      <c r="R9" s="1"/>
      <c r="S9" s="7" t="s">
        <v>41</v>
      </c>
      <c r="T9" s="2">
        <v>49</v>
      </c>
      <c r="U9" s="2">
        <v>46.6</v>
      </c>
      <c r="V9" s="2">
        <v>48.199999999999996</v>
      </c>
      <c r="W9" s="2">
        <v>40</v>
      </c>
      <c r="X9" s="10">
        <v>183.79999999999998</v>
      </c>
      <c r="Z9" s="1"/>
      <c r="AA9" s="7" t="s">
        <v>41</v>
      </c>
      <c r="AB9" s="2">
        <v>44.8</v>
      </c>
      <c r="AC9" s="2">
        <v>48.2</v>
      </c>
      <c r="AD9" s="2">
        <v>47.2</v>
      </c>
      <c r="AE9" s="2">
        <v>43.9</v>
      </c>
      <c r="AF9" s="10">
        <v>184.1</v>
      </c>
    </row>
    <row r="10" spans="2:32" x14ac:dyDescent="0.3">
      <c r="B10" s="1"/>
      <c r="C10" s="7" t="s">
        <v>42</v>
      </c>
      <c r="D10" s="2">
        <v>-2.6399999999999988</v>
      </c>
      <c r="E10" s="2">
        <v>2.66</v>
      </c>
      <c r="F10" s="2">
        <v>2.7899999999999991</v>
      </c>
      <c r="G10" s="2">
        <v>4.91</v>
      </c>
      <c r="H10" s="10">
        <v>1.9300000000000002</v>
      </c>
      <c r="J10" s="1"/>
      <c r="K10" s="7" t="s">
        <v>42</v>
      </c>
      <c r="L10" s="2">
        <v>-3.6999999999999993</v>
      </c>
      <c r="M10" s="2">
        <v>-1.8000000000000007</v>
      </c>
      <c r="N10" s="2">
        <v>-0.21999999999999886</v>
      </c>
      <c r="O10" s="2">
        <v>-0.55000000000000071</v>
      </c>
      <c r="P10" s="10">
        <v>-1.5674999999999999</v>
      </c>
      <c r="R10" s="1"/>
      <c r="S10" s="7" t="s">
        <v>42</v>
      </c>
      <c r="T10" s="2">
        <v>-0.70500000000000007</v>
      </c>
      <c r="U10" s="2">
        <v>5.5299999999999994</v>
      </c>
      <c r="V10" s="2">
        <v>6.4649999999999999</v>
      </c>
      <c r="W10" s="2">
        <v>4.3999999999999986</v>
      </c>
      <c r="X10" s="10">
        <v>3.9224999999999994</v>
      </c>
      <c r="Z10" s="1"/>
      <c r="AA10" s="7" t="s">
        <v>42</v>
      </c>
      <c r="AB10" s="2">
        <v>-4.3000000000000007</v>
      </c>
      <c r="AC10" s="2">
        <v>-2.1999999999999993</v>
      </c>
      <c r="AD10" s="2">
        <v>1.7149999999999999</v>
      </c>
      <c r="AE10" s="2">
        <v>8.7500000000000018</v>
      </c>
      <c r="AF10" s="10">
        <v>0.99125000000000041</v>
      </c>
    </row>
    <row r="11" spans="2:32" x14ac:dyDescent="0.3">
      <c r="B11" s="1"/>
      <c r="C11" s="7" t="s">
        <v>43</v>
      </c>
      <c r="D11" s="2">
        <v>47.879999999999995</v>
      </c>
      <c r="E11" s="2">
        <v>53.32</v>
      </c>
      <c r="F11" s="2">
        <v>50.1</v>
      </c>
      <c r="G11" s="2">
        <v>35.64</v>
      </c>
      <c r="H11" s="10">
        <v>186.94</v>
      </c>
      <c r="J11" s="1"/>
      <c r="K11" s="7" t="s">
        <v>43</v>
      </c>
      <c r="L11" s="2">
        <v>66.599999999999994</v>
      </c>
      <c r="M11" s="2">
        <v>71.599999999999994</v>
      </c>
      <c r="N11" s="2">
        <v>70.44</v>
      </c>
      <c r="O11" s="2">
        <v>75.900000000000006</v>
      </c>
      <c r="P11" s="10">
        <v>284.53999999999996</v>
      </c>
      <c r="R11" s="1"/>
      <c r="S11" s="7" t="s">
        <v>43</v>
      </c>
      <c r="T11" s="2">
        <v>60.97</v>
      </c>
      <c r="U11" s="2">
        <v>64.52</v>
      </c>
      <c r="V11" s="2">
        <v>69.210000000000008</v>
      </c>
      <c r="W11" s="2">
        <v>61.8</v>
      </c>
      <c r="X11" s="10">
        <v>256.5</v>
      </c>
      <c r="Z11" s="1"/>
      <c r="AA11" s="7" t="s">
        <v>43</v>
      </c>
      <c r="AB11" s="2">
        <v>75.599999999999994</v>
      </c>
      <c r="AC11" s="2">
        <v>85.6</v>
      </c>
      <c r="AD11" s="2">
        <v>83.93</v>
      </c>
      <c r="AE11" s="2">
        <v>61.900000000000006</v>
      </c>
      <c r="AF11" s="10">
        <v>307.02999999999997</v>
      </c>
    </row>
    <row r="17" spans="3:32" x14ac:dyDescent="0.3">
      <c r="C17" s="2" t="s">
        <v>33</v>
      </c>
      <c r="D17" s="8" t="s">
        <v>34</v>
      </c>
      <c r="E17" s="8" t="s">
        <v>35</v>
      </c>
      <c r="F17" s="8" t="s">
        <v>11</v>
      </c>
      <c r="G17" s="8" t="s">
        <v>12</v>
      </c>
      <c r="K17" s="2" t="s">
        <v>33</v>
      </c>
      <c r="L17" s="8" t="s">
        <v>34</v>
      </c>
      <c r="M17" s="8" t="s">
        <v>35</v>
      </c>
      <c r="N17" s="8" t="s">
        <v>11</v>
      </c>
      <c r="O17" s="8" t="s">
        <v>12</v>
      </c>
      <c r="S17" s="2" t="s">
        <v>33</v>
      </c>
      <c r="T17" s="8" t="s">
        <v>34</v>
      </c>
      <c r="U17" s="8" t="s">
        <v>35</v>
      </c>
      <c r="V17" s="8" t="s">
        <v>11</v>
      </c>
      <c r="W17" s="8" t="s">
        <v>12</v>
      </c>
      <c r="AA17" s="2" t="s">
        <v>33</v>
      </c>
      <c r="AB17" s="8" t="s">
        <v>34</v>
      </c>
      <c r="AC17" s="8" t="s">
        <v>35</v>
      </c>
      <c r="AD17" s="8" t="s">
        <v>11</v>
      </c>
      <c r="AE17" s="8" t="s">
        <v>12</v>
      </c>
    </row>
    <row r="18" spans="3:32" x14ac:dyDescent="0.3">
      <c r="C18" s="3" t="s">
        <v>36</v>
      </c>
      <c r="D18" s="2">
        <f>_xlfn.CEILING.MATH(D4)</f>
        <v>13</v>
      </c>
      <c r="E18" s="2">
        <f t="shared" ref="E18:G20" si="0">_xlfn.CEILING.MATH(E4)</f>
        <v>12</v>
      </c>
      <c r="F18" s="2">
        <f t="shared" si="0"/>
        <v>16</v>
      </c>
      <c r="G18" s="2">
        <f t="shared" si="0"/>
        <v>19</v>
      </c>
      <c r="K18" s="3" t="s">
        <v>36</v>
      </c>
      <c r="L18" s="2">
        <f>_xlfn.CEILING.MATH(L4)</f>
        <v>11</v>
      </c>
      <c r="M18" s="2">
        <f t="shared" ref="M18:O18" si="1">_xlfn.CEILING.MATH(M4)</f>
        <v>11</v>
      </c>
      <c r="N18" s="2">
        <f t="shared" si="1"/>
        <v>12</v>
      </c>
      <c r="O18" s="2">
        <f t="shared" si="1"/>
        <v>13</v>
      </c>
      <c r="S18" s="3" t="s">
        <v>36</v>
      </c>
      <c r="T18" s="2">
        <f>_xlfn.CEILING.MATH(T4)</f>
        <v>2</v>
      </c>
      <c r="U18" s="2">
        <f t="shared" ref="U18:W18" si="2">_xlfn.CEILING.MATH(U4)</f>
        <v>6</v>
      </c>
      <c r="V18" s="2">
        <f t="shared" si="2"/>
        <v>7</v>
      </c>
      <c r="W18" s="2">
        <f t="shared" si="2"/>
        <v>9</v>
      </c>
      <c r="AA18" s="3" t="s">
        <v>36</v>
      </c>
      <c r="AB18" s="2">
        <f>_xlfn.CEILING.MATH(AB4)</f>
        <v>7</v>
      </c>
      <c r="AC18" s="2">
        <f t="shared" ref="AC18:AE18" si="3">_xlfn.CEILING.MATH(AC4)</f>
        <v>6</v>
      </c>
      <c r="AD18" s="2">
        <f t="shared" si="3"/>
        <v>6</v>
      </c>
      <c r="AE18" s="2">
        <f t="shared" si="3"/>
        <v>9</v>
      </c>
    </row>
    <row r="19" spans="3:32" x14ac:dyDescent="0.3">
      <c r="C19" s="3" t="s">
        <v>37</v>
      </c>
      <c r="D19" s="2">
        <f>_xlfn.FLOOR.MATH(D5)</f>
        <v>48</v>
      </c>
      <c r="E19" s="2">
        <f t="shared" ref="E19:G21" si="4">_xlfn.FLOOR.MATH(E5)</f>
        <v>55</v>
      </c>
      <c r="F19" s="2">
        <f t="shared" si="4"/>
        <v>45</v>
      </c>
      <c r="G19" s="2">
        <f t="shared" si="4"/>
        <v>41</v>
      </c>
      <c r="K19" s="3" t="s">
        <v>37</v>
      </c>
      <c r="L19" s="2">
        <f>_xlfn.FLOOR.MATH(L5)</f>
        <v>52</v>
      </c>
      <c r="M19" s="2">
        <f t="shared" ref="M19:O19" si="5">_xlfn.FLOOR.MATH(M5)</f>
        <v>53</v>
      </c>
      <c r="N19" s="2">
        <f t="shared" si="5"/>
        <v>56</v>
      </c>
      <c r="O19" s="2">
        <f t="shared" si="5"/>
        <v>57</v>
      </c>
      <c r="S19" s="3" t="s">
        <v>37</v>
      </c>
      <c r="T19" s="2">
        <f>_xlfn.FLOOR.MATH(T5)</f>
        <v>51</v>
      </c>
      <c r="U19" s="2">
        <f t="shared" ref="U19:W19" si="6">_xlfn.FLOOR.MATH(U5)</f>
        <v>52</v>
      </c>
      <c r="V19" s="2">
        <f t="shared" si="6"/>
        <v>54</v>
      </c>
      <c r="W19" s="2">
        <f t="shared" si="6"/>
        <v>48</v>
      </c>
      <c r="AA19" s="3" t="s">
        <v>37</v>
      </c>
      <c r="AB19" s="2">
        <f>_xlfn.FLOOR.MATH(AB5)</f>
        <v>51</v>
      </c>
      <c r="AC19" s="2">
        <f t="shared" ref="AC19:AE19" si="7">_xlfn.FLOOR.MATH(AC5)</f>
        <v>54</v>
      </c>
      <c r="AD19" s="2">
        <f t="shared" si="7"/>
        <v>53</v>
      </c>
      <c r="AE19" s="2">
        <f t="shared" si="7"/>
        <v>52</v>
      </c>
    </row>
    <row r="20" spans="3:32" x14ac:dyDescent="0.3">
      <c r="C20" s="3" t="s">
        <v>38</v>
      </c>
      <c r="D20" s="2">
        <f>_xlfn.CEILING.MATH(D6)</f>
        <v>-26</v>
      </c>
      <c r="E20" s="2">
        <f t="shared" si="0"/>
        <v>-24</v>
      </c>
      <c r="F20" s="2">
        <f t="shared" si="0"/>
        <v>-22</v>
      </c>
      <c r="G20" s="2">
        <f t="shared" si="0"/>
        <v>-12</v>
      </c>
      <c r="K20" s="3" t="s">
        <v>38</v>
      </c>
      <c r="L20" s="2">
        <f>_xlfn.CEILING.MATH(L6)</f>
        <v>-37</v>
      </c>
      <c r="M20" s="2">
        <f t="shared" ref="M20:O20" si="8">_xlfn.CEILING.MATH(M6)</f>
        <v>-37</v>
      </c>
      <c r="N20" s="2">
        <f t="shared" si="8"/>
        <v>-35</v>
      </c>
      <c r="O20" s="2">
        <f t="shared" si="8"/>
        <v>-38</v>
      </c>
      <c r="S20" s="3" t="s">
        <v>38</v>
      </c>
      <c r="T20" s="2">
        <f>_xlfn.CEILING.MATH(T6)</f>
        <v>-31</v>
      </c>
      <c r="U20" s="2">
        <f t="shared" ref="U20:W20" si="9">_xlfn.CEILING.MATH(U6)</f>
        <v>-26</v>
      </c>
      <c r="V20" s="2">
        <f t="shared" si="9"/>
        <v>-28</v>
      </c>
      <c r="W20" s="2">
        <f t="shared" si="9"/>
        <v>-26</v>
      </c>
      <c r="AA20" s="3" t="s">
        <v>38</v>
      </c>
      <c r="AB20" s="2">
        <f>_xlfn.CEILING.MATH(AB6)</f>
        <v>-42</v>
      </c>
      <c r="AC20" s="2">
        <f t="shared" ref="AC20:AE20" si="10">_xlfn.CEILING.MATH(AC6)</f>
        <v>-45</v>
      </c>
      <c r="AD20" s="2">
        <f t="shared" si="10"/>
        <v>-40</v>
      </c>
      <c r="AE20" s="2">
        <f t="shared" si="10"/>
        <v>-22</v>
      </c>
    </row>
    <row r="21" spans="3:32" x14ac:dyDescent="0.3">
      <c r="C21" s="3" t="s">
        <v>39</v>
      </c>
      <c r="D21" s="2">
        <f>_xlfn.FLOOR.MATH(D7)</f>
        <v>21</v>
      </c>
      <c r="E21" s="2">
        <f t="shared" si="4"/>
        <v>29</v>
      </c>
      <c r="F21" s="2">
        <f t="shared" si="4"/>
        <v>27</v>
      </c>
      <c r="G21" s="2">
        <f t="shared" si="4"/>
        <v>22</v>
      </c>
      <c r="K21" s="3" t="s">
        <v>39</v>
      </c>
      <c r="L21" s="2">
        <f>_xlfn.FLOOR.MATH(L7)</f>
        <v>29</v>
      </c>
      <c r="M21" s="2">
        <f t="shared" ref="M21:O21" si="11">_xlfn.FLOOR.MATH(M7)</f>
        <v>34</v>
      </c>
      <c r="N21" s="2">
        <f t="shared" si="11"/>
        <v>35</v>
      </c>
      <c r="O21" s="2">
        <f t="shared" si="11"/>
        <v>37</v>
      </c>
      <c r="S21" s="3" t="s">
        <v>39</v>
      </c>
      <c r="T21" s="2">
        <f>_xlfn.FLOOR.MATH(T7)</f>
        <v>29</v>
      </c>
      <c r="U21" s="2">
        <f t="shared" ref="U21:W21" si="12">_xlfn.FLOOR.MATH(U7)</f>
        <v>37</v>
      </c>
      <c r="V21" s="2">
        <f t="shared" si="12"/>
        <v>41</v>
      </c>
      <c r="W21" s="2">
        <f t="shared" si="12"/>
        <v>35</v>
      </c>
      <c r="AA21" s="3" t="s">
        <v>39</v>
      </c>
      <c r="AB21" s="2">
        <f>_xlfn.FLOOR.MATH(AB7)</f>
        <v>33</v>
      </c>
      <c r="AC21" s="2">
        <f t="shared" ref="AC21:AE21" si="13">_xlfn.FLOOR.MATH(AC7)</f>
        <v>40</v>
      </c>
      <c r="AD21" s="2">
        <f t="shared" si="13"/>
        <v>43</v>
      </c>
      <c r="AE21" s="2">
        <f t="shared" si="13"/>
        <v>39</v>
      </c>
    </row>
    <row r="27" spans="3:32" x14ac:dyDescent="0.3">
      <c r="C27" s="2" t="s">
        <v>33</v>
      </c>
      <c r="D27" s="8" t="s">
        <v>34</v>
      </c>
      <c r="E27" s="8" t="s">
        <v>35</v>
      </c>
      <c r="F27" s="8" t="s">
        <v>11</v>
      </c>
      <c r="G27" s="8" t="s">
        <v>12</v>
      </c>
      <c r="K27" s="2" t="s">
        <v>33</v>
      </c>
      <c r="L27" s="8" t="s">
        <v>34</v>
      </c>
      <c r="M27" s="8" t="s">
        <v>35</v>
      </c>
      <c r="N27" s="8" t="s">
        <v>11</v>
      </c>
      <c r="O27" s="8" t="s">
        <v>12</v>
      </c>
      <c r="S27" s="2" t="s">
        <v>33</v>
      </c>
      <c r="T27" s="8" t="s">
        <v>34</v>
      </c>
      <c r="U27" s="8" t="s">
        <v>35</v>
      </c>
      <c r="V27" s="8" t="s">
        <v>11</v>
      </c>
      <c r="W27" s="8" t="s">
        <v>12</v>
      </c>
      <c r="AA27" s="2" t="s">
        <v>33</v>
      </c>
      <c r="AB27" s="8" t="s">
        <v>34</v>
      </c>
      <c r="AC27" s="8" t="s">
        <v>35</v>
      </c>
      <c r="AD27" s="8" t="s">
        <v>11</v>
      </c>
      <c r="AE27" s="8" t="s">
        <v>12</v>
      </c>
    </row>
    <row r="28" spans="3:32" x14ac:dyDescent="0.3">
      <c r="C28" s="3" t="s">
        <v>36</v>
      </c>
      <c r="D28" s="2" t="s">
        <v>63</v>
      </c>
      <c r="E28" s="2" t="s">
        <v>63</v>
      </c>
      <c r="F28" s="2" t="s">
        <v>63</v>
      </c>
      <c r="G28" s="2">
        <v>660</v>
      </c>
      <c r="K28" s="3" t="s">
        <v>36</v>
      </c>
      <c r="L28" s="2" t="s">
        <v>63</v>
      </c>
      <c r="M28" s="2" t="s">
        <v>63</v>
      </c>
      <c r="N28" s="2" t="s">
        <v>63</v>
      </c>
      <c r="O28" s="2" t="s">
        <v>63</v>
      </c>
      <c r="S28" s="3" t="s">
        <v>36</v>
      </c>
      <c r="T28" s="2">
        <v>270290</v>
      </c>
      <c r="U28" s="2">
        <v>183</v>
      </c>
      <c r="V28" s="2">
        <v>128</v>
      </c>
      <c r="W28" s="2">
        <v>141</v>
      </c>
      <c r="AA28" s="3" t="s">
        <v>36</v>
      </c>
      <c r="AB28" s="2">
        <v>8189</v>
      </c>
      <c r="AC28" s="2">
        <v>183</v>
      </c>
      <c r="AD28" s="2">
        <v>216</v>
      </c>
      <c r="AE28" s="2">
        <v>141</v>
      </c>
    </row>
    <row r="29" spans="3:32" x14ac:dyDescent="0.3">
      <c r="C29" s="3" t="s">
        <v>37</v>
      </c>
      <c r="D29" s="2">
        <v>16465</v>
      </c>
      <c r="E29" s="2">
        <v>8726</v>
      </c>
      <c r="F29" s="2">
        <v>650</v>
      </c>
      <c r="G29" s="2">
        <v>585</v>
      </c>
      <c r="K29" s="3" t="s">
        <v>37</v>
      </c>
      <c r="L29" s="2">
        <v>125235</v>
      </c>
      <c r="M29" s="2">
        <v>812</v>
      </c>
      <c r="N29" s="2">
        <v>112417</v>
      </c>
      <c r="O29" s="2">
        <v>598286</v>
      </c>
      <c r="S29" s="3" t="s">
        <v>37</v>
      </c>
      <c r="T29" s="2">
        <v>172</v>
      </c>
      <c r="U29" s="2">
        <v>164</v>
      </c>
      <c r="V29" s="2">
        <v>149</v>
      </c>
      <c r="W29" s="2">
        <v>156</v>
      </c>
      <c r="AA29" s="3" t="s">
        <v>37</v>
      </c>
      <c r="AB29" s="2">
        <v>172</v>
      </c>
      <c r="AC29" s="2">
        <v>138</v>
      </c>
      <c r="AD29" s="2">
        <v>158</v>
      </c>
      <c r="AE29" s="2">
        <v>113</v>
      </c>
    </row>
    <row r="30" spans="3:32" x14ac:dyDescent="0.3">
      <c r="C30" s="3" t="s">
        <v>38</v>
      </c>
      <c r="D30" s="2">
        <v>930</v>
      </c>
      <c r="E30" s="2">
        <v>862</v>
      </c>
      <c r="F30" s="2">
        <v>1349</v>
      </c>
      <c r="G30" s="2">
        <v>616</v>
      </c>
      <c r="K30" s="3" t="s">
        <v>38</v>
      </c>
      <c r="L30" s="2">
        <v>110211</v>
      </c>
      <c r="M30" s="2">
        <v>182729</v>
      </c>
      <c r="N30" s="2">
        <v>217994</v>
      </c>
      <c r="O30" s="2">
        <v>517556</v>
      </c>
      <c r="S30" s="3" t="s">
        <v>38</v>
      </c>
      <c r="T30" s="2">
        <v>159</v>
      </c>
      <c r="U30" s="2">
        <v>147</v>
      </c>
      <c r="V30" s="2">
        <v>159</v>
      </c>
      <c r="W30" s="2">
        <v>147</v>
      </c>
      <c r="AA30" s="3" t="s">
        <v>38</v>
      </c>
      <c r="AB30" s="2">
        <v>38283</v>
      </c>
      <c r="AC30" s="2">
        <v>86216</v>
      </c>
      <c r="AD30" s="2">
        <v>45711</v>
      </c>
      <c r="AE30" s="2">
        <v>119</v>
      </c>
    </row>
    <row r="31" spans="3:32" x14ac:dyDescent="0.3">
      <c r="C31" s="3" t="s">
        <v>39</v>
      </c>
      <c r="D31" s="2">
        <v>7614</v>
      </c>
      <c r="E31" s="2" t="s">
        <v>63</v>
      </c>
      <c r="F31" s="2" t="s">
        <v>63</v>
      </c>
      <c r="G31" s="2">
        <v>1709</v>
      </c>
      <c r="H31" s="43" t="s">
        <v>57</v>
      </c>
      <c r="K31" s="3" t="s">
        <v>39</v>
      </c>
      <c r="L31" s="2" t="s">
        <v>63</v>
      </c>
      <c r="M31" s="2" t="s">
        <v>65</v>
      </c>
      <c r="N31" s="2" t="s">
        <v>65</v>
      </c>
      <c r="O31" s="2" t="s">
        <v>65</v>
      </c>
      <c r="P31" s="43" t="s">
        <v>57</v>
      </c>
      <c r="S31" s="3" t="s">
        <v>39</v>
      </c>
      <c r="T31" s="2">
        <v>12535</v>
      </c>
      <c r="U31" s="2">
        <v>3791</v>
      </c>
      <c r="V31" s="2">
        <v>25791</v>
      </c>
      <c r="W31" s="2">
        <v>14264</v>
      </c>
      <c r="X31" s="43" t="s">
        <v>57</v>
      </c>
      <c r="AA31" s="3" t="s">
        <v>39</v>
      </c>
      <c r="AB31" s="2">
        <v>30110</v>
      </c>
      <c r="AC31" s="2">
        <v>17224</v>
      </c>
      <c r="AD31" s="2">
        <v>43915</v>
      </c>
      <c r="AE31" s="2">
        <v>42248</v>
      </c>
      <c r="AF31" s="43" t="s">
        <v>57</v>
      </c>
    </row>
    <row r="33" spans="3:32" x14ac:dyDescent="0.3">
      <c r="C33" s="42" t="s">
        <v>58</v>
      </c>
      <c r="D33" s="42">
        <f>AVERAGE(D28:G31)</f>
        <v>3651.4545454545455</v>
      </c>
      <c r="K33" s="42" t="s">
        <v>58</v>
      </c>
      <c r="L33" s="42">
        <f>AVERAGE(L28:O31)</f>
        <v>233155</v>
      </c>
      <c r="S33" s="42" t="s">
        <v>58</v>
      </c>
      <c r="T33" s="42">
        <f>AVERAGE(T28:W31)</f>
        <v>20523.5</v>
      </c>
      <c r="AA33" s="42" t="s">
        <v>58</v>
      </c>
      <c r="AB33" s="42">
        <f>AVERAGE(AB28:AE31)</f>
        <v>19571</v>
      </c>
    </row>
    <row r="34" spans="3:32" x14ac:dyDescent="0.3">
      <c r="C34" s="42" t="s">
        <v>59</v>
      </c>
      <c r="D34" s="42">
        <f>MEDIAN(D28:G31)</f>
        <v>930</v>
      </c>
      <c r="K34" s="42" t="s">
        <v>59</v>
      </c>
      <c r="L34" s="42">
        <f>MEDIAN(L28:O31)</f>
        <v>153982</v>
      </c>
      <c r="S34" s="42" t="s">
        <v>59</v>
      </c>
      <c r="T34" s="42">
        <f>MEDIAN(T28:W31)</f>
        <v>161.5</v>
      </c>
      <c r="AA34" s="42" t="s">
        <v>59</v>
      </c>
      <c r="AB34" s="42">
        <f>MEDIAN(AB28:AE31)</f>
        <v>4202.5</v>
      </c>
    </row>
    <row r="41" spans="3:32" x14ac:dyDescent="0.3">
      <c r="C41" s="9" t="s">
        <v>61</v>
      </c>
      <c r="D41" s="1"/>
      <c r="E41" s="1"/>
      <c r="F41" s="1"/>
      <c r="G41" s="1"/>
      <c r="H41" s="1"/>
      <c r="K41" s="9" t="s">
        <v>61</v>
      </c>
      <c r="L41" s="1"/>
      <c r="M41" s="1"/>
      <c r="N41" s="1"/>
      <c r="O41" s="1"/>
      <c r="P41" s="1"/>
      <c r="S41" s="9" t="s">
        <v>61</v>
      </c>
      <c r="T41" s="1"/>
      <c r="U41" s="1"/>
      <c r="V41" s="1"/>
      <c r="W41" s="1"/>
      <c r="X41" s="1"/>
      <c r="AA41" s="9" t="s">
        <v>61</v>
      </c>
      <c r="AB41" s="1"/>
      <c r="AC41" s="1"/>
      <c r="AD41" s="1"/>
      <c r="AE41" s="1"/>
      <c r="AF41" s="1"/>
    </row>
    <row r="42" spans="3:32" x14ac:dyDescent="0.3">
      <c r="C42" s="2" t="s">
        <v>33</v>
      </c>
      <c r="D42" s="8" t="s">
        <v>34</v>
      </c>
      <c r="E42" s="8" t="s">
        <v>35</v>
      </c>
      <c r="F42" s="8" t="s">
        <v>11</v>
      </c>
      <c r="G42" s="8" t="s">
        <v>12</v>
      </c>
      <c r="H42" s="1"/>
      <c r="K42" s="2" t="s">
        <v>33</v>
      </c>
      <c r="L42" s="8" t="s">
        <v>34</v>
      </c>
      <c r="M42" s="8" t="s">
        <v>35</v>
      </c>
      <c r="N42" s="8" t="s">
        <v>11</v>
      </c>
      <c r="O42" s="8" t="s">
        <v>12</v>
      </c>
      <c r="P42" s="1"/>
      <c r="S42" s="2" t="s">
        <v>33</v>
      </c>
      <c r="T42" s="8" t="s">
        <v>34</v>
      </c>
      <c r="U42" s="8" t="s">
        <v>35</v>
      </c>
      <c r="V42" s="8" t="s">
        <v>11</v>
      </c>
      <c r="W42" s="8" t="s">
        <v>12</v>
      </c>
      <c r="X42" s="1"/>
      <c r="AA42" s="2" t="s">
        <v>33</v>
      </c>
      <c r="AB42" s="8" t="s">
        <v>34</v>
      </c>
      <c r="AC42" s="8" t="s">
        <v>35</v>
      </c>
      <c r="AD42" s="8" t="s">
        <v>11</v>
      </c>
      <c r="AE42" s="8" t="s">
        <v>12</v>
      </c>
      <c r="AF42" s="1"/>
    </row>
    <row r="43" spans="3:32" x14ac:dyDescent="0.3">
      <c r="C43" s="3" t="s">
        <v>36</v>
      </c>
      <c r="D43" s="2">
        <v>17</v>
      </c>
      <c r="E43" s="2">
        <v>17</v>
      </c>
      <c r="F43" s="2">
        <v>18</v>
      </c>
      <c r="G43" s="2">
        <v>18</v>
      </c>
      <c r="H43" s="1"/>
      <c r="K43" s="3" t="s">
        <v>36</v>
      </c>
      <c r="L43" s="2">
        <v>17</v>
      </c>
      <c r="M43" s="2">
        <v>17</v>
      </c>
      <c r="N43" s="2">
        <v>18</v>
      </c>
      <c r="O43" s="2">
        <v>18</v>
      </c>
      <c r="P43" s="1"/>
      <c r="S43" s="3" t="s">
        <v>36</v>
      </c>
      <c r="T43" s="2">
        <v>11</v>
      </c>
      <c r="U43" s="2">
        <v>7</v>
      </c>
      <c r="V43" s="2">
        <v>7</v>
      </c>
      <c r="W43" s="2">
        <v>8</v>
      </c>
      <c r="X43" s="1"/>
      <c r="AA43" s="3" t="s">
        <v>36</v>
      </c>
      <c r="AB43" s="2">
        <v>8</v>
      </c>
      <c r="AC43" s="2">
        <v>6</v>
      </c>
      <c r="AD43" s="2">
        <v>5</v>
      </c>
      <c r="AE43" s="2">
        <v>6</v>
      </c>
      <c r="AF43" s="1"/>
    </row>
    <row r="44" spans="3:32" x14ac:dyDescent="0.3">
      <c r="C44" s="3" t="s">
        <v>37</v>
      </c>
      <c r="D44" s="2">
        <v>45</v>
      </c>
      <c r="E44" s="15">
        <v>53</v>
      </c>
      <c r="F44" s="2">
        <v>51</v>
      </c>
      <c r="G44" s="2">
        <v>45</v>
      </c>
      <c r="H44" s="1"/>
      <c r="K44" s="3" t="s">
        <v>37</v>
      </c>
      <c r="L44" s="2">
        <v>52</v>
      </c>
      <c r="M44" s="15">
        <v>60</v>
      </c>
      <c r="N44" s="2">
        <v>56</v>
      </c>
      <c r="O44" s="2">
        <v>50</v>
      </c>
      <c r="P44" s="1"/>
      <c r="S44" s="3" t="s">
        <v>37</v>
      </c>
      <c r="T44" s="2">
        <v>52</v>
      </c>
      <c r="U44" s="15">
        <v>54</v>
      </c>
      <c r="V44" s="2">
        <v>58</v>
      </c>
      <c r="W44" s="2">
        <v>52</v>
      </c>
      <c r="X44" s="1"/>
      <c r="AA44" s="3" t="s">
        <v>37</v>
      </c>
      <c r="AB44" s="2">
        <v>58</v>
      </c>
      <c r="AC44" s="15">
        <v>60</v>
      </c>
      <c r="AD44" s="2">
        <v>60</v>
      </c>
      <c r="AE44" s="2">
        <v>54</v>
      </c>
      <c r="AF44" s="1"/>
    </row>
    <row r="45" spans="3:32" x14ac:dyDescent="0.3">
      <c r="C45" s="3" t="s">
        <v>38</v>
      </c>
      <c r="D45" s="2">
        <v>-26</v>
      </c>
      <c r="E45" s="2">
        <v>-24</v>
      </c>
      <c r="F45" s="2">
        <v>-21</v>
      </c>
      <c r="G45" s="2">
        <v>-17</v>
      </c>
      <c r="H45" s="1"/>
      <c r="K45" s="3" t="s">
        <v>38</v>
      </c>
      <c r="L45" s="2">
        <v>-38</v>
      </c>
      <c r="M45" s="2">
        <v>-36</v>
      </c>
      <c r="N45" s="2">
        <v>-33</v>
      </c>
      <c r="O45" s="2">
        <v>-29</v>
      </c>
      <c r="P45" s="1"/>
      <c r="S45" s="3" t="s">
        <v>38</v>
      </c>
      <c r="T45" s="2">
        <v>-31</v>
      </c>
      <c r="U45" s="2">
        <v>-29</v>
      </c>
      <c r="V45" s="2">
        <v>-29</v>
      </c>
      <c r="W45" s="2">
        <v>-26</v>
      </c>
      <c r="X45" s="1"/>
      <c r="AA45" s="3" t="s">
        <v>38</v>
      </c>
      <c r="AB45" s="2">
        <v>-36</v>
      </c>
      <c r="AC45" s="2">
        <v>-35</v>
      </c>
      <c r="AD45" s="2">
        <v>-33</v>
      </c>
      <c r="AE45" s="2">
        <v>-30</v>
      </c>
      <c r="AF45" s="1"/>
    </row>
    <row r="46" spans="3:32" x14ac:dyDescent="0.3">
      <c r="C46" s="3" t="s">
        <v>39</v>
      </c>
      <c r="D46" s="2">
        <v>17</v>
      </c>
      <c r="E46" s="2">
        <v>25</v>
      </c>
      <c r="F46" s="2">
        <v>25</v>
      </c>
      <c r="G46" s="2">
        <v>21</v>
      </c>
      <c r="H46" s="9" t="s">
        <v>62</v>
      </c>
      <c r="K46" s="3" t="s">
        <v>39</v>
      </c>
      <c r="L46" s="2">
        <v>24</v>
      </c>
      <c r="M46" s="2">
        <v>25</v>
      </c>
      <c r="N46" s="2">
        <v>26</v>
      </c>
      <c r="O46" s="2">
        <v>27</v>
      </c>
      <c r="P46" s="9" t="s">
        <v>62</v>
      </c>
      <c r="S46" s="3" t="s">
        <v>39</v>
      </c>
      <c r="T46" s="2">
        <v>21</v>
      </c>
      <c r="U46" s="2">
        <v>31</v>
      </c>
      <c r="V46" s="2">
        <v>32</v>
      </c>
      <c r="W46" s="2">
        <v>28</v>
      </c>
      <c r="X46" s="9" t="s">
        <v>62</v>
      </c>
      <c r="AA46" s="3" t="s">
        <v>39</v>
      </c>
      <c r="AB46" s="2">
        <v>25</v>
      </c>
      <c r="AC46" s="2">
        <v>37</v>
      </c>
      <c r="AD46" s="2">
        <v>36</v>
      </c>
      <c r="AE46" s="2">
        <v>31</v>
      </c>
      <c r="AF46" s="9" t="s">
        <v>62</v>
      </c>
    </row>
    <row r="47" spans="3:32" x14ac:dyDescent="0.3">
      <c r="C47" s="7" t="s">
        <v>40</v>
      </c>
      <c r="D47" s="2">
        <f>AVERAGE(D43,D44)</f>
        <v>31</v>
      </c>
      <c r="E47" s="2">
        <f>AVERAGE(E43,E44)</f>
        <v>35</v>
      </c>
      <c r="F47" s="2">
        <f>AVERAGE(F43,F44)</f>
        <v>34.5</v>
      </c>
      <c r="G47" s="2">
        <f>AVERAGE(G43,G44)</f>
        <v>31.5</v>
      </c>
      <c r="H47" s="10">
        <f>AVERAGE(D47:G47)</f>
        <v>33</v>
      </c>
      <c r="K47" s="7" t="s">
        <v>40</v>
      </c>
      <c r="L47" s="2">
        <f>AVERAGE(L43,L44)</f>
        <v>34.5</v>
      </c>
      <c r="M47" s="2">
        <f>AVERAGE(M43,M44)</f>
        <v>38.5</v>
      </c>
      <c r="N47" s="2">
        <f>AVERAGE(N43,N44)</f>
        <v>37</v>
      </c>
      <c r="O47" s="2">
        <f>AVERAGE(O43,O44)</f>
        <v>34</v>
      </c>
      <c r="P47" s="10">
        <f>AVERAGE(L47:O47)</f>
        <v>36</v>
      </c>
      <c r="S47" s="7" t="s">
        <v>40</v>
      </c>
      <c r="T47" s="2">
        <f>AVERAGE(T43,T44)</f>
        <v>31.5</v>
      </c>
      <c r="U47" s="2">
        <f>AVERAGE(U43,U44)</f>
        <v>30.5</v>
      </c>
      <c r="V47" s="2">
        <f>AVERAGE(V43,V44)</f>
        <v>32.5</v>
      </c>
      <c r="W47" s="2">
        <f>AVERAGE(W43,W44)</f>
        <v>30</v>
      </c>
      <c r="X47" s="10">
        <f>AVERAGE(T47:W47)</f>
        <v>31.125</v>
      </c>
      <c r="AA47" s="7" t="s">
        <v>40</v>
      </c>
      <c r="AB47" s="2">
        <f>AVERAGE(AB43,AB44)</f>
        <v>33</v>
      </c>
      <c r="AC47" s="2">
        <f>AVERAGE(AC43,AC44)</f>
        <v>33</v>
      </c>
      <c r="AD47" s="2">
        <f>AVERAGE(AD43,AD44)</f>
        <v>32.5</v>
      </c>
      <c r="AE47" s="2">
        <f>AVERAGE(AE43,AE44)</f>
        <v>30</v>
      </c>
      <c r="AF47" s="10">
        <f>AVERAGE(AB47:AE47)</f>
        <v>32.125</v>
      </c>
    </row>
    <row r="48" spans="3:32" x14ac:dyDescent="0.3">
      <c r="C48" s="7" t="s">
        <v>41</v>
      </c>
      <c r="D48" s="2">
        <f>D44-D43</f>
        <v>28</v>
      </c>
      <c r="E48" s="2">
        <f>E44-E43</f>
        <v>36</v>
      </c>
      <c r="F48" s="2">
        <f>F44-F43</f>
        <v>33</v>
      </c>
      <c r="G48" s="2">
        <f>G44-G43</f>
        <v>27</v>
      </c>
      <c r="H48" s="10">
        <f>SUM(D48:G48)</f>
        <v>124</v>
      </c>
      <c r="K48" s="7" t="s">
        <v>41</v>
      </c>
      <c r="L48" s="2">
        <f>L44-L43</f>
        <v>35</v>
      </c>
      <c r="M48" s="2">
        <f>M44-M43</f>
        <v>43</v>
      </c>
      <c r="N48" s="2">
        <f>N44-N43</f>
        <v>38</v>
      </c>
      <c r="O48" s="2">
        <f>O44-O43</f>
        <v>32</v>
      </c>
      <c r="P48" s="10">
        <f>SUM(L48:O48)</f>
        <v>148</v>
      </c>
      <c r="S48" s="7" t="s">
        <v>41</v>
      </c>
      <c r="T48" s="2">
        <f>T44-T43</f>
        <v>41</v>
      </c>
      <c r="U48" s="2">
        <f>U44-U43</f>
        <v>47</v>
      </c>
      <c r="V48" s="2">
        <f>V44-V43</f>
        <v>51</v>
      </c>
      <c r="W48" s="2">
        <f>W44-W43</f>
        <v>44</v>
      </c>
      <c r="X48" s="10">
        <f>SUM(T48:W48)</f>
        <v>183</v>
      </c>
      <c r="AA48" s="7" t="s">
        <v>41</v>
      </c>
      <c r="AB48" s="2">
        <f>AB44-AB43</f>
        <v>50</v>
      </c>
      <c r="AC48" s="2">
        <f>AC44-AC43</f>
        <v>54</v>
      </c>
      <c r="AD48" s="2">
        <f>AD44-AD43</f>
        <v>55</v>
      </c>
      <c r="AE48" s="2">
        <f>AE44-AE43</f>
        <v>48</v>
      </c>
      <c r="AF48" s="10">
        <f>SUM(AB48:AE48)</f>
        <v>207</v>
      </c>
    </row>
    <row r="49" spans="3:32" x14ac:dyDescent="0.3">
      <c r="C49" s="7" t="s">
        <v>42</v>
      </c>
      <c r="D49" s="2">
        <f>AVERAGE(D45,D46)</f>
        <v>-4.5</v>
      </c>
      <c r="E49" s="2">
        <f>AVERAGE(E45,E46)</f>
        <v>0.5</v>
      </c>
      <c r="F49" s="2">
        <f>AVERAGE(F45,F46)</f>
        <v>2</v>
      </c>
      <c r="G49" s="2">
        <f>AVERAGE(G45,G46)</f>
        <v>2</v>
      </c>
      <c r="H49" s="10">
        <f>AVERAGE(D49:G49)</f>
        <v>0</v>
      </c>
      <c r="K49" s="7" t="s">
        <v>42</v>
      </c>
      <c r="L49" s="2">
        <f>AVERAGE(L45,L46)</f>
        <v>-7</v>
      </c>
      <c r="M49" s="2">
        <f>AVERAGE(M45,M46)</f>
        <v>-5.5</v>
      </c>
      <c r="N49" s="2">
        <f>AVERAGE(N45,N46)</f>
        <v>-3.5</v>
      </c>
      <c r="O49" s="2">
        <f>AVERAGE(O45,O46)</f>
        <v>-1</v>
      </c>
      <c r="P49" s="10">
        <f>AVERAGE(L49:O49)</f>
        <v>-4.25</v>
      </c>
      <c r="S49" s="7" t="s">
        <v>42</v>
      </c>
      <c r="T49" s="2">
        <f>AVERAGE(T45,T46)</f>
        <v>-5</v>
      </c>
      <c r="U49" s="2">
        <f>AVERAGE(U45,U46)</f>
        <v>1</v>
      </c>
      <c r="V49" s="2">
        <f>AVERAGE(V45,V46)</f>
        <v>1.5</v>
      </c>
      <c r="W49" s="2">
        <f>AVERAGE(W45,W46)</f>
        <v>1</v>
      </c>
      <c r="X49" s="10">
        <f>AVERAGE(T49:W49)</f>
        <v>-0.375</v>
      </c>
      <c r="AA49" s="7" t="s">
        <v>42</v>
      </c>
      <c r="AB49" s="2">
        <f>AVERAGE(AB45,AB46)</f>
        <v>-5.5</v>
      </c>
      <c r="AC49" s="2">
        <f>AVERAGE(AC45,AC46)</f>
        <v>1</v>
      </c>
      <c r="AD49" s="2">
        <f>AVERAGE(AD45,AD46)</f>
        <v>1.5</v>
      </c>
      <c r="AE49" s="2">
        <f>AVERAGE(AE45,AE46)</f>
        <v>0.5</v>
      </c>
      <c r="AF49" s="10">
        <f>AVERAGE(AB49:AE49)</f>
        <v>-0.625</v>
      </c>
    </row>
    <row r="50" spans="3:32" x14ac:dyDescent="0.3">
      <c r="C50" s="7" t="s">
        <v>43</v>
      </c>
      <c r="D50" s="2">
        <f>D46-D45</f>
        <v>43</v>
      </c>
      <c r="E50" s="2">
        <f>E46-E45</f>
        <v>49</v>
      </c>
      <c r="F50" s="2">
        <f>F46-F45</f>
        <v>46</v>
      </c>
      <c r="G50" s="2">
        <f>G46-G45</f>
        <v>38</v>
      </c>
      <c r="H50" s="10">
        <f>SUM(D50:G50)</f>
        <v>176</v>
      </c>
      <c r="K50" s="7" t="s">
        <v>43</v>
      </c>
      <c r="L50" s="2">
        <f>L46-L45</f>
        <v>62</v>
      </c>
      <c r="M50" s="2">
        <f>M46-M45</f>
        <v>61</v>
      </c>
      <c r="N50" s="2">
        <f>N46-N45</f>
        <v>59</v>
      </c>
      <c r="O50" s="2">
        <f>O46-O45</f>
        <v>56</v>
      </c>
      <c r="P50" s="10">
        <f>SUM(L50:O50)</f>
        <v>238</v>
      </c>
      <c r="S50" s="7" t="s">
        <v>43</v>
      </c>
      <c r="T50" s="2">
        <f>T46-T45</f>
        <v>52</v>
      </c>
      <c r="U50" s="2">
        <f>U46-U45</f>
        <v>60</v>
      </c>
      <c r="V50" s="2">
        <f>V46-V45</f>
        <v>61</v>
      </c>
      <c r="W50" s="2">
        <f>W46-W45</f>
        <v>54</v>
      </c>
      <c r="X50" s="10">
        <f>SUM(T50:W50)</f>
        <v>227</v>
      </c>
      <c r="AA50" s="7" t="s">
        <v>43</v>
      </c>
      <c r="AB50" s="2">
        <f>AB46-AB45</f>
        <v>61</v>
      </c>
      <c r="AC50" s="2">
        <f>AC46-AC45</f>
        <v>72</v>
      </c>
      <c r="AD50" s="2">
        <f>AD46-AD45</f>
        <v>69</v>
      </c>
      <c r="AE50" s="2">
        <f>AE46-AE45</f>
        <v>61</v>
      </c>
      <c r="AF50" s="10">
        <f>SUM(AB50:AE50)</f>
        <v>263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D19 E19:G19 D20:G20 D48:H4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1CCE-866F-4DBE-8C05-27B07E645325}">
  <dimension ref="A1:BU53"/>
  <sheetViews>
    <sheetView zoomScale="85" zoomScaleNormal="85" workbookViewId="0">
      <pane xSplit="1" topLeftCell="Y1" activePane="topRight" state="frozen"/>
      <selection pane="topRight" activeCell="BP22" sqref="BP22"/>
    </sheetView>
  </sheetViews>
  <sheetFormatPr defaultColWidth="10.25" defaultRowHeight="14.4" x14ac:dyDescent="0.3"/>
  <cols>
    <col min="1" max="1" width="11.625" style="20" bestFit="1" customWidth="1"/>
    <col min="2" max="14" width="7.875" style="20" bestFit="1" customWidth="1"/>
    <col min="15" max="17" width="6.75" style="20" bestFit="1" customWidth="1"/>
    <col min="18" max="41" width="5.625" style="20" bestFit="1" customWidth="1"/>
    <col min="42" max="42" width="9" style="20" bestFit="1" customWidth="1"/>
    <col min="43" max="43" width="7.875" style="20" bestFit="1" customWidth="1"/>
    <col min="44" max="44" width="5.625" style="20" bestFit="1" customWidth="1"/>
    <col min="45" max="50" width="6.75" style="20" bestFit="1" customWidth="1"/>
    <col min="51" max="61" width="7.875" style="20" bestFit="1" customWidth="1"/>
    <col min="62" max="64" width="6.75" style="20" bestFit="1" customWidth="1"/>
    <col min="65" max="67" width="7.875" style="20" bestFit="1" customWidth="1"/>
    <col min="68" max="73" width="6.625" style="20" bestFit="1" customWidth="1"/>
    <col min="74" max="16384" width="10.25" style="20"/>
  </cols>
  <sheetData>
    <row r="1" spans="1:73" x14ac:dyDescent="0.3">
      <c r="A1" s="16" t="s">
        <v>56</v>
      </c>
      <c r="B1" s="17">
        <v>-40</v>
      </c>
      <c r="C1" s="17">
        <v>-39</v>
      </c>
      <c r="D1" s="17">
        <v>-38</v>
      </c>
      <c r="E1" s="17">
        <v>-37</v>
      </c>
      <c r="F1" s="17">
        <v>-36</v>
      </c>
      <c r="G1" s="17">
        <v>-35</v>
      </c>
      <c r="H1" s="17">
        <v>-34</v>
      </c>
      <c r="I1" s="17">
        <v>-33</v>
      </c>
      <c r="J1" s="17">
        <v>-32</v>
      </c>
      <c r="K1" s="17">
        <v>-31</v>
      </c>
      <c r="L1" s="17">
        <v>-30</v>
      </c>
      <c r="M1" s="17">
        <v>-29</v>
      </c>
      <c r="N1" s="17">
        <v>-28</v>
      </c>
      <c r="O1" s="17">
        <v>-27</v>
      </c>
      <c r="P1" s="17">
        <v>-26</v>
      </c>
      <c r="Q1" s="17">
        <v>-25</v>
      </c>
      <c r="R1" s="17">
        <v>-24</v>
      </c>
      <c r="S1" s="17">
        <v>-23</v>
      </c>
      <c r="T1" s="17">
        <v>-22</v>
      </c>
      <c r="U1" s="17">
        <v>-21</v>
      </c>
      <c r="V1" s="17">
        <v>-20</v>
      </c>
      <c r="W1" s="17">
        <v>-19</v>
      </c>
      <c r="X1" s="17">
        <v>-18</v>
      </c>
      <c r="Y1" s="17">
        <v>-17</v>
      </c>
      <c r="Z1" s="17">
        <v>-16</v>
      </c>
      <c r="AA1" s="17">
        <v>-15</v>
      </c>
      <c r="AB1" s="17">
        <v>-14</v>
      </c>
      <c r="AC1" s="17">
        <v>-13</v>
      </c>
      <c r="AD1" s="17">
        <v>-12</v>
      </c>
      <c r="AE1" s="17">
        <v>-11</v>
      </c>
      <c r="AF1" s="17">
        <v>-10</v>
      </c>
      <c r="AG1" s="17">
        <v>-9</v>
      </c>
      <c r="AH1" s="17">
        <v>-8</v>
      </c>
      <c r="AI1" s="17">
        <v>-7</v>
      </c>
      <c r="AJ1" s="17">
        <v>-6</v>
      </c>
      <c r="AK1" s="17">
        <v>-5</v>
      </c>
      <c r="AL1" s="17">
        <v>-4</v>
      </c>
      <c r="AM1" s="17">
        <v>-3</v>
      </c>
      <c r="AN1" s="17">
        <v>-2</v>
      </c>
      <c r="AO1" s="17">
        <v>-1</v>
      </c>
      <c r="AP1" s="18">
        <v>0</v>
      </c>
      <c r="AQ1" s="19">
        <v>0</v>
      </c>
      <c r="AR1" s="17">
        <v>1</v>
      </c>
      <c r="AS1" s="17">
        <v>2</v>
      </c>
      <c r="AT1" s="17">
        <v>3</v>
      </c>
      <c r="AU1" s="17">
        <v>4</v>
      </c>
      <c r="AV1" s="17">
        <v>5</v>
      </c>
      <c r="AW1" s="17">
        <v>6</v>
      </c>
      <c r="AX1" s="17">
        <v>7</v>
      </c>
      <c r="AY1" s="17">
        <v>8</v>
      </c>
      <c r="AZ1" s="17">
        <v>9</v>
      </c>
      <c r="BA1" s="17">
        <v>10</v>
      </c>
      <c r="BB1" s="17">
        <v>11</v>
      </c>
      <c r="BC1" s="17">
        <v>12</v>
      </c>
      <c r="BD1" s="17">
        <v>13</v>
      </c>
      <c r="BE1" s="17">
        <v>14</v>
      </c>
      <c r="BF1" s="17">
        <v>15</v>
      </c>
      <c r="BG1" s="17">
        <v>16</v>
      </c>
      <c r="BH1" s="17">
        <v>17</v>
      </c>
      <c r="BI1" s="17">
        <v>18</v>
      </c>
      <c r="BJ1" s="17">
        <v>19</v>
      </c>
      <c r="BK1" s="17">
        <v>20</v>
      </c>
      <c r="BL1" s="17">
        <v>21</v>
      </c>
      <c r="BM1" s="17">
        <v>22</v>
      </c>
      <c r="BN1" s="17">
        <v>23</v>
      </c>
      <c r="BO1" s="17">
        <v>24</v>
      </c>
      <c r="BP1" s="17">
        <v>25</v>
      </c>
      <c r="BQ1" s="17">
        <v>26</v>
      </c>
      <c r="BR1" s="17">
        <v>27</v>
      </c>
      <c r="BS1" s="17">
        <v>28</v>
      </c>
      <c r="BT1" s="17">
        <v>29</v>
      </c>
      <c r="BU1" s="17">
        <v>30</v>
      </c>
    </row>
    <row r="2" spans="1:73" x14ac:dyDescent="0.3">
      <c r="A2" s="21">
        <v>10</v>
      </c>
      <c r="AP2" s="22" t="s">
        <v>75</v>
      </c>
      <c r="AQ2" s="23" t="s">
        <v>20</v>
      </c>
    </row>
    <row r="3" spans="1:73" x14ac:dyDescent="0.3">
      <c r="A3" s="24">
        <v>11</v>
      </c>
      <c r="AP3" s="22" t="s">
        <v>75</v>
      </c>
      <c r="AQ3" s="23" t="s">
        <v>20</v>
      </c>
    </row>
    <row r="4" spans="1:73" x14ac:dyDescent="0.3">
      <c r="A4" s="24">
        <v>12</v>
      </c>
      <c r="AP4" s="22" t="s">
        <v>75</v>
      </c>
      <c r="AQ4" s="23" t="s">
        <v>20</v>
      </c>
    </row>
    <row r="5" spans="1:73" x14ac:dyDescent="0.3">
      <c r="A5" s="24">
        <v>13</v>
      </c>
      <c r="AP5" s="22" t="s">
        <v>75</v>
      </c>
      <c r="AQ5" s="23" t="s">
        <v>20</v>
      </c>
    </row>
    <row r="6" spans="1:73" x14ac:dyDescent="0.3">
      <c r="A6" s="24">
        <v>14</v>
      </c>
      <c r="AP6" s="22" t="s">
        <v>75</v>
      </c>
      <c r="AQ6" s="23" t="s">
        <v>20</v>
      </c>
    </row>
    <row r="7" spans="1:73" x14ac:dyDescent="0.3">
      <c r="A7" s="24">
        <v>15</v>
      </c>
      <c r="AP7" s="22" t="s">
        <v>75</v>
      </c>
      <c r="AQ7" s="23" t="s">
        <v>20</v>
      </c>
    </row>
    <row r="8" spans="1:73" x14ac:dyDescent="0.3">
      <c r="A8" s="24">
        <v>16</v>
      </c>
      <c r="AP8" s="22" t="s">
        <v>75</v>
      </c>
      <c r="AQ8" s="23" t="s">
        <v>20</v>
      </c>
    </row>
    <row r="9" spans="1:73" x14ac:dyDescent="0.3">
      <c r="A9" s="24">
        <v>17</v>
      </c>
      <c r="AP9" s="22">
        <v>0</v>
      </c>
      <c r="AQ9" s="23">
        <v>741</v>
      </c>
    </row>
    <row r="10" spans="1:73" x14ac:dyDescent="0.3">
      <c r="A10" s="24">
        <v>18</v>
      </c>
      <c r="AP10" s="22">
        <v>0</v>
      </c>
      <c r="AQ10" s="23">
        <v>678</v>
      </c>
    </row>
    <row r="11" spans="1:73" x14ac:dyDescent="0.3">
      <c r="A11" s="24">
        <v>19</v>
      </c>
      <c r="AP11" s="22">
        <v>0</v>
      </c>
      <c r="AQ11" s="23">
        <v>669</v>
      </c>
    </row>
    <row r="12" spans="1:73" x14ac:dyDescent="0.3">
      <c r="A12" s="24">
        <v>20</v>
      </c>
      <c r="AP12" s="22">
        <v>0</v>
      </c>
      <c r="AQ12" s="23">
        <v>737</v>
      </c>
    </row>
    <row r="13" spans="1:73" x14ac:dyDescent="0.3">
      <c r="A13" s="24">
        <v>21</v>
      </c>
      <c r="AP13" s="22">
        <v>0</v>
      </c>
      <c r="AQ13" s="23">
        <v>605</v>
      </c>
    </row>
    <row r="14" spans="1:73" x14ac:dyDescent="0.3">
      <c r="A14" s="24">
        <v>22</v>
      </c>
      <c r="AP14" s="22">
        <v>0</v>
      </c>
      <c r="AQ14" s="23">
        <v>675</v>
      </c>
    </row>
    <row r="15" spans="1:73" x14ac:dyDescent="0.3">
      <c r="A15" s="24">
        <v>23</v>
      </c>
      <c r="AP15" s="22">
        <v>0</v>
      </c>
      <c r="AQ15" s="23">
        <v>650</v>
      </c>
    </row>
    <row r="16" spans="1:73" x14ac:dyDescent="0.3">
      <c r="A16" s="24">
        <v>24</v>
      </c>
      <c r="AP16" s="22">
        <v>0</v>
      </c>
      <c r="AQ16" s="23">
        <v>657</v>
      </c>
    </row>
    <row r="17" spans="1:73" x14ac:dyDescent="0.3">
      <c r="A17" s="24">
        <v>25</v>
      </c>
      <c r="AP17" s="22">
        <v>0</v>
      </c>
      <c r="AQ17" s="23">
        <v>687</v>
      </c>
    </row>
    <row r="18" spans="1:73" x14ac:dyDescent="0.3">
      <c r="A18" s="24">
        <v>26</v>
      </c>
      <c r="AP18" s="22">
        <v>0</v>
      </c>
      <c r="AQ18" s="23">
        <v>673</v>
      </c>
    </row>
    <row r="19" spans="1:73" x14ac:dyDescent="0.3">
      <c r="A19" s="24">
        <v>27</v>
      </c>
      <c r="AP19" s="22">
        <v>0</v>
      </c>
      <c r="AQ19" s="23">
        <v>707</v>
      </c>
    </row>
    <row r="20" spans="1:73" x14ac:dyDescent="0.3">
      <c r="A20" s="24">
        <v>28</v>
      </c>
      <c r="AP20" s="22">
        <v>0</v>
      </c>
      <c r="AQ20" s="23">
        <v>667</v>
      </c>
    </row>
    <row r="21" spans="1:73" x14ac:dyDescent="0.3">
      <c r="A21" s="24">
        <v>29</v>
      </c>
      <c r="AP21" s="22">
        <v>0</v>
      </c>
      <c r="AQ21" s="23">
        <v>624</v>
      </c>
    </row>
    <row r="22" spans="1:73" x14ac:dyDescent="0.3">
      <c r="A22" s="25">
        <v>30</v>
      </c>
      <c r="B22" s="22">
        <v>205458</v>
      </c>
      <c r="C22" s="22">
        <v>169060</v>
      </c>
      <c r="D22" s="22">
        <v>136901</v>
      </c>
      <c r="E22" s="22">
        <v>108705</v>
      </c>
      <c r="F22" s="22">
        <v>84543</v>
      </c>
      <c r="G22" s="22">
        <v>64049</v>
      </c>
      <c r="H22" s="22">
        <v>47146</v>
      </c>
      <c r="I22" s="22">
        <v>33418</v>
      </c>
      <c r="J22" s="22">
        <v>22655</v>
      </c>
      <c r="K22" s="22">
        <v>14446</v>
      </c>
      <c r="L22" s="22">
        <v>8472</v>
      </c>
      <c r="M22" s="22">
        <v>4418</v>
      </c>
      <c r="N22" s="22">
        <v>1894</v>
      </c>
      <c r="O22" s="22">
        <v>586</v>
      </c>
      <c r="P22" s="26">
        <v>83</v>
      </c>
      <c r="Q22" s="22">
        <v>0</v>
      </c>
      <c r="R22" s="27">
        <v>0</v>
      </c>
      <c r="S22" s="28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9">
        <v>0</v>
      </c>
      <c r="AQ22" s="30">
        <v>594</v>
      </c>
      <c r="AR22" s="27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8">
        <v>0</v>
      </c>
      <c r="BG22" s="22">
        <v>0</v>
      </c>
      <c r="BH22" s="26">
        <v>0</v>
      </c>
      <c r="BI22" s="22">
        <v>0</v>
      </c>
      <c r="BJ22" s="31">
        <v>0</v>
      </c>
      <c r="BK22" s="22">
        <v>0</v>
      </c>
      <c r="BL22" s="22">
        <v>32</v>
      </c>
      <c r="BM22" s="22">
        <v>533</v>
      </c>
      <c r="BN22" s="22">
        <v>1987</v>
      </c>
      <c r="BO22" s="22">
        <v>4720</v>
      </c>
      <c r="BP22" s="22" t="s">
        <v>75</v>
      </c>
      <c r="BQ22" s="22" t="s">
        <v>75</v>
      </c>
      <c r="BR22" s="22" t="s">
        <v>75</v>
      </c>
      <c r="BS22" s="22" t="s">
        <v>75</v>
      </c>
      <c r="BT22" s="22" t="s">
        <v>75</v>
      </c>
      <c r="BU22" s="22" t="s">
        <v>75</v>
      </c>
    </row>
    <row r="23" spans="1:73" x14ac:dyDescent="0.3">
      <c r="A23" s="32">
        <v>30</v>
      </c>
      <c r="B23" s="23">
        <v>206962</v>
      </c>
      <c r="C23" s="23">
        <v>170454</v>
      </c>
      <c r="D23" s="23">
        <v>138337</v>
      </c>
      <c r="E23" s="23">
        <v>110211</v>
      </c>
      <c r="F23" s="23">
        <v>86052</v>
      </c>
      <c r="G23" s="23">
        <v>65527</v>
      </c>
      <c r="H23" s="23">
        <v>48726</v>
      </c>
      <c r="I23" s="23">
        <v>34964</v>
      </c>
      <c r="J23" s="23">
        <v>24059</v>
      </c>
      <c r="K23" s="23">
        <v>15839</v>
      </c>
      <c r="L23" s="23">
        <v>9755</v>
      </c>
      <c r="M23" s="23">
        <v>5633</v>
      </c>
      <c r="N23" s="23">
        <v>2964</v>
      </c>
      <c r="O23" s="23">
        <v>1621</v>
      </c>
      <c r="P23" s="23">
        <v>930</v>
      </c>
      <c r="Q23" s="33">
        <v>620</v>
      </c>
      <c r="R23" s="23">
        <v>686</v>
      </c>
      <c r="S23" s="34">
        <v>610</v>
      </c>
      <c r="T23" s="34">
        <v>631</v>
      </c>
      <c r="U23" s="23">
        <v>651</v>
      </c>
      <c r="V23" s="23">
        <v>668</v>
      </c>
      <c r="W23" s="23">
        <v>616</v>
      </c>
      <c r="X23" s="23">
        <v>687</v>
      </c>
      <c r="Y23" s="23">
        <v>685</v>
      </c>
      <c r="Z23" s="23">
        <v>631</v>
      </c>
      <c r="AA23" s="23">
        <v>627</v>
      </c>
      <c r="AB23" s="23">
        <v>666</v>
      </c>
      <c r="AC23" s="23">
        <v>603</v>
      </c>
      <c r="AD23" s="23">
        <v>685</v>
      </c>
      <c r="AE23" s="23">
        <v>629</v>
      </c>
      <c r="AF23" s="23">
        <v>684</v>
      </c>
      <c r="AG23" s="23">
        <v>674</v>
      </c>
      <c r="AH23" s="23">
        <v>724</v>
      </c>
      <c r="AI23" s="23">
        <v>646</v>
      </c>
      <c r="AJ23" s="23">
        <v>641</v>
      </c>
      <c r="AK23" s="23">
        <v>654</v>
      </c>
      <c r="AL23" s="23">
        <v>659</v>
      </c>
      <c r="AM23" s="23">
        <v>675</v>
      </c>
      <c r="AN23" s="23">
        <v>618</v>
      </c>
      <c r="AO23" s="23">
        <v>659</v>
      </c>
      <c r="AP23" s="35">
        <v>0</v>
      </c>
      <c r="AQ23" s="36">
        <v>594</v>
      </c>
      <c r="AR23" s="23">
        <v>633</v>
      </c>
      <c r="AS23" s="34">
        <v>631</v>
      </c>
      <c r="AT23" s="23">
        <v>622</v>
      </c>
      <c r="AU23" s="23">
        <v>615</v>
      </c>
      <c r="AV23" s="23">
        <v>730</v>
      </c>
      <c r="AW23" s="23">
        <v>650</v>
      </c>
      <c r="AX23" s="23">
        <v>628</v>
      </c>
      <c r="AY23" s="23">
        <v>643</v>
      </c>
      <c r="AZ23" s="23">
        <v>655</v>
      </c>
      <c r="BA23" s="23">
        <v>670</v>
      </c>
      <c r="BB23" s="23">
        <v>657</v>
      </c>
      <c r="BC23" s="23">
        <v>670</v>
      </c>
      <c r="BD23" s="23">
        <v>647</v>
      </c>
      <c r="BE23" s="37">
        <v>673</v>
      </c>
      <c r="BF23" s="23">
        <v>742</v>
      </c>
      <c r="BG23" s="34">
        <v>669</v>
      </c>
      <c r="BH23" s="23">
        <v>720</v>
      </c>
      <c r="BI23" s="38">
        <v>1239</v>
      </c>
      <c r="BJ23" s="23">
        <v>2230</v>
      </c>
      <c r="BK23" s="23">
        <v>4214</v>
      </c>
      <c r="BL23" s="23">
        <v>7614</v>
      </c>
      <c r="BM23" s="23">
        <v>12436</v>
      </c>
      <c r="BN23" s="23">
        <v>17350</v>
      </c>
      <c r="BO23" s="23">
        <v>25164</v>
      </c>
      <c r="BP23" s="23" t="s">
        <v>20</v>
      </c>
      <c r="BQ23" s="23" t="s">
        <v>20</v>
      </c>
      <c r="BR23" s="23" t="s">
        <v>20</v>
      </c>
      <c r="BS23" s="23" t="s">
        <v>20</v>
      </c>
      <c r="BT23" s="23" t="s">
        <v>20</v>
      </c>
      <c r="BU23" s="23" t="s">
        <v>20</v>
      </c>
    </row>
    <row r="24" spans="1:73" x14ac:dyDescent="0.3">
      <c r="A24" s="24">
        <v>31</v>
      </c>
      <c r="AP24" s="39">
        <v>0</v>
      </c>
      <c r="AQ24" s="40">
        <v>664</v>
      </c>
    </row>
    <row r="25" spans="1:73" x14ac:dyDescent="0.3">
      <c r="A25" s="24">
        <v>32</v>
      </c>
      <c r="AP25" s="22">
        <v>0</v>
      </c>
      <c r="AQ25" s="23">
        <v>630</v>
      </c>
    </row>
    <row r="26" spans="1:73" x14ac:dyDescent="0.3">
      <c r="A26" s="24">
        <v>33</v>
      </c>
      <c r="AP26" s="22">
        <v>0</v>
      </c>
      <c r="AQ26" s="23">
        <v>740</v>
      </c>
    </row>
    <row r="27" spans="1:73" x14ac:dyDescent="0.3">
      <c r="A27" s="24">
        <v>34</v>
      </c>
      <c r="AP27" s="22">
        <v>0</v>
      </c>
      <c r="AQ27" s="23">
        <v>662</v>
      </c>
    </row>
    <row r="28" spans="1:73" x14ac:dyDescent="0.3">
      <c r="A28" s="24">
        <v>35</v>
      </c>
      <c r="AP28" s="22">
        <v>0</v>
      </c>
      <c r="AQ28" s="23">
        <v>663</v>
      </c>
    </row>
    <row r="29" spans="1:73" x14ac:dyDescent="0.3">
      <c r="A29" s="24">
        <v>36</v>
      </c>
      <c r="AP29" s="22">
        <v>0</v>
      </c>
      <c r="AQ29" s="23">
        <v>717</v>
      </c>
    </row>
    <row r="30" spans="1:73" x14ac:dyDescent="0.3">
      <c r="A30" s="24">
        <v>37</v>
      </c>
      <c r="AP30" s="22">
        <v>0</v>
      </c>
      <c r="AQ30" s="23">
        <v>665</v>
      </c>
    </row>
    <row r="31" spans="1:73" x14ac:dyDescent="0.3">
      <c r="A31" s="24">
        <v>38</v>
      </c>
      <c r="AP31" s="22">
        <v>0</v>
      </c>
      <c r="AQ31" s="23">
        <v>645</v>
      </c>
    </row>
    <row r="32" spans="1:73" x14ac:dyDescent="0.3">
      <c r="A32" s="24">
        <v>39</v>
      </c>
      <c r="AP32" s="22">
        <v>0</v>
      </c>
      <c r="AQ32" s="23">
        <v>674</v>
      </c>
    </row>
    <row r="33" spans="1:43" x14ac:dyDescent="0.3">
      <c r="A33" s="24">
        <v>40</v>
      </c>
      <c r="AP33" s="22">
        <v>0</v>
      </c>
      <c r="AQ33" s="23">
        <v>634</v>
      </c>
    </row>
    <row r="34" spans="1:43" x14ac:dyDescent="0.3">
      <c r="A34" s="24">
        <v>41</v>
      </c>
      <c r="AP34" s="22">
        <v>0</v>
      </c>
      <c r="AQ34" s="23">
        <v>654</v>
      </c>
    </row>
    <row r="35" spans="1:43" x14ac:dyDescent="0.3">
      <c r="A35" s="24">
        <v>42</v>
      </c>
      <c r="AP35" s="22">
        <v>0</v>
      </c>
      <c r="AQ35" s="23">
        <v>623</v>
      </c>
    </row>
    <row r="36" spans="1:43" x14ac:dyDescent="0.3">
      <c r="A36" s="24">
        <v>43</v>
      </c>
      <c r="AP36" s="22">
        <v>0</v>
      </c>
      <c r="AQ36" s="23">
        <v>696</v>
      </c>
    </row>
    <row r="37" spans="1:43" x14ac:dyDescent="0.3">
      <c r="A37" s="24">
        <v>44</v>
      </c>
      <c r="AP37" s="41">
        <v>0</v>
      </c>
      <c r="AQ37" s="38">
        <v>660</v>
      </c>
    </row>
    <row r="38" spans="1:43" x14ac:dyDescent="0.3">
      <c r="A38" s="24">
        <v>45</v>
      </c>
      <c r="AP38" s="22">
        <v>125</v>
      </c>
      <c r="AQ38" s="23">
        <v>760</v>
      </c>
    </row>
    <row r="39" spans="1:43" x14ac:dyDescent="0.3">
      <c r="A39" s="24">
        <v>46</v>
      </c>
      <c r="AP39" s="22">
        <v>1427</v>
      </c>
      <c r="AQ39" s="23">
        <v>2193</v>
      </c>
    </row>
    <row r="40" spans="1:43" x14ac:dyDescent="0.3">
      <c r="A40" s="24">
        <v>47</v>
      </c>
      <c r="AP40" s="22">
        <v>5135</v>
      </c>
      <c r="AQ40" s="23">
        <v>6276</v>
      </c>
    </row>
    <row r="41" spans="1:43" x14ac:dyDescent="0.3">
      <c r="A41" s="24">
        <v>48</v>
      </c>
      <c r="AP41" s="22">
        <v>14044</v>
      </c>
      <c r="AQ41" s="23">
        <v>16465</v>
      </c>
    </row>
    <row r="42" spans="1:43" x14ac:dyDescent="0.3">
      <c r="A42" s="24">
        <v>49</v>
      </c>
      <c r="AP42" s="22">
        <v>30735</v>
      </c>
      <c r="AQ42" s="23">
        <v>33651</v>
      </c>
    </row>
    <row r="43" spans="1:43" x14ac:dyDescent="0.3">
      <c r="A43" s="24">
        <v>50</v>
      </c>
      <c r="AP43" s="22">
        <v>54772</v>
      </c>
      <c r="AQ43" s="23">
        <v>57956</v>
      </c>
    </row>
    <row r="44" spans="1:43" x14ac:dyDescent="0.3">
      <c r="A44" s="24">
        <v>51</v>
      </c>
      <c r="AP44" s="22">
        <v>85487</v>
      </c>
      <c r="AQ44" s="23">
        <v>88603</v>
      </c>
    </row>
    <row r="45" spans="1:43" x14ac:dyDescent="0.3">
      <c r="A45" s="24">
        <v>52</v>
      </c>
      <c r="AP45" s="22">
        <v>122288</v>
      </c>
      <c r="AQ45" s="23">
        <v>125235</v>
      </c>
    </row>
    <row r="46" spans="1:43" x14ac:dyDescent="0.3">
      <c r="A46" s="24">
        <v>53</v>
      </c>
      <c r="AP46" s="22">
        <v>164777</v>
      </c>
      <c r="AQ46" s="23">
        <v>167863</v>
      </c>
    </row>
    <row r="47" spans="1:43" x14ac:dyDescent="0.3">
      <c r="A47" s="24">
        <v>54</v>
      </c>
      <c r="AP47" s="22">
        <v>212455</v>
      </c>
      <c r="AQ47" s="23">
        <v>215304</v>
      </c>
    </row>
    <row r="48" spans="1:43" x14ac:dyDescent="0.3">
      <c r="A48" s="24">
        <v>55</v>
      </c>
      <c r="AP48" s="22">
        <v>265176</v>
      </c>
      <c r="AQ48" s="23">
        <v>268082</v>
      </c>
    </row>
    <row r="49" spans="1:43" x14ac:dyDescent="0.3">
      <c r="A49" s="24">
        <v>56</v>
      </c>
      <c r="AP49" s="22">
        <v>322263</v>
      </c>
      <c r="AQ49" s="23">
        <v>324990</v>
      </c>
    </row>
    <row r="50" spans="1:43" x14ac:dyDescent="0.3">
      <c r="A50" s="24">
        <v>57</v>
      </c>
      <c r="AP50" s="22">
        <v>383653</v>
      </c>
      <c r="AQ50" s="23">
        <v>386148</v>
      </c>
    </row>
    <row r="51" spans="1:43" x14ac:dyDescent="0.3">
      <c r="A51" s="24">
        <v>58</v>
      </c>
      <c r="AP51" s="22">
        <v>448867</v>
      </c>
      <c r="AQ51" s="23">
        <v>451376</v>
      </c>
    </row>
    <row r="52" spans="1:43" x14ac:dyDescent="0.3">
      <c r="A52" s="24">
        <v>59</v>
      </c>
      <c r="AP52" s="22">
        <v>517751</v>
      </c>
      <c r="AQ52" s="23">
        <v>520096</v>
      </c>
    </row>
    <row r="53" spans="1:43" x14ac:dyDescent="0.3">
      <c r="A53" s="24">
        <v>60</v>
      </c>
      <c r="AP53" s="22">
        <v>589828</v>
      </c>
      <c r="AQ53" s="23">
        <v>592003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21BF-D24A-402B-BD35-AA8B6AA09CEA}">
  <dimension ref="A1:BU53"/>
  <sheetViews>
    <sheetView zoomScale="85" zoomScaleNormal="85" workbookViewId="0">
      <pane xSplit="1" topLeftCell="Y1" activePane="topRight" state="frozen"/>
      <selection activeCell="J57" sqref="J57"/>
      <selection pane="topRight" activeCell="AV11" sqref="AV11"/>
    </sheetView>
  </sheetViews>
  <sheetFormatPr defaultColWidth="10.25" defaultRowHeight="14.4" x14ac:dyDescent="0.3"/>
  <cols>
    <col min="1" max="1" width="11.625" style="20" bestFit="1" customWidth="1"/>
    <col min="2" max="14" width="7.875" style="20" bestFit="1" customWidth="1"/>
    <col min="15" max="17" width="6.75" style="20" bestFit="1" customWidth="1"/>
    <col min="18" max="41" width="5.625" style="20" bestFit="1" customWidth="1"/>
    <col min="42" max="42" width="9" style="20" bestFit="1" customWidth="1"/>
    <col min="43" max="43" width="7.875" style="20" bestFit="1" customWidth="1"/>
    <col min="44" max="44" width="5.625" style="20" bestFit="1" customWidth="1"/>
    <col min="45" max="50" width="6.75" style="20" bestFit="1" customWidth="1"/>
    <col min="51" max="61" width="7.875" style="20" bestFit="1" customWidth="1"/>
    <col min="62" max="64" width="6.75" style="20" bestFit="1" customWidth="1"/>
    <col min="65" max="67" width="7.875" style="20" bestFit="1" customWidth="1"/>
    <col min="68" max="73" width="6.625" style="20" bestFit="1" customWidth="1"/>
    <col min="74" max="16384" width="10.25" style="20"/>
  </cols>
  <sheetData>
    <row r="1" spans="1:73" x14ac:dyDescent="0.3">
      <c r="A1" s="16" t="s">
        <v>56</v>
      </c>
      <c r="B1" s="17">
        <v>-40</v>
      </c>
      <c r="C1" s="17">
        <v>-39</v>
      </c>
      <c r="D1" s="17">
        <v>-38</v>
      </c>
      <c r="E1" s="17">
        <v>-37</v>
      </c>
      <c r="F1" s="17">
        <v>-36</v>
      </c>
      <c r="G1" s="17">
        <v>-35</v>
      </c>
      <c r="H1" s="17">
        <v>-34</v>
      </c>
      <c r="I1" s="17">
        <v>-33</v>
      </c>
      <c r="J1" s="17">
        <v>-32</v>
      </c>
      <c r="K1" s="17">
        <v>-31</v>
      </c>
      <c r="L1" s="17">
        <v>-30</v>
      </c>
      <c r="M1" s="17">
        <v>-29</v>
      </c>
      <c r="N1" s="17">
        <v>-28</v>
      </c>
      <c r="O1" s="17">
        <v>-27</v>
      </c>
      <c r="P1" s="17">
        <v>-26</v>
      </c>
      <c r="Q1" s="17">
        <v>-25</v>
      </c>
      <c r="R1" s="17">
        <v>-24</v>
      </c>
      <c r="S1" s="17">
        <v>-23</v>
      </c>
      <c r="T1" s="17">
        <v>-22</v>
      </c>
      <c r="U1" s="17">
        <v>-21</v>
      </c>
      <c r="V1" s="17">
        <v>-20</v>
      </c>
      <c r="W1" s="17">
        <v>-19</v>
      </c>
      <c r="X1" s="17">
        <v>-18</v>
      </c>
      <c r="Y1" s="17">
        <v>-17</v>
      </c>
      <c r="Z1" s="17">
        <v>-16</v>
      </c>
      <c r="AA1" s="17">
        <v>-15</v>
      </c>
      <c r="AB1" s="17">
        <v>-14</v>
      </c>
      <c r="AC1" s="17">
        <v>-13</v>
      </c>
      <c r="AD1" s="17">
        <v>-12</v>
      </c>
      <c r="AE1" s="17">
        <v>-11</v>
      </c>
      <c r="AF1" s="17">
        <v>-10</v>
      </c>
      <c r="AG1" s="17">
        <v>-9</v>
      </c>
      <c r="AH1" s="17">
        <v>-8</v>
      </c>
      <c r="AI1" s="17">
        <v>-7</v>
      </c>
      <c r="AJ1" s="17">
        <v>-6</v>
      </c>
      <c r="AK1" s="17">
        <v>-5</v>
      </c>
      <c r="AL1" s="17">
        <v>-4</v>
      </c>
      <c r="AM1" s="17">
        <v>-3</v>
      </c>
      <c r="AN1" s="17">
        <v>-2</v>
      </c>
      <c r="AO1" s="17">
        <v>-1</v>
      </c>
      <c r="AP1" s="18">
        <v>0</v>
      </c>
      <c r="AQ1" s="19">
        <v>0</v>
      </c>
      <c r="AR1" s="17">
        <v>1</v>
      </c>
      <c r="AS1" s="17">
        <v>2</v>
      </c>
      <c r="AT1" s="17">
        <v>3</v>
      </c>
      <c r="AU1" s="17">
        <v>4</v>
      </c>
      <c r="AV1" s="17">
        <v>5</v>
      </c>
      <c r="AW1" s="17">
        <v>6</v>
      </c>
      <c r="AX1" s="17">
        <v>7</v>
      </c>
      <c r="AY1" s="17">
        <v>8</v>
      </c>
      <c r="AZ1" s="17">
        <v>9</v>
      </c>
      <c r="BA1" s="17">
        <v>10</v>
      </c>
      <c r="BB1" s="17">
        <v>11</v>
      </c>
      <c r="BC1" s="17">
        <v>12</v>
      </c>
      <c r="BD1" s="17">
        <v>13</v>
      </c>
      <c r="BE1" s="17">
        <v>14</v>
      </c>
      <c r="BF1" s="17">
        <v>15</v>
      </c>
      <c r="BG1" s="17">
        <v>16</v>
      </c>
      <c r="BH1" s="17">
        <v>17</v>
      </c>
      <c r="BI1" s="17">
        <v>18</v>
      </c>
      <c r="BJ1" s="17">
        <v>19</v>
      </c>
      <c r="BK1" s="17">
        <v>20</v>
      </c>
      <c r="BL1" s="17">
        <v>21</v>
      </c>
      <c r="BM1" s="17">
        <v>22</v>
      </c>
      <c r="BN1" s="17">
        <v>23</v>
      </c>
      <c r="BO1" s="17">
        <v>24</v>
      </c>
      <c r="BP1" s="17">
        <v>25</v>
      </c>
      <c r="BQ1" s="17">
        <v>26</v>
      </c>
      <c r="BR1" s="17">
        <v>27</v>
      </c>
      <c r="BS1" s="17">
        <v>28</v>
      </c>
      <c r="BT1" s="17">
        <v>29</v>
      </c>
      <c r="BU1" s="17">
        <v>30</v>
      </c>
    </row>
    <row r="2" spans="1:73" x14ac:dyDescent="0.3">
      <c r="A2" s="21">
        <v>10</v>
      </c>
      <c r="AP2" s="22" t="s">
        <v>75</v>
      </c>
      <c r="AQ2" s="23" t="s">
        <v>20</v>
      </c>
    </row>
    <row r="3" spans="1:73" x14ac:dyDescent="0.3">
      <c r="A3" s="24">
        <v>11</v>
      </c>
      <c r="AP3" s="22" t="s">
        <v>75</v>
      </c>
      <c r="AQ3" s="23" t="s">
        <v>20</v>
      </c>
    </row>
    <row r="4" spans="1:73" x14ac:dyDescent="0.3">
      <c r="A4" s="24">
        <v>12</v>
      </c>
      <c r="AP4" s="22" t="s">
        <v>75</v>
      </c>
      <c r="AQ4" s="23" t="s">
        <v>20</v>
      </c>
    </row>
    <row r="5" spans="1:73" x14ac:dyDescent="0.3">
      <c r="A5" s="24">
        <v>13</v>
      </c>
      <c r="AP5" s="22" t="s">
        <v>75</v>
      </c>
      <c r="AQ5" s="23" t="s">
        <v>20</v>
      </c>
    </row>
    <row r="6" spans="1:73" x14ac:dyDescent="0.3">
      <c r="A6" s="24">
        <v>14</v>
      </c>
      <c r="AP6" s="22" t="s">
        <v>75</v>
      </c>
      <c r="AQ6" s="23" t="s">
        <v>20</v>
      </c>
    </row>
    <row r="7" spans="1:73" x14ac:dyDescent="0.3">
      <c r="A7" s="24">
        <v>15</v>
      </c>
      <c r="AP7" s="22" t="s">
        <v>75</v>
      </c>
      <c r="AQ7" s="23" t="s">
        <v>20</v>
      </c>
    </row>
    <row r="8" spans="1:73" x14ac:dyDescent="0.3">
      <c r="A8" s="24">
        <v>16</v>
      </c>
      <c r="AP8" s="22" t="s">
        <v>75</v>
      </c>
      <c r="AQ8" s="23" t="s">
        <v>20</v>
      </c>
    </row>
    <row r="9" spans="1:73" x14ac:dyDescent="0.3">
      <c r="A9" s="24">
        <v>17</v>
      </c>
      <c r="AP9" s="22">
        <v>0</v>
      </c>
      <c r="AQ9" s="23">
        <v>715</v>
      </c>
    </row>
    <row r="10" spans="1:73" x14ac:dyDescent="0.3">
      <c r="A10" s="24">
        <v>18</v>
      </c>
      <c r="AP10" s="22">
        <v>0</v>
      </c>
      <c r="AQ10" s="23">
        <v>628</v>
      </c>
    </row>
    <row r="11" spans="1:73" x14ac:dyDescent="0.3">
      <c r="A11" s="24">
        <v>19</v>
      </c>
      <c r="AP11" s="22">
        <v>0</v>
      </c>
      <c r="AQ11" s="23">
        <v>658</v>
      </c>
    </row>
    <row r="12" spans="1:73" x14ac:dyDescent="0.3">
      <c r="A12" s="24">
        <v>20</v>
      </c>
      <c r="AP12" s="22">
        <v>0</v>
      </c>
      <c r="AQ12" s="23">
        <v>663</v>
      </c>
    </row>
    <row r="13" spans="1:73" x14ac:dyDescent="0.3">
      <c r="A13" s="24">
        <v>21</v>
      </c>
      <c r="AP13" s="22">
        <v>0</v>
      </c>
      <c r="AQ13" s="23">
        <v>700</v>
      </c>
    </row>
    <row r="14" spans="1:73" x14ac:dyDescent="0.3">
      <c r="A14" s="24">
        <v>22</v>
      </c>
      <c r="AP14" s="22">
        <v>0</v>
      </c>
      <c r="AQ14" s="23">
        <v>671</v>
      </c>
    </row>
    <row r="15" spans="1:73" x14ac:dyDescent="0.3">
      <c r="A15" s="24">
        <v>23</v>
      </c>
      <c r="AP15" s="22">
        <v>0</v>
      </c>
      <c r="AQ15" s="23">
        <v>646</v>
      </c>
    </row>
    <row r="16" spans="1:73" x14ac:dyDescent="0.3">
      <c r="A16" s="24">
        <v>24</v>
      </c>
      <c r="AP16" s="22">
        <v>0</v>
      </c>
      <c r="AQ16" s="23">
        <v>665</v>
      </c>
    </row>
    <row r="17" spans="1:73" x14ac:dyDescent="0.3">
      <c r="A17" s="24">
        <v>25</v>
      </c>
      <c r="AP17" s="22">
        <v>0</v>
      </c>
      <c r="AQ17" s="23">
        <v>626</v>
      </c>
    </row>
    <row r="18" spans="1:73" x14ac:dyDescent="0.3">
      <c r="A18" s="24">
        <v>26</v>
      </c>
      <c r="AP18" s="22">
        <v>0</v>
      </c>
      <c r="AQ18" s="23">
        <v>617</v>
      </c>
    </row>
    <row r="19" spans="1:73" x14ac:dyDescent="0.3">
      <c r="A19" s="24">
        <v>27</v>
      </c>
      <c r="AP19" s="22">
        <v>0</v>
      </c>
      <c r="AQ19" s="23">
        <v>619</v>
      </c>
    </row>
    <row r="20" spans="1:73" x14ac:dyDescent="0.3">
      <c r="A20" s="24">
        <v>28</v>
      </c>
      <c r="AP20" s="22">
        <v>0</v>
      </c>
      <c r="AQ20" s="23">
        <v>706</v>
      </c>
    </row>
    <row r="21" spans="1:73" x14ac:dyDescent="0.3">
      <c r="A21" s="24">
        <v>29</v>
      </c>
      <c r="AP21" s="22">
        <v>0</v>
      </c>
      <c r="AQ21" s="23">
        <v>674</v>
      </c>
    </row>
    <row r="22" spans="1:73" x14ac:dyDescent="0.3">
      <c r="A22" s="24">
        <v>30</v>
      </c>
      <c r="B22" s="22">
        <v>309514</v>
      </c>
      <c r="C22" s="22">
        <v>262790</v>
      </c>
      <c r="D22" s="22">
        <v>220156</v>
      </c>
      <c r="E22" s="22">
        <v>181629</v>
      </c>
      <c r="F22" s="22">
        <v>147209</v>
      </c>
      <c r="G22" s="22">
        <v>116916</v>
      </c>
      <c r="H22" s="22">
        <v>90544</v>
      </c>
      <c r="I22" s="22">
        <v>68196</v>
      </c>
      <c r="J22" s="22">
        <v>49633</v>
      </c>
      <c r="K22" s="22">
        <v>34793</v>
      </c>
      <c r="L22" s="22">
        <v>23210</v>
      </c>
      <c r="M22" s="22">
        <v>14542</v>
      </c>
      <c r="N22" s="22">
        <v>8353</v>
      </c>
      <c r="O22" s="22">
        <v>4202</v>
      </c>
      <c r="P22" s="26">
        <v>1740</v>
      </c>
      <c r="Q22" s="22">
        <v>504</v>
      </c>
      <c r="R22" s="27">
        <v>51</v>
      </c>
      <c r="S22" s="28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9">
        <v>0</v>
      </c>
      <c r="AQ22" s="30">
        <v>617</v>
      </c>
      <c r="AR22" s="27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8">
        <v>0</v>
      </c>
      <c r="BG22" s="22">
        <v>0</v>
      </c>
      <c r="BH22" s="26">
        <v>0</v>
      </c>
      <c r="BI22" s="28">
        <v>0</v>
      </c>
      <c r="BJ22" s="31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 t="s">
        <v>75</v>
      </c>
      <c r="BR22" s="22" t="s">
        <v>75</v>
      </c>
      <c r="BS22" s="22" t="s">
        <v>75</v>
      </c>
      <c r="BT22" s="22" t="s">
        <v>75</v>
      </c>
      <c r="BU22" s="22" t="s">
        <v>75</v>
      </c>
    </row>
    <row r="23" spans="1:73" x14ac:dyDescent="0.3">
      <c r="A23" s="24">
        <v>30</v>
      </c>
      <c r="B23" s="23">
        <v>310506</v>
      </c>
      <c r="C23" s="23">
        <v>263740</v>
      </c>
      <c r="D23" s="23">
        <v>221134</v>
      </c>
      <c r="E23" s="23">
        <v>182729</v>
      </c>
      <c r="F23" s="23">
        <v>148347</v>
      </c>
      <c r="G23" s="23">
        <v>118119</v>
      </c>
      <c r="H23" s="23">
        <v>91882</v>
      </c>
      <c r="I23" s="23">
        <v>69431</v>
      </c>
      <c r="J23" s="23">
        <v>50973</v>
      </c>
      <c r="K23" s="23">
        <v>36076</v>
      </c>
      <c r="L23" s="23">
        <v>24478</v>
      </c>
      <c r="M23" s="23">
        <v>15754</v>
      </c>
      <c r="N23" s="23">
        <v>9485</v>
      </c>
      <c r="O23" s="23">
        <v>5307</v>
      </c>
      <c r="P23" s="23">
        <v>2724</v>
      </c>
      <c r="Q23" s="33">
        <v>1337</v>
      </c>
      <c r="R23" s="23">
        <v>862</v>
      </c>
      <c r="S23" s="34">
        <v>636</v>
      </c>
      <c r="T23" s="34">
        <v>627</v>
      </c>
      <c r="U23" s="23">
        <v>653</v>
      </c>
      <c r="V23" s="23">
        <v>714</v>
      </c>
      <c r="W23" s="23">
        <v>689</v>
      </c>
      <c r="X23" s="23">
        <v>694</v>
      </c>
      <c r="Y23" s="23">
        <v>651</v>
      </c>
      <c r="Z23" s="23">
        <v>707</v>
      </c>
      <c r="AA23" s="23">
        <v>657</v>
      </c>
      <c r="AB23" s="23">
        <v>602</v>
      </c>
      <c r="AC23" s="23">
        <v>597</v>
      </c>
      <c r="AD23" s="23">
        <v>706</v>
      </c>
      <c r="AE23" s="23">
        <v>682</v>
      </c>
      <c r="AF23" s="23">
        <v>632</v>
      </c>
      <c r="AG23" s="23">
        <v>621</v>
      </c>
      <c r="AH23" s="23">
        <v>634</v>
      </c>
      <c r="AI23" s="23">
        <v>618</v>
      </c>
      <c r="AJ23" s="23">
        <v>701</v>
      </c>
      <c r="AK23" s="23">
        <v>660</v>
      </c>
      <c r="AL23" s="23">
        <v>701</v>
      </c>
      <c r="AM23" s="23">
        <v>627</v>
      </c>
      <c r="AN23" s="23">
        <v>647</v>
      </c>
      <c r="AO23" s="23">
        <v>660</v>
      </c>
      <c r="AP23" s="35">
        <v>0</v>
      </c>
      <c r="AQ23" s="36">
        <v>617</v>
      </c>
      <c r="AR23" s="23">
        <v>709</v>
      </c>
      <c r="AS23" s="34">
        <v>684</v>
      </c>
      <c r="AT23" s="23">
        <v>704</v>
      </c>
      <c r="AU23" s="23">
        <v>700</v>
      </c>
      <c r="AV23" s="23">
        <v>612</v>
      </c>
      <c r="AW23" s="23">
        <v>651</v>
      </c>
      <c r="AX23" s="23">
        <v>713</v>
      </c>
      <c r="AY23" s="23">
        <v>684</v>
      </c>
      <c r="AZ23" s="23">
        <v>688</v>
      </c>
      <c r="BA23" s="23">
        <v>651</v>
      </c>
      <c r="BB23" s="23">
        <v>599</v>
      </c>
      <c r="BC23" s="23">
        <v>684</v>
      </c>
      <c r="BD23" s="23">
        <v>661</v>
      </c>
      <c r="BE23" s="37">
        <v>747</v>
      </c>
      <c r="BF23" s="23">
        <v>661</v>
      </c>
      <c r="BG23" s="34">
        <v>629</v>
      </c>
      <c r="BH23" s="23">
        <v>586</v>
      </c>
      <c r="BI23" s="38">
        <v>613</v>
      </c>
      <c r="BJ23" s="23">
        <v>711</v>
      </c>
      <c r="BK23" s="23">
        <v>714</v>
      </c>
      <c r="BL23" s="23">
        <v>683</v>
      </c>
      <c r="BM23" s="23">
        <v>650</v>
      </c>
      <c r="BN23" s="23">
        <v>632</v>
      </c>
      <c r="BO23" s="23">
        <v>647</v>
      </c>
      <c r="BP23" s="23">
        <v>697</v>
      </c>
      <c r="BQ23" s="23" t="s">
        <v>20</v>
      </c>
      <c r="BR23" s="23" t="s">
        <v>20</v>
      </c>
      <c r="BS23" s="23" t="s">
        <v>20</v>
      </c>
      <c r="BT23" s="23" t="s">
        <v>20</v>
      </c>
      <c r="BU23" s="23" t="s">
        <v>20</v>
      </c>
    </row>
    <row r="24" spans="1:73" x14ac:dyDescent="0.3">
      <c r="A24" s="24">
        <v>31</v>
      </c>
      <c r="AP24" s="39">
        <v>0</v>
      </c>
      <c r="AQ24" s="40">
        <v>659</v>
      </c>
    </row>
    <row r="25" spans="1:73" x14ac:dyDescent="0.3">
      <c r="A25" s="24">
        <v>32</v>
      </c>
      <c r="AP25" s="22">
        <v>0</v>
      </c>
      <c r="AQ25" s="23">
        <v>644</v>
      </c>
    </row>
    <row r="26" spans="1:73" x14ac:dyDescent="0.3">
      <c r="A26" s="24">
        <v>33</v>
      </c>
      <c r="AP26" s="22">
        <v>0</v>
      </c>
      <c r="AQ26" s="23">
        <v>665</v>
      </c>
    </row>
    <row r="27" spans="1:73" x14ac:dyDescent="0.3">
      <c r="A27" s="24">
        <v>34</v>
      </c>
      <c r="AP27" s="22">
        <v>0</v>
      </c>
      <c r="AQ27" s="23">
        <v>707</v>
      </c>
    </row>
    <row r="28" spans="1:73" x14ac:dyDescent="0.3">
      <c r="A28" s="24">
        <v>35</v>
      </c>
      <c r="AP28" s="22">
        <v>0</v>
      </c>
      <c r="AQ28" s="23">
        <v>634</v>
      </c>
    </row>
    <row r="29" spans="1:73" x14ac:dyDescent="0.3">
      <c r="A29" s="24">
        <v>36</v>
      </c>
      <c r="AP29" s="22">
        <v>0</v>
      </c>
      <c r="AQ29" s="23">
        <v>644</v>
      </c>
    </row>
    <row r="30" spans="1:73" x14ac:dyDescent="0.3">
      <c r="A30" s="24">
        <v>37</v>
      </c>
      <c r="AP30" s="22">
        <v>0</v>
      </c>
      <c r="AQ30" s="23">
        <v>593</v>
      </c>
    </row>
    <row r="31" spans="1:73" x14ac:dyDescent="0.3">
      <c r="A31" s="24">
        <v>38</v>
      </c>
      <c r="AP31" s="22">
        <v>0</v>
      </c>
      <c r="AQ31" s="23">
        <v>660</v>
      </c>
    </row>
    <row r="32" spans="1:73" x14ac:dyDescent="0.3">
      <c r="A32" s="24">
        <v>39</v>
      </c>
      <c r="AP32" s="22">
        <v>0</v>
      </c>
      <c r="AQ32" s="23">
        <v>677</v>
      </c>
    </row>
    <row r="33" spans="1:43" x14ac:dyDescent="0.3">
      <c r="A33" s="24">
        <v>40</v>
      </c>
      <c r="AP33" s="22">
        <v>0</v>
      </c>
      <c r="AQ33" s="23">
        <v>673</v>
      </c>
    </row>
    <row r="34" spans="1:43" x14ac:dyDescent="0.3">
      <c r="A34" s="24">
        <v>41</v>
      </c>
      <c r="AP34" s="22">
        <v>0</v>
      </c>
      <c r="AQ34" s="23">
        <v>631</v>
      </c>
    </row>
    <row r="35" spans="1:43" x14ac:dyDescent="0.3">
      <c r="A35" s="24">
        <v>42</v>
      </c>
      <c r="AP35" s="22">
        <v>0</v>
      </c>
      <c r="AQ35" s="23">
        <v>641</v>
      </c>
    </row>
    <row r="36" spans="1:43" x14ac:dyDescent="0.3">
      <c r="A36" s="24">
        <v>43</v>
      </c>
      <c r="AP36" s="22">
        <v>0</v>
      </c>
      <c r="AQ36" s="23">
        <v>694</v>
      </c>
    </row>
    <row r="37" spans="1:43" x14ac:dyDescent="0.3">
      <c r="A37" s="24">
        <v>44</v>
      </c>
      <c r="AP37" s="41">
        <v>0</v>
      </c>
      <c r="AQ37" s="38">
        <v>683</v>
      </c>
    </row>
    <row r="38" spans="1:43" x14ac:dyDescent="0.3">
      <c r="A38" s="24">
        <v>45</v>
      </c>
      <c r="AP38" s="22">
        <v>0</v>
      </c>
      <c r="AQ38" s="23">
        <v>697</v>
      </c>
    </row>
    <row r="39" spans="1:43" x14ac:dyDescent="0.3">
      <c r="A39" s="24">
        <v>46</v>
      </c>
      <c r="AP39" s="22">
        <v>0</v>
      </c>
      <c r="AQ39" s="23">
        <v>687</v>
      </c>
    </row>
    <row r="40" spans="1:43" x14ac:dyDescent="0.3">
      <c r="A40" s="24">
        <v>47</v>
      </c>
      <c r="AP40" s="22">
        <v>0</v>
      </c>
      <c r="AQ40" s="23">
        <v>701</v>
      </c>
    </row>
    <row r="41" spans="1:43" x14ac:dyDescent="0.3">
      <c r="A41" s="24">
        <v>48</v>
      </c>
      <c r="AP41" s="22">
        <v>0</v>
      </c>
      <c r="AQ41" s="23">
        <v>676</v>
      </c>
    </row>
    <row r="42" spans="1:43" x14ac:dyDescent="0.3">
      <c r="A42" s="24">
        <v>49</v>
      </c>
      <c r="AP42" s="22">
        <v>0</v>
      </c>
      <c r="AQ42" s="23">
        <v>673</v>
      </c>
    </row>
    <row r="43" spans="1:43" x14ac:dyDescent="0.3">
      <c r="A43" s="24">
        <v>50</v>
      </c>
      <c r="AP43" s="22">
        <v>0</v>
      </c>
      <c r="AQ43" s="23">
        <v>642</v>
      </c>
    </row>
    <row r="44" spans="1:43" x14ac:dyDescent="0.3">
      <c r="A44" s="24">
        <v>51</v>
      </c>
      <c r="AP44" s="22">
        <v>0</v>
      </c>
      <c r="AQ44" s="23">
        <v>688</v>
      </c>
    </row>
    <row r="45" spans="1:43" x14ac:dyDescent="0.3">
      <c r="A45" s="24">
        <v>52</v>
      </c>
      <c r="AP45" s="22">
        <v>0</v>
      </c>
      <c r="AQ45" s="23">
        <v>707</v>
      </c>
    </row>
    <row r="46" spans="1:43" x14ac:dyDescent="0.3">
      <c r="A46" s="24">
        <v>53</v>
      </c>
      <c r="AP46" s="22">
        <v>181</v>
      </c>
      <c r="AQ46" s="23">
        <v>812</v>
      </c>
    </row>
    <row r="47" spans="1:43" x14ac:dyDescent="0.3">
      <c r="A47" s="24">
        <v>54</v>
      </c>
      <c r="AP47" s="22">
        <v>1697</v>
      </c>
      <c r="AQ47" s="23">
        <v>2474</v>
      </c>
    </row>
    <row r="48" spans="1:43" x14ac:dyDescent="0.3">
      <c r="A48" s="24">
        <v>55</v>
      </c>
      <c r="AP48" s="22">
        <v>7445</v>
      </c>
      <c r="AQ48" s="23">
        <v>8726</v>
      </c>
    </row>
    <row r="49" spans="1:43" x14ac:dyDescent="0.3">
      <c r="A49" s="24">
        <v>56</v>
      </c>
      <c r="AP49" s="22">
        <v>20387</v>
      </c>
      <c r="AQ49" s="23">
        <v>21819</v>
      </c>
    </row>
    <row r="50" spans="1:43" x14ac:dyDescent="0.3">
      <c r="A50" s="24">
        <v>57</v>
      </c>
      <c r="AP50" s="22">
        <v>40233</v>
      </c>
      <c r="AQ50" s="23">
        <v>41834</v>
      </c>
    </row>
    <row r="51" spans="1:43" x14ac:dyDescent="0.3">
      <c r="A51" s="24">
        <v>58</v>
      </c>
      <c r="AP51" s="22">
        <v>66571</v>
      </c>
      <c r="AQ51" s="23">
        <v>68146</v>
      </c>
    </row>
    <row r="52" spans="1:43" x14ac:dyDescent="0.3">
      <c r="A52" s="24">
        <v>59</v>
      </c>
      <c r="AP52" s="22">
        <v>98749</v>
      </c>
      <c r="AQ52" s="23">
        <v>100728</v>
      </c>
    </row>
    <row r="53" spans="1:43" x14ac:dyDescent="0.3">
      <c r="A53" s="24">
        <v>60</v>
      </c>
      <c r="AP53" s="22">
        <v>137878</v>
      </c>
      <c r="AQ53" s="23">
        <v>140104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9970F-5483-4B8A-891D-831CA8B945D1}">
  <dimension ref="A1:BU53"/>
  <sheetViews>
    <sheetView zoomScaleNormal="100" workbookViewId="0">
      <pane xSplit="1" topLeftCell="AH1" activePane="topRight" state="frozen"/>
      <selection activeCell="J57" sqref="J57"/>
      <selection pane="topRight" activeCell="BR22" sqref="BR22:BU22"/>
    </sheetView>
  </sheetViews>
  <sheetFormatPr defaultColWidth="10.25" defaultRowHeight="14.4" x14ac:dyDescent="0.3"/>
  <cols>
    <col min="1" max="1" width="11.625" style="20" bestFit="1" customWidth="1"/>
    <col min="2" max="14" width="7.875" style="20" bestFit="1" customWidth="1"/>
    <col min="15" max="17" width="6.75" style="20" bestFit="1" customWidth="1"/>
    <col min="18" max="41" width="5.625" style="20" bestFit="1" customWidth="1"/>
    <col min="42" max="42" width="9" style="20" bestFit="1" customWidth="1"/>
    <col min="43" max="43" width="7.875" style="20" bestFit="1" customWidth="1"/>
    <col min="44" max="44" width="5.625" style="20" bestFit="1" customWidth="1"/>
    <col min="45" max="50" width="6.75" style="20" bestFit="1" customWidth="1"/>
    <col min="51" max="61" width="7.875" style="20" bestFit="1" customWidth="1"/>
    <col min="62" max="64" width="6.75" style="20" bestFit="1" customWidth="1"/>
    <col min="65" max="67" width="7.875" style="20" bestFit="1" customWidth="1"/>
    <col min="68" max="73" width="6.625" style="20" bestFit="1" customWidth="1"/>
    <col min="74" max="16384" width="10.25" style="20"/>
  </cols>
  <sheetData>
    <row r="1" spans="1:73" x14ac:dyDescent="0.3">
      <c r="A1" s="16" t="s">
        <v>56</v>
      </c>
      <c r="B1" s="17">
        <v>-40</v>
      </c>
      <c r="C1" s="17">
        <v>-39</v>
      </c>
      <c r="D1" s="17">
        <v>-38</v>
      </c>
      <c r="E1" s="17">
        <v>-37</v>
      </c>
      <c r="F1" s="17">
        <v>-36</v>
      </c>
      <c r="G1" s="17">
        <v>-35</v>
      </c>
      <c r="H1" s="17">
        <v>-34</v>
      </c>
      <c r="I1" s="17">
        <v>-33</v>
      </c>
      <c r="J1" s="17">
        <v>-32</v>
      </c>
      <c r="K1" s="17">
        <v>-31</v>
      </c>
      <c r="L1" s="17">
        <v>-30</v>
      </c>
      <c r="M1" s="17">
        <v>-29</v>
      </c>
      <c r="N1" s="17">
        <v>-28</v>
      </c>
      <c r="O1" s="17">
        <v>-27</v>
      </c>
      <c r="P1" s="17">
        <v>-26</v>
      </c>
      <c r="Q1" s="17">
        <v>-25</v>
      </c>
      <c r="R1" s="17">
        <v>-24</v>
      </c>
      <c r="S1" s="17">
        <v>-23</v>
      </c>
      <c r="T1" s="17">
        <v>-22</v>
      </c>
      <c r="U1" s="17">
        <v>-21</v>
      </c>
      <c r="V1" s="17">
        <v>-20</v>
      </c>
      <c r="W1" s="17">
        <v>-19</v>
      </c>
      <c r="X1" s="17">
        <v>-18</v>
      </c>
      <c r="Y1" s="17">
        <v>-17</v>
      </c>
      <c r="Z1" s="17">
        <v>-16</v>
      </c>
      <c r="AA1" s="17">
        <v>-15</v>
      </c>
      <c r="AB1" s="17">
        <v>-14</v>
      </c>
      <c r="AC1" s="17">
        <v>-13</v>
      </c>
      <c r="AD1" s="17">
        <v>-12</v>
      </c>
      <c r="AE1" s="17">
        <v>-11</v>
      </c>
      <c r="AF1" s="17">
        <v>-10</v>
      </c>
      <c r="AG1" s="17">
        <v>-9</v>
      </c>
      <c r="AH1" s="17">
        <v>-8</v>
      </c>
      <c r="AI1" s="17">
        <v>-7</v>
      </c>
      <c r="AJ1" s="17">
        <v>-6</v>
      </c>
      <c r="AK1" s="17">
        <v>-5</v>
      </c>
      <c r="AL1" s="17">
        <v>-4</v>
      </c>
      <c r="AM1" s="17">
        <v>-3</v>
      </c>
      <c r="AN1" s="17">
        <v>-2</v>
      </c>
      <c r="AO1" s="17">
        <v>-1</v>
      </c>
      <c r="AP1" s="18">
        <v>0</v>
      </c>
      <c r="AQ1" s="19">
        <v>0</v>
      </c>
      <c r="AR1" s="17">
        <v>1</v>
      </c>
      <c r="AS1" s="17">
        <v>2</v>
      </c>
      <c r="AT1" s="17">
        <v>3</v>
      </c>
      <c r="AU1" s="17">
        <v>4</v>
      </c>
      <c r="AV1" s="17">
        <v>5</v>
      </c>
      <c r="AW1" s="17">
        <v>6</v>
      </c>
      <c r="AX1" s="17">
        <v>7</v>
      </c>
      <c r="AY1" s="17">
        <v>8</v>
      </c>
      <c r="AZ1" s="17">
        <v>9</v>
      </c>
      <c r="BA1" s="17">
        <v>10</v>
      </c>
      <c r="BB1" s="17">
        <v>11</v>
      </c>
      <c r="BC1" s="17">
        <v>12</v>
      </c>
      <c r="BD1" s="17">
        <v>13</v>
      </c>
      <c r="BE1" s="17">
        <v>14</v>
      </c>
      <c r="BF1" s="17">
        <v>15</v>
      </c>
      <c r="BG1" s="17">
        <v>16</v>
      </c>
      <c r="BH1" s="17">
        <v>17</v>
      </c>
      <c r="BI1" s="17">
        <v>18</v>
      </c>
      <c r="BJ1" s="17">
        <v>19</v>
      </c>
      <c r="BK1" s="17">
        <v>20</v>
      </c>
      <c r="BL1" s="17">
        <v>21</v>
      </c>
      <c r="BM1" s="17">
        <v>22</v>
      </c>
      <c r="BN1" s="17">
        <v>23</v>
      </c>
      <c r="BO1" s="17">
        <v>24</v>
      </c>
      <c r="BP1" s="17">
        <v>25</v>
      </c>
      <c r="BQ1" s="17">
        <v>26</v>
      </c>
      <c r="BR1" s="17">
        <v>27</v>
      </c>
      <c r="BS1" s="17">
        <v>28</v>
      </c>
      <c r="BT1" s="17">
        <v>29</v>
      </c>
      <c r="BU1" s="17">
        <v>30</v>
      </c>
    </row>
    <row r="2" spans="1:73" x14ac:dyDescent="0.3">
      <c r="A2" s="21">
        <v>10</v>
      </c>
      <c r="AP2" s="22" t="s">
        <v>75</v>
      </c>
      <c r="AQ2" s="23" t="s">
        <v>20</v>
      </c>
    </row>
    <row r="3" spans="1:73" x14ac:dyDescent="0.3">
      <c r="A3" s="24">
        <v>11</v>
      </c>
      <c r="AP3" s="22" t="s">
        <v>75</v>
      </c>
      <c r="AQ3" s="23" t="s">
        <v>20</v>
      </c>
    </row>
    <row r="4" spans="1:73" x14ac:dyDescent="0.3">
      <c r="A4" s="24">
        <v>12</v>
      </c>
      <c r="AP4" s="22" t="s">
        <v>75</v>
      </c>
      <c r="AQ4" s="23" t="s">
        <v>20</v>
      </c>
    </row>
    <row r="5" spans="1:73" x14ac:dyDescent="0.3">
      <c r="A5" s="24">
        <v>13</v>
      </c>
      <c r="AP5" s="22" t="s">
        <v>75</v>
      </c>
      <c r="AQ5" s="23" t="s">
        <v>20</v>
      </c>
    </row>
    <row r="6" spans="1:73" x14ac:dyDescent="0.3">
      <c r="A6" s="24">
        <v>14</v>
      </c>
      <c r="AP6" s="22" t="s">
        <v>75</v>
      </c>
      <c r="AQ6" s="23" t="s">
        <v>20</v>
      </c>
    </row>
    <row r="7" spans="1:73" x14ac:dyDescent="0.3">
      <c r="A7" s="24">
        <v>15</v>
      </c>
      <c r="AP7" s="22" t="s">
        <v>75</v>
      </c>
      <c r="AQ7" s="23" t="s">
        <v>20</v>
      </c>
    </row>
    <row r="8" spans="1:73" x14ac:dyDescent="0.3">
      <c r="A8" s="24">
        <v>16</v>
      </c>
      <c r="AP8" s="22" t="s">
        <v>75</v>
      </c>
      <c r="AQ8" s="23" t="s">
        <v>20</v>
      </c>
    </row>
    <row r="9" spans="1:73" x14ac:dyDescent="0.3">
      <c r="A9" s="24">
        <v>17</v>
      </c>
      <c r="AP9" s="22" t="s">
        <v>75</v>
      </c>
      <c r="AQ9" s="23" t="s">
        <v>20</v>
      </c>
    </row>
    <row r="10" spans="1:73" x14ac:dyDescent="0.3">
      <c r="A10" s="24">
        <v>18</v>
      </c>
      <c r="AP10" s="22">
        <v>0</v>
      </c>
      <c r="AQ10" s="23">
        <v>605</v>
      </c>
    </row>
    <row r="11" spans="1:73" x14ac:dyDescent="0.3">
      <c r="A11" s="24">
        <v>19</v>
      </c>
      <c r="AP11" s="22">
        <v>0</v>
      </c>
      <c r="AQ11" s="23">
        <v>749</v>
      </c>
    </row>
    <row r="12" spans="1:73" x14ac:dyDescent="0.3">
      <c r="A12" s="24">
        <v>20</v>
      </c>
      <c r="AP12" s="22">
        <v>0</v>
      </c>
      <c r="AQ12" s="23">
        <v>660</v>
      </c>
    </row>
    <row r="13" spans="1:73" x14ac:dyDescent="0.3">
      <c r="A13" s="24">
        <v>21</v>
      </c>
      <c r="AP13" s="22">
        <v>0</v>
      </c>
      <c r="AQ13" s="23">
        <v>698</v>
      </c>
    </row>
    <row r="14" spans="1:73" x14ac:dyDescent="0.3">
      <c r="A14" s="24">
        <v>22</v>
      </c>
      <c r="AP14" s="22">
        <v>0</v>
      </c>
      <c r="AQ14" s="23">
        <v>694</v>
      </c>
    </row>
    <row r="15" spans="1:73" x14ac:dyDescent="0.3">
      <c r="A15" s="24">
        <v>23</v>
      </c>
      <c r="AP15" s="22">
        <v>0</v>
      </c>
      <c r="AQ15" s="23">
        <v>727</v>
      </c>
    </row>
    <row r="16" spans="1:73" x14ac:dyDescent="0.3">
      <c r="A16" s="24">
        <v>24</v>
      </c>
      <c r="AP16" s="22">
        <v>0</v>
      </c>
      <c r="AQ16" s="23">
        <v>638</v>
      </c>
    </row>
    <row r="17" spans="1:73" x14ac:dyDescent="0.3">
      <c r="A17" s="24">
        <v>25</v>
      </c>
      <c r="AP17" s="22">
        <v>0</v>
      </c>
      <c r="AQ17" s="23">
        <v>682</v>
      </c>
    </row>
    <row r="18" spans="1:73" x14ac:dyDescent="0.3">
      <c r="A18" s="24">
        <v>26</v>
      </c>
      <c r="AP18" s="22">
        <v>0</v>
      </c>
      <c r="AQ18" s="23">
        <v>723</v>
      </c>
    </row>
    <row r="19" spans="1:73" x14ac:dyDescent="0.3">
      <c r="A19" s="24">
        <v>27</v>
      </c>
      <c r="AP19" s="22">
        <v>0</v>
      </c>
      <c r="AQ19" s="23">
        <v>727</v>
      </c>
    </row>
    <row r="20" spans="1:73" x14ac:dyDescent="0.3">
      <c r="A20" s="24">
        <v>28</v>
      </c>
      <c r="AP20" s="22">
        <v>0</v>
      </c>
      <c r="AQ20" s="23">
        <v>631</v>
      </c>
    </row>
    <row r="21" spans="1:73" x14ac:dyDescent="0.3">
      <c r="A21" s="24">
        <v>29</v>
      </c>
      <c r="AP21" s="22">
        <v>0</v>
      </c>
      <c r="AQ21" s="23">
        <v>678</v>
      </c>
    </row>
    <row r="22" spans="1:73" x14ac:dyDescent="0.3">
      <c r="A22" s="25">
        <v>30</v>
      </c>
      <c r="B22" s="22">
        <v>461292</v>
      </c>
      <c r="C22" s="22">
        <v>404848</v>
      </c>
      <c r="D22" s="22">
        <v>352373</v>
      </c>
      <c r="E22" s="22">
        <v>303613</v>
      </c>
      <c r="F22" s="22">
        <v>258567</v>
      </c>
      <c r="G22" s="22">
        <v>216961</v>
      </c>
      <c r="H22" s="22">
        <v>179107</v>
      </c>
      <c r="I22" s="22">
        <v>145033</v>
      </c>
      <c r="J22" s="22">
        <v>114830</v>
      </c>
      <c r="K22" s="22">
        <v>88553</v>
      </c>
      <c r="L22" s="22">
        <v>66236</v>
      </c>
      <c r="M22" s="22">
        <v>47726</v>
      </c>
      <c r="N22" s="22">
        <v>33107</v>
      </c>
      <c r="O22" s="22">
        <v>21910</v>
      </c>
      <c r="P22" s="26">
        <v>13589</v>
      </c>
      <c r="Q22" s="22">
        <v>7713</v>
      </c>
      <c r="R22" s="27">
        <v>3845</v>
      </c>
      <c r="S22" s="28">
        <v>1529</v>
      </c>
      <c r="T22" s="22">
        <v>430</v>
      </c>
      <c r="U22" s="22">
        <v>45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9">
        <v>0</v>
      </c>
      <c r="AQ22" s="30">
        <v>693</v>
      </c>
      <c r="AR22" s="27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8">
        <v>0</v>
      </c>
      <c r="BG22" s="22">
        <v>0</v>
      </c>
      <c r="BH22" s="26">
        <v>0</v>
      </c>
      <c r="BI22" s="22">
        <v>0</v>
      </c>
      <c r="BJ22" s="31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 t="s">
        <v>75</v>
      </c>
      <c r="BS22" s="22" t="s">
        <v>75</v>
      </c>
      <c r="BT22" s="22" t="s">
        <v>75</v>
      </c>
      <c r="BU22" s="22" t="s">
        <v>75</v>
      </c>
    </row>
    <row r="23" spans="1:73" x14ac:dyDescent="0.3">
      <c r="A23" s="32">
        <v>30</v>
      </c>
      <c r="B23" s="23">
        <v>462168</v>
      </c>
      <c r="C23" s="23">
        <v>405752</v>
      </c>
      <c r="D23" s="23">
        <v>353254</v>
      </c>
      <c r="E23" s="23">
        <v>304504</v>
      </c>
      <c r="F23" s="23">
        <v>259516</v>
      </c>
      <c r="G23" s="23">
        <v>217994</v>
      </c>
      <c r="H23" s="23">
        <v>180202</v>
      </c>
      <c r="I23" s="23">
        <v>146240</v>
      </c>
      <c r="J23" s="23">
        <v>116137</v>
      </c>
      <c r="K23" s="23">
        <v>89850</v>
      </c>
      <c r="L23" s="23">
        <v>67716</v>
      </c>
      <c r="M23" s="23">
        <v>49153</v>
      </c>
      <c r="N23" s="23">
        <v>34623</v>
      </c>
      <c r="O23" s="23">
        <v>23394</v>
      </c>
      <c r="P23" s="23">
        <v>15002</v>
      </c>
      <c r="Q23" s="33">
        <v>9038</v>
      </c>
      <c r="R23" s="23">
        <v>5023</v>
      </c>
      <c r="S23" s="34">
        <v>2635</v>
      </c>
      <c r="T23" s="34">
        <v>1349</v>
      </c>
      <c r="U23" s="23">
        <v>833</v>
      </c>
      <c r="V23" s="23">
        <v>718</v>
      </c>
      <c r="W23" s="23">
        <v>695</v>
      </c>
      <c r="X23" s="23">
        <v>616</v>
      </c>
      <c r="Y23" s="23">
        <v>671</v>
      </c>
      <c r="Z23" s="23">
        <v>793</v>
      </c>
      <c r="AA23" s="23">
        <v>620</v>
      </c>
      <c r="AB23" s="23">
        <v>659</v>
      </c>
      <c r="AC23" s="23">
        <v>792</v>
      </c>
      <c r="AD23" s="23">
        <v>617</v>
      </c>
      <c r="AE23" s="23">
        <v>755</v>
      </c>
      <c r="AF23" s="23">
        <v>601</v>
      </c>
      <c r="AG23" s="23">
        <v>713</v>
      </c>
      <c r="AH23" s="23">
        <v>622</v>
      </c>
      <c r="AI23" s="23">
        <v>612</v>
      </c>
      <c r="AJ23" s="23">
        <v>638</v>
      </c>
      <c r="AK23" s="23">
        <v>644</v>
      </c>
      <c r="AL23" s="23">
        <v>667</v>
      </c>
      <c r="AM23" s="23">
        <v>638</v>
      </c>
      <c r="AN23" s="23">
        <v>686</v>
      </c>
      <c r="AO23" s="23">
        <v>633</v>
      </c>
      <c r="AP23" s="35">
        <v>0</v>
      </c>
      <c r="AQ23" s="36">
        <v>693</v>
      </c>
      <c r="AR23" s="23">
        <v>622</v>
      </c>
      <c r="AS23" s="34">
        <v>700</v>
      </c>
      <c r="AT23" s="23">
        <v>650</v>
      </c>
      <c r="AU23" s="23">
        <v>670</v>
      </c>
      <c r="AV23" s="23">
        <v>668</v>
      </c>
      <c r="AW23" s="23">
        <v>763</v>
      </c>
      <c r="AX23" s="23">
        <v>667</v>
      </c>
      <c r="AY23" s="23">
        <v>642</v>
      </c>
      <c r="AZ23" s="23">
        <v>654</v>
      </c>
      <c r="BA23" s="23">
        <v>690</v>
      </c>
      <c r="BB23" s="23">
        <v>745</v>
      </c>
      <c r="BC23" s="23">
        <v>636</v>
      </c>
      <c r="BD23" s="23">
        <v>624</v>
      </c>
      <c r="BE23" s="37">
        <v>652</v>
      </c>
      <c r="BF23" s="23">
        <v>667</v>
      </c>
      <c r="BG23" s="34">
        <v>687</v>
      </c>
      <c r="BH23" s="23">
        <v>668</v>
      </c>
      <c r="BI23" s="38">
        <v>632</v>
      </c>
      <c r="BJ23" s="23">
        <v>712</v>
      </c>
      <c r="BK23" s="23">
        <v>657</v>
      </c>
      <c r="BL23" s="23">
        <v>650</v>
      </c>
      <c r="BM23" s="23">
        <v>739</v>
      </c>
      <c r="BN23" s="23">
        <v>661</v>
      </c>
      <c r="BO23" s="23">
        <v>617</v>
      </c>
      <c r="BP23" s="23">
        <v>673</v>
      </c>
      <c r="BQ23" s="23">
        <v>1140</v>
      </c>
      <c r="BR23" s="23" t="s">
        <v>20</v>
      </c>
      <c r="BS23" s="23" t="s">
        <v>20</v>
      </c>
      <c r="BT23" s="23" t="s">
        <v>20</v>
      </c>
      <c r="BU23" s="23" t="s">
        <v>20</v>
      </c>
    </row>
    <row r="24" spans="1:73" x14ac:dyDescent="0.3">
      <c r="A24" s="24">
        <v>31</v>
      </c>
      <c r="AP24" s="39">
        <v>0</v>
      </c>
      <c r="AQ24" s="40">
        <v>609</v>
      </c>
    </row>
    <row r="25" spans="1:73" x14ac:dyDescent="0.3">
      <c r="A25" s="24">
        <v>32</v>
      </c>
      <c r="AP25" s="22">
        <v>0</v>
      </c>
      <c r="AQ25" s="23">
        <v>659</v>
      </c>
    </row>
    <row r="26" spans="1:73" x14ac:dyDescent="0.3">
      <c r="A26" s="24">
        <v>33</v>
      </c>
      <c r="AP26" s="22">
        <v>0</v>
      </c>
      <c r="AQ26" s="23">
        <v>692</v>
      </c>
    </row>
    <row r="27" spans="1:73" x14ac:dyDescent="0.3">
      <c r="A27" s="24">
        <v>34</v>
      </c>
      <c r="AP27" s="22">
        <v>0</v>
      </c>
      <c r="AQ27" s="23">
        <v>614</v>
      </c>
    </row>
    <row r="28" spans="1:73" x14ac:dyDescent="0.3">
      <c r="A28" s="24">
        <v>35</v>
      </c>
      <c r="AP28" s="22">
        <v>0</v>
      </c>
      <c r="AQ28" s="23">
        <v>696</v>
      </c>
    </row>
    <row r="29" spans="1:73" x14ac:dyDescent="0.3">
      <c r="A29" s="24">
        <v>36</v>
      </c>
      <c r="AP29" s="22">
        <v>0</v>
      </c>
      <c r="AQ29" s="23">
        <v>716</v>
      </c>
    </row>
    <row r="30" spans="1:73" x14ac:dyDescent="0.3">
      <c r="A30" s="24">
        <v>37</v>
      </c>
      <c r="AP30" s="22">
        <v>0</v>
      </c>
      <c r="AQ30" s="23">
        <v>662</v>
      </c>
    </row>
    <row r="31" spans="1:73" x14ac:dyDescent="0.3">
      <c r="A31" s="24">
        <v>38</v>
      </c>
      <c r="AP31" s="22">
        <v>0</v>
      </c>
      <c r="AQ31" s="23">
        <v>638</v>
      </c>
    </row>
    <row r="32" spans="1:73" x14ac:dyDescent="0.3">
      <c r="A32" s="24">
        <v>39</v>
      </c>
      <c r="AP32" s="22">
        <v>0</v>
      </c>
      <c r="AQ32" s="23">
        <v>703</v>
      </c>
    </row>
    <row r="33" spans="1:43" x14ac:dyDescent="0.3">
      <c r="A33" s="24">
        <v>40</v>
      </c>
      <c r="AP33" s="22">
        <v>0</v>
      </c>
      <c r="AQ33" s="23">
        <v>617</v>
      </c>
    </row>
    <row r="34" spans="1:43" x14ac:dyDescent="0.3">
      <c r="A34" s="24">
        <v>41</v>
      </c>
      <c r="AP34" s="22">
        <v>0</v>
      </c>
      <c r="AQ34" s="23">
        <v>568</v>
      </c>
    </row>
    <row r="35" spans="1:43" x14ac:dyDescent="0.3">
      <c r="A35" s="24">
        <v>42</v>
      </c>
      <c r="AP35" s="22">
        <v>0</v>
      </c>
      <c r="AQ35" s="23">
        <v>702</v>
      </c>
    </row>
    <row r="36" spans="1:43" x14ac:dyDescent="0.3">
      <c r="A36" s="24">
        <v>43</v>
      </c>
      <c r="AP36" s="22">
        <v>0</v>
      </c>
      <c r="AQ36" s="23">
        <v>651</v>
      </c>
    </row>
    <row r="37" spans="1:43" x14ac:dyDescent="0.3">
      <c r="A37" s="24">
        <v>44</v>
      </c>
      <c r="AP37" s="41">
        <v>0</v>
      </c>
      <c r="AQ37" s="38">
        <v>706</v>
      </c>
    </row>
    <row r="38" spans="1:43" x14ac:dyDescent="0.3">
      <c r="A38" s="24">
        <v>45</v>
      </c>
      <c r="AP38" s="22">
        <v>0</v>
      </c>
      <c r="AQ38" s="23">
        <v>650</v>
      </c>
    </row>
    <row r="39" spans="1:43" x14ac:dyDescent="0.3">
      <c r="A39" s="24">
        <v>46</v>
      </c>
      <c r="AP39" s="22">
        <v>0</v>
      </c>
      <c r="AQ39" s="23">
        <v>684</v>
      </c>
    </row>
    <row r="40" spans="1:43" x14ac:dyDescent="0.3">
      <c r="A40" s="24">
        <v>47</v>
      </c>
      <c r="AP40" s="22">
        <v>0</v>
      </c>
      <c r="AQ40" s="23">
        <v>604</v>
      </c>
    </row>
    <row r="41" spans="1:43" x14ac:dyDescent="0.3">
      <c r="A41" s="24">
        <v>48</v>
      </c>
      <c r="AP41" s="22">
        <v>0</v>
      </c>
      <c r="AQ41" s="23">
        <v>660</v>
      </c>
    </row>
    <row r="42" spans="1:43" x14ac:dyDescent="0.3">
      <c r="A42" s="24">
        <v>49</v>
      </c>
      <c r="AP42" s="22">
        <v>0</v>
      </c>
      <c r="AQ42" s="23">
        <v>643</v>
      </c>
    </row>
    <row r="43" spans="1:43" x14ac:dyDescent="0.3">
      <c r="A43" s="24">
        <v>50</v>
      </c>
      <c r="AP43" s="22">
        <v>0</v>
      </c>
      <c r="AQ43" s="23">
        <v>656</v>
      </c>
    </row>
    <row r="44" spans="1:43" x14ac:dyDescent="0.3">
      <c r="A44" s="24">
        <v>51</v>
      </c>
      <c r="AP44" s="22">
        <v>0</v>
      </c>
      <c r="AQ44" s="23">
        <v>701</v>
      </c>
    </row>
    <row r="45" spans="1:43" x14ac:dyDescent="0.3">
      <c r="A45" s="24">
        <v>52</v>
      </c>
      <c r="AP45" s="22">
        <v>286</v>
      </c>
      <c r="AQ45" s="23">
        <v>1232</v>
      </c>
    </row>
    <row r="46" spans="1:43" x14ac:dyDescent="0.3">
      <c r="A46" s="24">
        <v>53</v>
      </c>
      <c r="AP46" s="22">
        <v>3208</v>
      </c>
      <c r="AQ46" s="23">
        <v>4393</v>
      </c>
    </row>
    <row r="47" spans="1:43" x14ac:dyDescent="0.3">
      <c r="A47" s="24">
        <v>54</v>
      </c>
      <c r="AP47" s="22">
        <v>14110</v>
      </c>
      <c r="AQ47" s="23">
        <v>15424</v>
      </c>
    </row>
    <row r="48" spans="1:43" x14ac:dyDescent="0.3">
      <c r="A48" s="24">
        <v>55</v>
      </c>
      <c r="AP48" s="22">
        <v>48338</v>
      </c>
      <c r="AQ48" s="23">
        <v>49122</v>
      </c>
    </row>
    <row r="49" spans="1:43" x14ac:dyDescent="0.3">
      <c r="A49" s="24">
        <v>56</v>
      </c>
      <c r="AP49" s="22">
        <v>112040</v>
      </c>
      <c r="AQ49" s="23">
        <v>112417</v>
      </c>
    </row>
    <row r="50" spans="1:43" x14ac:dyDescent="0.3">
      <c r="A50" s="24">
        <v>57</v>
      </c>
      <c r="AP50" s="22">
        <v>181822</v>
      </c>
      <c r="AQ50" s="23">
        <v>182205</v>
      </c>
    </row>
    <row r="51" spans="1:43" x14ac:dyDescent="0.3">
      <c r="A51" s="24">
        <v>58</v>
      </c>
      <c r="AP51" s="22">
        <v>254897</v>
      </c>
      <c r="AQ51" s="23">
        <v>255307</v>
      </c>
    </row>
    <row r="52" spans="1:43" x14ac:dyDescent="0.3">
      <c r="A52" s="24">
        <v>59</v>
      </c>
      <c r="AP52" s="22">
        <v>331735</v>
      </c>
      <c r="AQ52" s="23">
        <v>332299</v>
      </c>
    </row>
    <row r="53" spans="1:43" x14ac:dyDescent="0.3">
      <c r="A53" s="24">
        <v>60</v>
      </c>
      <c r="AP53" s="22">
        <v>414815</v>
      </c>
      <c r="AQ53" s="23">
        <v>415452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7E89-F38D-4749-B6B5-40A9529E101D}">
  <dimension ref="A1:BU53"/>
  <sheetViews>
    <sheetView zoomScale="85" zoomScaleNormal="85" workbookViewId="0">
      <pane xSplit="1" topLeftCell="Y1" activePane="topRight" state="frozen"/>
      <selection activeCell="J57" sqref="J57"/>
      <selection pane="topRight" activeCell="BS23" sqref="BS23:BU23"/>
    </sheetView>
  </sheetViews>
  <sheetFormatPr defaultColWidth="10.25" defaultRowHeight="14.4" x14ac:dyDescent="0.3"/>
  <cols>
    <col min="1" max="1" width="11.625" style="20" bestFit="1" customWidth="1"/>
    <col min="2" max="14" width="7.875" style="20" bestFit="1" customWidth="1"/>
    <col min="15" max="17" width="6.75" style="20" bestFit="1" customWidth="1"/>
    <col min="18" max="41" width="5.625" style="20" bestFit="1" customWidth="1"/>
    <col min="42" max="42" width="9" style="20" bestFit="1" customWidth="1"/>
    <col min="43" max="43" width="7.875" style="20" bestFit="1" customWidth="1"/>
    <col min="44" max="44" width="5.625" style="20" bestFit="1" customWidth="1"/>
    <col min="45" max="50" width="6.75" style="20" bestFit="1" customWidth="1"/>
    <col min="51" max="61" width="7.875" style="20" bestFit="1" customWidth="1"/>
    <col min="62" max="64" width="6.75" style="20" bestFit="1" customWidth="1"/>
    <col min="65" max="67" width="7.875" style="20" bestFit="1" customWidth="1"/>
    <col min="68" max="73" width="6.625" style="20" bestFit="1" customWidth="1"/>
    <col min="74" max="16384" width="10.25" style="20"/>
  </cols>
  <sheetData>
    <row r="1" spans="1:73" x14ac:dyDescent="0.3">
      <c r="A1" s="16" t="s">
        <v>56</v>
      </c>
      <c r="B1" s="17">
        <v>-40</v>
      </c>
      <c r="C1" s="17">
        <v>-39</v>
      </c>
      <c r="D1" s="17">
        <v>-38</v>
      </c>
      <c r="E1" s="17">
        <v>-37</v>
      </c>
      <c r="F1" s="17">
        <v>-36</v>
      </c>
      <c r="G1" s="17">
        <v>-35</v>
      </c>
      <c r="H1" s="17">
        <v>-34</v>
      </c>
      <c r="I1" s="17">
        <v>-33</v>
      </c>
      <c r="J1" s="17">
        <v>-32</v>
      </c>
      <c r="K1" s="17">
        <v>-31</v>
      </c>
      <c r="L1" s="17">
        <v>-30</v>
      </c>
      <c r="M1" s="17">
        <v>-29</v>
      </c>
      <c r="N1" s="17">
        <v>-28</v>
      </c>
      <c r="O1" s="17">
        <v>-27</v>
      </c>
      <c r="P1" s="17">
        <v>-26</v>
      </c>
      <c r="Q1" s="17">
        <v>-25</v>
      </c>
      <c r="R1" s="17">
        <v>-24</v>
      </c>
      <c r="S1" s="17">
        <v>-23</v>
      </c>
      <c r="T1" s="17">
        <v>-22</v>
      </c>
      <c r="U1" s="17">
        <v>-21</v>
      </c>
      <c r="V1" s="17">
        <v>-20</v>
      </c>
      <c r="W1" s="17">
        <v>-19</v>
      </c>
      <c r="X1" s="17">
        <v>-18</v>
      </c>
      <c r="Y1" s="17">
        <v>-17</v>
      </c>
      <c r="Z1" s="17">
        <v>-16</v>
      </c>
      <c r="AA1" s="17">
        <v>-15</v>
      </c>
      <c r="AB1" s="17">
        <v>-14</v>
      </c>
      <c r="AC1" s="17">
        <v>-13</v>
      </c>
      <c r="AD1" s="17">
        <v>-12</v>
      </c>
      <c r="AE1" s="17">
        <v>-11</v>
      </c>
      <c r="AF1" s="17">
        <v>-10</v>
      </c>
      <c r="AG1" s="17">
        <v>-9</v>
      </c>
      <c r="AH1" s="17">
        <v>-8</v>
      </c>
      <c r="AI1" s="17">
        <v>-7</v>
      </c>
      <c r="AJ1" s="17">
        <v>-6</v>
      </c>
      <c r="AK1" s="17">
        <v>-5</v>
      </c>
      <c r="AL1" s="17">
        <v>-4</v>
      </c>
      <c r="AM1" s="17">
        <v>-3</v>
      </c>
      <c r="AN1" s="17">
        <v>-2</v>
      </c>
      <c r="AO1" s="17">
        <v>-1</v>
      </c>
      <c r="AP1" s="18">
        <v>0</v>
      </c>
      <c r="AQ1" s="19">
        <v>0</v>
      </c>
      <c r="AR1" s="17">
        <v>1</v>
      </c>
      <c r="AS1" s="17">
        <v>2</v>
      </c>
      <c r="AT1" s="17">
        <v>3</v>
      </c>
      <c r="AU1" s="17">
        <v>4</v>
      </c>
      <c r="AV1" s="17">
        <v>5</v>
      </c>
      <c r="AW1" s="17">
        <v>6</v>
      </c>
      <c r="AX1" s="17">
        <v>7</v>
      </c>
      <c r="AY1" s="17">
        <v>8</v>
      </c>
      <c r="AZ1" s="17">
        <v>9</v>
      </c>
      <c r="BA1" s="17">
        <v>10</v>
      </c>
      <c r="BB1" s="17">
        <v>11</v>
      </c>
      <c r="BC1" s="17">
        <v>12</v>
      </c>
      <c r="BD1" s="17">
        <v>13</v>
      </c>
      <c r="BE1" s="17">
        <v>14</v>
      </c>
      <c r="BF1" s="17">
        <v>15</v>
      </c>
      <c r="BG1" s="17">
        <v>16</v>
      </c>
      <c r="BH1" s="17">
        <v>17</v>
      </c>
      <c r="BI1" s="17">
        <v>18</v>
      </c>
      <c r="BJ1" s="17">
        <v>19</v>
      </c>
      <c r="BK1" s="17">
        <v>20</v>
      </c>
      <c r="BL1" s="17">
        <v>21</v>
      </c>
      <c r="BM1" s="17">
        <v>22</v>
      </c>
      <c r="BN1" s="17">
        <v>23</v>
      </c>
      <c r="BO1" s="17">
        <v>24</v>
      </c>
      <c r="BP1" s="17">
        <v>25</v>
      </c>
      <c r="BQ1" s="17">
        <v>26</v>
      </c>
      <c r="BR1" s="17">
        <v>27</v>
      </c>
      <c r="BS1" s="17">
        <v>28</v>
      </c>
      <c r="BT1" s="17">
        <v>29</v>
      </c>
      <c r="BU1" s="17">
        <v>30</v>
      </c>
    </row>
    <row r="2" spans="1:73" x14ac:dyDescent="0.3">
      <c r="A2" s="21">
        <v>10</v>
      </c>
      <c r="AP2" s="22" t="s">
        <v>75</v>
      </c>
      <c r="AQ2" s="23" t="s">
        <v>20</v>
      </c>
    </row>
    <row r="3" spans="1:73" x14ac:dyDescent="0.3">
      <c r="A3" s="24">
        <v>11</v>
      </c>
      <c r="AP3" s="22" t="s">
        <v>75</v>
      </c>
      <c r="AQ3" s="23" t="s">
        <v>20</v>
      </c>
    </row>
    <row r="4" spans="1:73" x14ac:dyDescent="0.3">
      <c r="A4" s="24">
        <v>12</v>
      </c>
      <c r="AP4" s="22" t="s">
        <v>75</v>
      </c>
      <c r="AQ4" s="23" t="s">
        <v>20</v>
      </c>
    </row>
    <row r="5" spans="1:73" x14ac:dyDescent="0.3">
      <c r="A5" s="24">
        <v>13</v>
      </c>
      <c r="AP5" s="22" t="s">
        <v>75</v>
      </c>
      <c r="AQ5" s="23" t="s">
        <v>20</v>
      </c>
    </row>
    <row r="6" spans="1:73" x14ac:dyDescent="0.3">
      <c r="A6" s="24">
        <v>14</v>
      </c>
      <c r="AP6" s="22" t="s">
        <v>75</v>
      </c>
      <c r="AQ6" s="23" t="s">
        <v>20</v>
      </c>
    </row>
    <row r="7" spans="1:73" x14ac:dyDescent="0.3">
      <c r="A7" s="24">
        <v>15</v>
      </c>
      <c r="AP7" s="22" t="s">
        <v>75</v>
      </c>
      <c r="AQ7" s="23" t="s">
        <v>20</v>
      </c>
    </row>
    <row r="8" spans="1:73" x14ac:dyDescent="0.3">
      <c r="A8" s="24">
        <v>16</v>
      </c>
      <c r="AP8" s="22" t="s">
        <v>75</v>
      </c>
      <c r="AQ8" s="23" t="s">
        <v>20</v>
      </c>
    </row>
    <row r="9" spans="1:73" x14ac:dyDescent="0.3">
      <c r="A9" s="24">
        <v>17</v>
      </c>
      <c r="AP9" s="22" t="s">
        <v>75</v>
      </c>
      <c r="AQ9" s="23" t="s">
        <v>20</v>
      </c>
    </row>
    <row r="10" spans="1:73" x14ac:dyDescent="0.3">
      <c r="A10" s="24">
        <v>18</v>
      </c>
      <c r="AP10" s="22">
        <v>0</v>
      </c>
      <c r="AQ10" s="23">
        <v>661</v>
      </c>
    </row>
    <row r="11" spans="1:73" x14ac:dyDescent="0.3">
      <c r="A11" s="24">
        <v>19</v>
      </c>
      <c r="AP11" s="22">
        <v>0</v>
      </c>
      <c r="AQ11" s="23">
        <v>660</v>
      </c>
    </row>
    <row r="12" spans="1:73" x14ac:dyDescent="0.3">
      <c r="A12" s="24">
        <v>20</v>
      </c>
      <c r="AP12" s="22">
        <v>0</v>
      </c>
      <c r="AQ12" s="23">
        <v>651</v>
      </c>
    </row>
    <row r="13" spans="1:73" x14ac:dyDescent="0.3">
      <c r="A13" s="24">
        <v>21</v>
      </c>
      <c r="AP13" s="22">
        <v>0</v>
      </c>
      <c r="AQ13" s="23">
        <v>647</v>
      </c>
    </row>
    <row r="14" spans="1:73" x14ac:dyDescent="0.3">
      <c r="A14" s="24">
        <v>22</v>
      </c>
      <c r="AP14" s="22">
        <v>0</v>
      </c>
      <c r="AQ14" s="23">
        <v>735</v>
      </c>
    </row>
    <row r="15" spans="1:73" x14ac:dyDescent="0.3">
      <c r="A15" s="24">
        <v>23</v>
      </c>
      <c r="AP15" s="22">
        <v>0</v>
      </c>
      <c r="AQ15" s="23">
        <v>662</v>
      </c>
    </row>
    <row r="16" spans="1:73" x14ac:dyDescent="0.3">
      <c r="A16" s="24">
        <v>24</v>
      </c>
      <c r="AP16" s="22">
        <v>0</v>
      </c>
      <c r="AQ16" s="23">
        <v>650</v>
      </c>
    </row>
    <row r="17" spans="1:73" x14ac:dyDescent="0.3">
      <c r="A17" s="24">
        <v>25</v>
      </c>
      <c r="AP17" s="22">
        <v>0</v>
      </c>
      <c r="AQ17" s="23">
        <v>687</v>
      </c>
    </row>
    <row r="18" spans="1:73" x14ac:dyDescent="0.3">
      <c r="A18" s="24">
        <v>26</v>
      </c>
      <c r="AP18" s="22">
        <v>0</v>
      </c>
      <c r="AQ18" s="23">
        <v>631</v>
      </c>
    </row>
    <row r="19" spans="1:73" x14ac:dyDescent="0.3">
      <c r="A19" s="24">
        <v>27</v>
      </c>
      <c r="AP19" s="22">
        <v>0</v>
      </c>
      <c r="AQ19" s="23">
        <v>659</v>
      </c>
    </row>
    <row r="20" spans="1:73" x14ac:dyDescent="0.3">
      <c r="A20" s="24">
        <v>28</v>
      </c>
      <c r="AP20" s="22">
        <v>0</v>
      </c>
      <c r="AQ20" s="23">
        <v>604</v>
      </c>
    </row>
    <row r="21" spans="1:73" x14ac:dyDescent="0.3">
      <c r="A21" s="24">
        <v>29</v>
      </c>
      <c r="AP21" s="22">
        <v>0</v>
      </c>
      <c r="AQ21" s="23">
        <v>683</v>
      </c>
    </row>
    <row r="22" spans="1:73" x14ac:dyDescent="0.3">
      <c r="A22" s="25">
        <v>30</v>
      </c>
      <c r="B22" s="22">
        <v>640689</v>
      </c>
      <c r="C22" s="22">
        <v>577821</v>
      </c>
      <c r="D22" s="22">
        <v>517058</v>
      </c>
      <c r="E22" s="22">
        <v>459809</v>
      </c>
      <c r="F22" s="22">
        <v>405664</v>
      </c>
      <c r="G22" s="22">
        <v>355155</v>
      </c>
      <c r="H22" s="22">
        <v>308249</v>
      </c>
      <c r="I22" s="22">
        <v>264787</v>
      </c>
      <c r="J22" s="22">
        <v>224422</v>
      </c>
      <c r="K22" s="22">
        <v>187226</v>
      </c>
      <c r="L22" s="22">
        <v>153227</v>
      </c>
      <c r="M22" s="22">
        <v>122640</v>
      </c>
      <c r="N22" s="22">
        <v>95433</v>
      </c>
      <c r="O22" s="22">
        <v>72192</v>
      </c>
      <c r="P22" s="26">
        <v>52993</v>
      </c>
      <c r="Q22" s="22">
        <v>37514</v>
      </c>
      <c r="R22" s="27">
        <v>25658</v>
      </c>
      <c r="S22" s="28">
        <v>16645</v>
      </c>
      <c r="T22" s="22">
        <v>10104</v>
      </c>
      <c r="U22" s="22">
        <v>5517</v>
      </c>
      <c r="V22" s="22">
        <v>2610</v>
      </c>
      <c r="W22" s="22">
        <v>995</v>
      </c>
      <c r="X22" s="22">
        <v>224</v>
      </c>
      <c r="Y22" s="22">
        <v>2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9">
        <v>0</v>
      </c>
      <c r="AQ22" s="30">
        <v>666</v>
      </c>
      <c r="AR22" s="27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8">
        <v>0</v>
      </c>
      <c r="BG22" s="22">
        <v>0</v>
      </c>
      <c r="BH22" s="26">
        <v>0</v>
      </c>
      <c r="BI22" s="26">
        <v>0</v>
      </c>
      <c r="BJ22" s="31">
        <v>0</v>
      </c>
      <c r="BK22" s="22">
        <v>0</v>
      </c>
      <c r="BL22" s="22">
        <v>0</v>
      </c>
      <c r="BM22" s="22">
        <v>80</v>
      </c>
      <c r="BN22" s="22">
        <v>1529</v>
      </c>
      <c r="BO22" s="22">
        <v>5274</v>
      </c>
      <c r="BP22" s="22">
        <v>11448</v>
      </c>
      <c r="BQ22" s="22">
        <v>20315</v>
      </c>
      <c r="BR22" s="22">
        <v>32028</v>
      </c>
      <c r="BS22" s="22" t="s">
        <v>75</v>
      </c>
      <c r="BT22" s="22" t="s">
        <v>75</v>
      </c>
      <c r="BU22" s="22" t="s">
        <v>75</v>
      </c>
    </row>
    <row r="23" spans="1:73" x14ac:dyDescent="0.3">
      <c r="A23" s="32">
        <v>30</v>
      </c>
      <c r="B23" s="23">
        <v>641029</v>
      </c>
      <c r="C23" s="23">
        <v>578261</v>
      </c>
      <c r="D23" s="23">
        <v>517556</v>
      </c>
      <c r="E23" s="23">
        <v>460417</v>
      </c>
      <c r="F23" s="23">
        <v>406332</v>
      </c>
      <c r="G23" s="23">
        <v>355945</v>
      </c>
      <c r="H23" s="23">
        <v>308984</v>
      </c>
      <c r="I23" s="23">
        <v>265528</v>
      </c>
      <c r="J23" s="23">
        <v>225187</v>
      </c>
      <c r="K23" s="23">
        <v>188102</v>
      </c>
      <c r="L23" s="23">
        <v>154113</v>
      </c>
      <c r="M23" s="23">
        <v>123597</v>
      </c>
      <c r="N23" s="23">
        <v>96595</v>
      </c>
      <c r="O23" s="23">
        <v>73337</v>
      </c>
      <c r="P23" s="23">
        <v>54144</v>
      </c>
      <c r="Q23" s="33">
        <v>38726</v>
      </c>
      <c r="R23" s="23">
        <v>26850</v>
      </c>
      <c r="S23" s="34">
        <v>17811</v>
      </c>
      <c r="T23" s="34">
        <v>11166</v>
      </c>
      <c r="U23" s="23">
        <v>6619</v>
      </c>
      <c r="V23" s="23">
        <v>3600</v>
      </c>
      <c r="W23" s="23">
        <v>1910</v>
      </c>
      <c r="X23" s="23">
        <v>1092</v>
      </c>
      <c r="Y23" s="23">
        <v>700</v>
      </c>
      <c r="Z23" s="23">
        <v>682</v>
      </c>
      <c r="AA23" s="23">
        <v>735</v>
      </c>
      <c r="AB23" s="23">
        <v>697</v>
      </c>
      <c r="AC23" s="23">
        <v>639</v>
      </c>
      <c r="AD23" s="23">
        <v>616</v>
      </c>
      <c r="AE23" s="23">
        <v>631</v>
      </c>
      <c r="AF23" s="23">
        <v>699</v>
      </c>
      <c r="AG23" s="23">
        <v>645</v>
      </c>
      <c r="AH23" s="23">
        <v>598</v>
      </c>
      <c r="AI23" s="23">
        <v>680</v>
      </c>
      <c r="AJ23" s="23">
        <v>704</v>
      </c>
      <c r="AK23" s="23">
        <v>622</v>
      </c>
      <c r="AL23" s="23">
        <v>671</v>
      </c>
      <c r="AM23" s="23">
        <v>702</v>
      </c>
      <c r="AN23" s="23">
        <v>671</v>
      </c>
      <c r="AO23" s="23">
        <v>677</v>
      </c>
      <c r="AP23" s="35">
        <v>0</v>
      </c>
      <c r="AQ23" s="36">
        <v>666</v>
      </c>
      <c r="AR23" s="23">
        <v>692</v>
      </c>
      <c r="AS23" s="34">
        <v>706</v>
      </c>
      <c r="AT23" s="23">
        <v>650</v>
      </c>
      <c r="AU23" s="23">
        <v>643</v>
      </c>
      <c r="AV23" s="23">
        <v>636</v>
      </c>
      <c r="AW23" s="23">
        <v>629</v>
      </c>
      <c r="AX23" s="23">
        <v>664</v>
      </c>
      <c r="AY23" s="23">
        <v>651</v>
      </c>
      <c r="AZ23" s="23">
        <v>646</v>
      </c>
      <c r="BA23" s="23">
        <v>670</v>
      </c>
      <c r="BB23" s="23">
        <v>649</v>
      </c>
      <c r="BC23" s="23">
        <v>685</v>
      </c>
      <c r="BD23" s="23">
        <v>665</v>
      </c>
      <c r="BE23" s="37">
        <v>613</v>
      </c>
      <c r="BF23" s="23">
        <v>665</v>
      </c>
      <c r="BG23" s="34">
        <v>630</v>
      </c>
      <c r="BH23" s="23">
        <v>651</v>
      </c>
      <c r="BI23" s="38">
        <v>626</v>
      </c>
      <c r="BJ23" s="23">
        <v>637</v>
      </c>
      <c r="BK23" s="23">
        <v>628</v>
      </c>
      <c r="BL23" s="23">
        <v>728</v>
      </c>
      <c r="BM23" s="23">
        <v>1709</v>
      </c>
      <c r="BN23" s="23">
        <v>3914</v>
      </c>
      <c r="BO23" s="23">
        <v>7782</v>
      </c>
      <c r="BP23" s="23">
        <v>13932</v>
      </c>
      <c r="BQ23" s="23">
        <v>22850</v>
      </c>
      <c r="BR23" s="23">
        <v>34519</v>
      </c>
      <c r="BS23" s="23" t="s">
        <v>20</v>
      </c>
      <c r="BT23" s="23" t="s">
        <v>20</v>
      </c>
      <c r="BU23" s="23" t="s">
        <v>20</v>
      </c>
    </row>
    <row r="24" spans="1:73" x14ac:dyDescent="0.3">
      <c r="A24" s="24">
        <v>31</v>
      </c>
      <c r="AP24" s="39">
        <v>0</v>
      </c>
      <c r="AQ24" s="40">
        <v>719</v>
      </c>
    </row>
    <row r="25" spans="1:73" x14ac:dyDescent="0.3">
      <c r="A25" s="24">
        <v>32</v>
      </c>
      <c r="AP25" s="22">
        <v>0</v>
      </c>
      <c r="AQ25" s="23">
        <v>683</v>
      </c>
    </row>
    <row r="26" spans="1:73" x14ac:dyDescent="0.3">
      <c r="A26" s="24">
        <v>33</v>
      </c>
      <c r="AP26" s="22">
        <v>0</v>
      </c>
      <c r="AQ26" s="23">
        <v>635</v>
      </c>
    </row>
    <row r="27" spans="1:73" x14ac:dyDescent="0.3">
      <c r="A27" s="24">
        <v>34</v>
      </c>
      <c r="AP27" s="22">
        <v>0</v>
      </c>
      <c r="AQ27" s="23">
        <v>675</v>
      </c>
    </row>
    <row r="28" spans="1:73" x14ac:dyDescent="0.3">
      <c r="A28" s="24">
        <v>35</v>
      </c>
      <c r="AP28" s="22">
        <v>0</v>
      </c>
      <c r="AQ28" s="23">
        <v>621</v>
      </c>
    </row>
    <row r="29" spans="1:73" x14ac:dyDescent="0.3">
      <c r="A29" s="24">
        <v>36</v>
      </c>
      <c r="AP29" s="22">
        <v>0</v>
      </c>
      <c r="AQ29" s="23">
        <v>637</v>
      </c>
    </row>
    <row r="30" spans="1:73" x14ac:dyDescent="0.3">
      <c r="A30" s="24">
        <v>37</v>
      </c>
      <c r="AP30" s="22">
        <v>0</v>
      </c>
      <c r="AQ30" s="23">
        <v>597</v>
      </c>
    </row>
    <row r="31" spans="1:73" x14ac:dyDescent="0.3">
      <c r="A31" s="24">
        <v>38</v>
      </c>
      <c r="AP31" s="22">
        <v>0</v>
      </c>
      <c r="AQ31" s="23">
        <v>641</v>
      </c>
    </row>
    <row r="32" spans="1:73" x14ac:dyDescent="0.3">
      <c r="A32" s="24">
        <v>39</v>
      </c>
      <c r="AP32" s="22">
        <v>0</v>
      </c>
      <c r="AQ32" s="23">
        <v>674</v>
      </c>
    </row>
    <row r="33" spans="1:53" x14ac:dyDescent="0.3">
      <c r="A33" s="24">
        <v>40</v>
      </c>
      <c r="AP33" s="22">
        <v>0</v>
      </c>
      <c r="AQ33" s="23">
        <v>664</v>
      </c>
      <c r="BA33" s="22"/>
    </row>
    <row r="34" spans="1:53" x14ac:dyDescent="0.3">
      <c r="A34" s="24">
        <v>41</v>
      </c>
      <c r="AP34" s="22">
        <v>0</v>
      </c>
      <c r="AQ34" s="23">
        <v>585</v>
      </c>
    </row>
    <row r="35" spans="1:53" x14ac:dyDescent="0.3">
      <c r="A35" s="24">
        <v>42</v>
      </c>
      <c r="AP35" s="22">
        <v>0</v>
      </c>
      <c r="AQ35" s="23">
        <v>711</v>
      </c>
    </row>
    <row r="36" spans="1:53" x14ac:dyDescent="0.3">
      <c r="A36" s="24">
        <v>43</v>
      </c>
      <c r="AP36" s="22">
        <v>0</v>
      </c>
      <c r="AQ36" s="23">
        <v>703</v>
      </c>
    </row>
    <row r="37" spans="1:53" x14ac:dyDescent="0.3">
      <c r="A37" s="24">
        <v>44</v>
      </c>
      <c r="AP37" s="41">
        <v>0</v>
      </c>
      <c r="AQ37" s="38">
        <v>678</v>
      </c>
    </row>
    <row r="38" spans="1:53" x14ac:dyDescent="0.3">
      <c r="A38" s="24">
        <v>45</v>
      </c>
      <c r="AP38" s="22">
        <v>0</v>
      </c>
      <c r="AQ38" s="23">
        <v>697</v>
      </c>
    </row>
    <row r="39" spans="1:53" x14ac:dyDescent="0.3">
      <c r="A39" s="24">
        <v>46</v>
      </c>
      <c r="AP39" s="22">
        <v>756</v>
      </c>
      <c r="AQ39" s="23">
        <v>1674</v>
      </c>
    </row>
    <row r="40" spans="1:53" x14ac:dyDescent="0.3">
      <c r="A40" s="24">
        <v>47</v>
      </c>
      <c r="AP40" s="22">
        <v>5838</v>
      </c>
      <c r="AQ40" s="23">
        <v>6722</v>
      </c>
    </row>
    <row r="41" spans="1:53" x14ac:dyDescent="0.3">
      <c r="A41" s="24">
        <v>48</v>
      </c>
      <c r="AP41" s="22">
        <v>21269</v>
      </c>
      <c r="AQ41" s="23">
        <v>22025</v>
      </c>
    </row>
    <row r="42" spans="1:53" x14ac:dyDescent="0.3">
      <c r="A42" s="24">
        <v>49</v>
      </c>
      <c r="AP42" s="22">
        <v>58074</v>
      </c>
      <c r="AQ42" s="23">
        <v>58861</v>
      </c>
    </row>
    <row r="43" spans="1:53" x14ac:dyDescent="0.3">
      <c r="A43" s="24">
        <v>50</v>
      </c>
      <c r="AP43" s="22">
        <v>114442</v>
      </c>
      <c r="AQ43" s="23">
        <v>114862</v>
      </c>
    </row>
    <row r="44" spans="1:53" x14ac:dyDescent="0.3">
      <c r="A44" s="24">
        <v>51</v>
      </c>
      <c r="AP44" s="22">
        <v>176459</v>
      </c>
      <c r="AQ44" s="23">
        <v>176850</v>
      </c>
    </row>
    <row r="45" spans="1:53" x14ac:dyDescent="0.3">
      <c r="A45" s="24">
        <v>52</v>
      </c>
      <c r="AP45" s="22">
        <v>242476</v>
      </c>
      <c r="AQ45" s="23">
        <v>242803</v>
      </c>
    </row>
    <row r="46" spans="1:53" x14ac:dyDescent="0.3">
      <c r="A46" s="24">
        <v>53</v>
      </c>
      <c r="AP46" s="22">
        <v>311312</v>
      </c>
      <c r="AQ46" s="23">
        <v>311633</v>
      </c>
    </row>
    <row r="47" spans="1:53" x14ac:dyDescent="0.3">
      <c r="A47" s="24">
        <v>54</v>
      </c>
      <c r="AP47" s="22">
        <v>381230</v>
      </c>
      <c r="AQ47" s="23">
        <v>381586</v>
      </c>
    </row>
    <row r="48" spans="1:53" x14ac:dyDescent="0.3">
      <c r="A48" s="24">
        <v>55</v>
      </c>
      <c r="AP48" s="22">
        <v>452484</v>
      </c>
      <c r="AQ48" s="23">
        <v>452828</v>
      </c>
    </row>
    <row r="49" spans="1:43" x14ac:dyDescent="0.3">
      <c r="A49" s="24">
        <v>56</v>
      </c>
      <c r="AP49" s="22">
        <v>524666</v>
      </c>
      <c r="AQ49" s="23">
        <v>525041</v>
      </c>
    </row>
    <row r="50" spans="1:43" x14ac:dyDescent="0.3">
      <c r="A50" s="24">
        <v>57</v>
      </c>
      <c r="AP50" s="22">
        <v>598000</v>
      </c>
      <c r="AQ50" s="23">
        <v>598286</v>
      </c>
    </row>
    <row r="51" spans="1:43" x14ac:dyDescent="0.3">
      <c r="A51" s="24">
        <v>58</v>
      </c>
      <c r="AP51" s="22">
        <v>672070</v>
      </c>
      <c r="AQ51" s="23">
        <v>672392</v>
      </c>
    </row>
    <row r="52" spans="1:43" x14ac:dyDescent="0.3">
      <c r="A52" s="24">
        <v>59</v>
      </c>
      <c r="AP52" s="22">
        <v>746809</v>
      </c>
      <c r="AQ52" s="23">
        <v>747148</v>
      </c>
    </row>
    <row r="53" spans="1:43" x14ac:dyDescent="0.3">
      <c r="A53" s="24">
        <v>60</v>
      </c>
      <c r="AP53" s="22">
        <v>822292</v>
      </c>
      <c r="AQ53" s="23">
        <v>822603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E19EB-D023-4BEC-89D9-D9714EC9AE8F}">
  <dimension ref="A1:CO62"/>
  <sheetViews>
    <sheetView topLeftCell="A25" zoomScale="85" zoomScaleNormal="85" workbookViewId="0">
      <pane xSplit="1" topLeftCell="AO1" activePane="topRight" state="frozen"/>
      <selection activeCell="I46" sqref="I46"/>
      <selection pane="topRight" activeCell="I46" sqref="I46"/>
    </sheetView>
  </sheetViews>
  <sheetFormatPr defaultColWidth="10.25" defaultRowHeight="14.4" x14ac:dyDescent="0.3"/>
  <cols>
    <col min="1" max="1" width="10.875" style="49" bestFit="1" customWidth="1"/>
    <col min="2" max="5" width="8.75" style="49" bestFit="1" customWidth="1"/>
    <col min="6" max="14" width="7.625" style="49" bestFit="1" customWidth="1"/>
    <col min="15" max="17" width="6.5" style="49" bestFit="1" customWidth="1"/>
    <col min="18" max="51" width="5.5" style="49" bestFit="1" customWidth="1"/>
    <col min="52" max="53" width="8.75" style="49" bestFit="1" customWidth="1"/>
    <col min="54" max="76" width="5.5" style="49" bestFit="1" customWidth="1"/>
    <col min="77" max="81" width="6.5" style="49" bestFit="1" customWidth="1"/>
    <col min="82" max="92" width="7.625" style="49" bestFit="1" customWidth="1"/>
    <col min="93" max="93" width="8.75" style="49" bestFit="1" customWidth="1"/>
    <col min="94" max="16384" width="10.25" style="49"/>
  </cols>
  <sheetData>
    <row r="1" spans="1:93" x14ac:dyDescent="0.3">
      <c r="A1" s="45" t="s">
        <v>56</v>
      </c>
      <c r="B1" s="46">
        <v>-50</v>
      </c>
      <c r="C1" s="46">
        <v>-49</v>
      </c>
      <c r="D1" s="46">
        <v>-48</v>
      </c>
      <c r="E1" s="46">
        <v>-47</v>
      </c>
      <c r="F1" s="46">
        <v>-46</v>
      </c>
      <c r="G1" s="46">
        <v>-45</v>
      </c>
      <c r="H1" s="46">
        <v>-44</v>
      </c>
      <c r="I1" s="46">
        <v>-43</v>
      </c>
      <c r="J1" s="46">
        <v>-42</v>
      </c>
      <c r="K1" s="46">
        <v>-41</v>
      </c>
      <c r="L1" s="46">
        <v>-40</v>
      </c>
      <c r="M1" s="46">
        <v>-39</v>
      </c>
      <c r="N1" s="46">
        <v>-38</v>
      </c>
      <c r="O1" s="46">
        <v>-37</v>
      </c>
      <c r="P1" s="46">
        <v>-36</v>
      </c>
      <c r="Q1" s="46">
        <v>-35</v>
      </c>
      <c r="R1" s="46">
        <v>-34</v>
      </c>
      <c r="S1" s="46">
        <v>-33</v>
      </c>
      <c r="T1" s="46">
        <v>-32</v>
      </c>
      <c r="U1" s="46">
        <v>-31</v>
      </c>
      <c r="V1" s="46">
        <v>-30</v>
      </c>
      <c r="W1" s="46">
        <v>-29</v>
      </c>
      <c r="X1" s="46">
        <v>-28</v>
      </c>
      <c r="Y1" s="46">
        <v>-27</v>
      </c>
      <c r="Z1" s="46">
        <v>-26</v>
      </c>
      <c r="AA1" s="46">
        <v>-25</v>
      </c>
      <c r="AB1" s="46">
        <v>-24</v>
      </c>
      <c r="AC1" s="46">
        <v>-23</v>
      </c>
      <c r="AD1" s="46">
        <v>-22</v>
      </c>
      <c r="AE1" s="46">
        <v>-21</v>
      </c>
      <c r="AF1" s="46">
        <v>-20</v>
      </c>
      <c r="AG1" s="46">
        <v>-19</v>
      </c>
      <c r="AH1" s="46">
        <v>-18</v>
      </c>
      <c r="AI1" s="46">
        <v>-17</v>
      </c>
      <c r="AJ1" s="46">
        <v>-16</v>
      </c>
      <c r="AK1" s="46">
        <v>-15</v>
      </c>
      <c r="AL1" s="46">
        <v>-14</v>
      </c>
      <c r="AM1" s="46">
        <v>-13</v>
      </c>
      <c r="AN1" s="46">
        <v>-12</v>
      </c>
      <c r="AO1" s="46">
        <v>-11</v>
      </c>
      <c r="AP1" s="46">
        <v>-10</v>
      </c>
      <c r="AQ1" s="46">
        <v>-9</v>
      </c>
      <c r="AR1" s="46">
        <v>-8</v>
      </c>
      <c r="AS1" s="46">
        <v>-7</v>
      </c>
      <c r="AT1" s="46">
        <v>-6</v>
      </c>
      <c r="AU1" s="46">
        <v>-5</v>
      </c>
      <c r="AV1" s="46">
        <v>-4</v>
      </c>
      <c r="AW1" s="46">
        <v>-3</v>
      </c>
      <c r="AX1" s="46">
        <v>-2</v>
      </c>
      <c r="AY1" s="46">
        <v>-1</v>
      </c>
      <c r="AZ1" s="47">
        <v>0</v>
      </c>
      <c r="BA1" s="48">
        <v>0</v>
      </c>
      <c r="BB1" s="46">
        <v>1</v>
      </c>
      <c r="BC1" s="46">
        <v>2</v>
      </c>
      <c r="BD1" s="46">
        <v>3</v>
      </c>
      <c r="BE1" s="46">
        <v>4</v>
      </c>
      <c r="BF1" s="46">
        <v>5</v>
      </c>
      <c r="BG1" s="46">
        <v>6</v>
      </c>
      <c r="BH1" s="46">
        <v>7</v>
      </c>
      <c r="BI1" s="46">
        <v>8</v>
      </c>
      <c r="BJ1" s="46">
        <v>9</v>
      </c>
      <c r="BK1" s="46">
        <v>10</v>
      </c>
      <c r="BL1" s="46">
        <v>11</v>
      </c>
      <c r="BM1" s="46">
        <v>12</v>
      </c>
      <c r="BN1" s="46">
        <v>13</v>
      </c>
      <c r="BO1" s="46">
        <v>14</v>
      </c>
      <c r="BP1" s="46">
        <v>15</v>
      </c>
      <c r="BQ1" s="46">
        <v>16</v>
      </c>
      <c r="BR1" s="46">
        <v>17</v>
      </c>
      <c r="BS1" s="46">
        <v>18</v>
      </c>
      <c r="BT1" s="46">
        <v>19</v>
      </c>
      <c r="BU1" s="46">
        <v>20</v>
      </c>
      <c r="BV1" s="46">
        <v>21</v>
      </c>
      <c r="BW1" s="46">
        <v>22</v>
      </c>
      <c r="BX1" s="46">
        <v>23</v>
      </c>
      <c r="BY1" s="46">
        <v>24</v>
      </c>
      <c r="BZ1" s="46">
        <v>25</v>
      </c>
      <c r="CA1" s="46">
        <v>26</v>
      </c>
      <c r="CB1" s="46">
        <v>27</v>
      </c>
      <c r="CC1" s="46">
        <v>28</v>
      </c>
      <c r="CD1" s="46">
        <v>29</v>
      </c>
      <c r="CE1" s="46">
        <v>30</v>
      </c>
      <c r="CF1" s="46">
        <v>31</v>
      </c>
      <c r="CG1" s="46">
        <v>32</v>
      </c>
      <c r="CH1" s="46">
        <v>33</v>
      </c>
      <c r="CI1" s="46">
        <v>34</v>
      </c>
      <c r="CJ1" s="46">
        <v>35</v>
      </c>
      <c r="CK1" s="46">
        <v>36</v>
      </c>
      <c r="CL1" s="46">
        <v>37</v>
      </c>
      <c r="CM1" s="46">
        <v>38</v>
      </c>
      <c r="CN1" s="46">
        <v>39</v>
      </c>
      <c r="CO1" s="46">
        <v>40</v>
      </c>
    </row>
    <row r="2" spans="1:93" x14ac:dyDescent="0.3">
      <c r="A2" s="50">
        <v>1</v>
      </c>
      <c r="AZ2" s="51">
        <v>364557</v>
      </c>
      <c r="BA2" s="52">
        <v>374184</v>
      </c>
    </row>
    <row r="3" spans="1:93" x14ac:dyDescent="0.3">
      <c r="A3" s="50">
        <v>2</v>
      </c>
      <c r="AZ3" s="51">
        <v>259733</v>
      </c>
      <c r="BA3" s="52">
        <v>270290</v>
      </c>
    </row>
    <row r="4" spans="1:93" x14ac:dyDescent="0.3">
      <c r="A4" s="50">
        <v>3</v>
      </c>
      <c r="AZ4" s="51">
        <v>80695</v>
      </c>
      <c r="BA4" s="52">
        <v>144547</v>
      </c>
    </row>
    <row r="5" spans="1:93" x14ac:dyDescent="0.3">
      <c r="A5" s="50">
        <v>4</v>
      </c>
      <c r="AZ5" s="51">
        <v>28179</v>
      </c>
      <c r="BA5" s="52">
        <v>113656</v>
      </c>
    </row>
    <row r="6" spans="1:93" x14ac:dyDescent="0.3">
      <c r="A6" s="50">
        <v>5</v>
      </c>
      <c r="AZ6" s="51">
        <v>8504</v>
      </c>
      <c r="BA6" s="52">
        <v>45207</v>
      </c>
    </row>
    <row r="7" spans="1:93" x14ac:dyDescent="0.3">
      <c r="A7" s="50">
        <v>6</v>
      </c>
      <c r="AZ7" s="51">
        <v>1086</v>
      </c>
      <c r="BA7" s="52">
        <v>20072</v>
      </c>
    </row>
    <row r="8" spans="1:93" x14ac:dyDescent="0.3">
      <c r="A8" s="53">
        <v>7</v>
      </c>
      <c r="AZ8" s="51">
        <v>1</v>
      </c>
      <c r="BA8" s="52">
        <v>8189</v>
      </c>
    </row>
    <row r="9" spans="1:93" x14ac:dyDescent="0.3">
      <c r="A9" s="50">
        <v>8</v>
      </c>
      <c r="AZ9" s="51">
        <v>0</v>
      </c>
      <c r="BA9" s="52">
        <v>2866</v>
      </c>
    </row>
    <row r="10" spans="1:93" x14ac:dyDescent="0.3">
      <c r="A10" s="50">
        <v>9</v>
      </c>
      <c r="AZ10" s="51">
        <v>0</v>
      </c>
      <c r="BA10" s="52">
        <v>766</v>
      </c>
    </row>
    <row r="11" spans="1:93" x14ac:dyDescent="0.3">
      <c r="A11" s="53">
        <v>10</v>
      </c>
      <c r="AZ11" s="51">
        <v>0</v>
      </c>
      <c r="BA11" s="52">
        <v>204</v>
      </c>
    </row>
    <row r="12" spans="1:93" x14ac:dyDescent="0.3">
      <c r="A12" s="50">
        <v>11</v>
      </c>
      <c r="AZ12" s="51">
        <v>0</v>
      </c>
      <c r="BA12" s="52">
        <v>134</v>
      </c>
    </row>
    <row r="13" spans="1:93" x14ac:dyDescent="0.3">
      <c r="A13" s="50">
        <v>12</v>
      </c>
      <c r="AZ13" s="51">
        <v>0</v>
      </c>
      <c r="BA13" s="52">
        <v>150</v>
      </c>
    </row>
    <row r="14" spans="1:93" x14ac:dyDescent="0.3">
      <c r="A14" s="50">
        <v>13</v>
      </c>
      <c r="AZ14" s="51">
        <v>0</v>
      </c>
      <c r="BA14" s="52">
        <v>119</v>
      </c>
    </row>
    <row r="15" spans="1:93" x14ac:dyDescent="0.3">
      <c r="A15" s="50">
        <v>14</v>
      </c>
      <c r="AZ15" s="51">
        <v>0</v>
      </c>
      <c r="BA15" s="52">
        <v>150</v>
      </c>
    </row>
    <row r="16" spans="1:93" x14ac:dyDescent="0.3">
      <c r="A16" s="50">
        <v>15</v>
      </c>
      <c r="AZ16" s="51">
        <v>0</v>
      </c>
      <c r="BA16" s="52">
        <v>173</v>
      </c>
    </row>
    <row r="17" spans="1:93" x14ac:dyDescent="0.3">
      <c r="A17" s="50">
        <v>16</v>
      </c>
      <c r="AZ17" s="51">
        <v>0</v>
      </c>
      <c r="BA17" s="52">
        <v>173</v>
      </c>
    </row>
    <row r="18" spans="1:93" x14ac:dyDescent="0.3">
      <c r="A18" s="50">
        <v>17</v>
      </c>
      <c r="AZ18" s="51">
        <v>0</v>
      </c>
      <c r="BA18" s="52">
        <v>161</v>
      </c>
    </row>
    <row r="19" spans="1:93" x14ac:dyDescent="0.3">
      <c r="A19" s="50">
        <v>18</v>
      </c>
      <c r="AZ19" s="51">
        <v>0</v>
      </c>
      <c r="BA19" s="52">
        <v>153</v>
      </c>
    </row>
    <row r="20" spans="1:93" x14ac:dyDescent="0.3">
      <c r="A20" s="50">
        <v>19</v>
      </c>
      <c r="AZ20" s="51">
        <v>0</v>
      </c>
      <c r="BA20" s="52">
        <v>154</v>
      </c>
    </row>
    <row r="21" spans="1:93" x14ac:dyDescent="0.3">
      <c r="A21" s="50">
        <v>20</v>
      </c>
      <c r="AZ21" s="51">
        <v>0</v>
      </c>
      <c r="BA21" s="52">
        <v>156</v>
      </c>
    </row>
    <row r="22" spans="1:93" x14ac:dyDescent="0.3">
      <c r="A22" s="50">
        <v>21</v>
      </c>
      <c r="AZ22" s="51">
        <v>0</v>
      </c>
      <c r="BA22" s="52">
        <v>155</v>
      </c>
    </row>
    <row r="23" spans="1:93" x14ac:dyDescent="0.3">
      <c r="A23" s="50">
        <v>22</v>
      </c>
      <c r="AZ23" s="51">
        <v>0</v>
      </c>
      <c r="BA23" s="52">
        <v>161</v>
      </c>
    </row>
    <row r="24" spans="1:93" x14ac:dyDescent="0.3">
      <c r="A24" s="50">
        <v>23</v>
      </c>
      <c r="AZ24" s="51">
        <v>0</v>
      </c>
      <c r="BA24" s="52">
        <v>138</v>
      </c>
    </row>
    <row r="25" spans="1:93" x14ac:dyDescent="0.3">
      <c r="A25" s="50">
        <v>24</v>
      </c>
      <c r="AZ25" s="51">
        <v>0</v>
      </c>
      <c r="BA25" s="52">
        <v>154</v>
      </c>
    </row>
    <row r="26" spans="1:93" x14ac:dyDescent="0.3">
      <c r="A26" s="50">
        <v>25</v>
      </c>
      <c r="AZ26" s="51">
        <v>0</v>
      </c>
      <c r="BA26" s="52">
        <v>165</v>
      </c>
    </row>
    <row r="27" spans="1:93" x14ac:dyDescent="0.3">
      <c r="A27" s="50">
        <v>26</v>
      </c>
      <c r="AZ27" s="51">
        <v>0</v>
      </c>
      <c r="BA27" s="52">
        <v>157</v>
      </c>
    </row>
    <row r="28" spans="1:93" x14ac:dyDescent="0.3">
      <c r="A28" s="50">
        <v>27</v>
      </c>
      <c r="AZ28" s="54">
        <v>0</v>
      </c>
      <c r="BA28" s="55">
        <v>204</v>
      </c>
    </row>
    <row r="29" spans="1:93" x14ac:dyDescent="0.3">
      <c r="A29" s="50">
        <v>28</v>
      </c>
      <c r="AZ29" s="51">
        <v>0</v>
      </c>
      <c r="BA29" s="52">
        <v>159</v>
      </c>
    </row>
    <row r="30" spans="1:93" x14ac:dyDescent="0.3">
      <c r="A30" s="50">
        <v>29</v>
      </c>
      <c r="AZ30" s="51">
        <v>0</v>
      </c>
      <c r="BA30" s="52">
        <v>161</v>
      </c>
    </row>
    <row r="31" spans="1:93" x14ac:dyDescent="0.3">
      <c r="A31" s="56">
        <v>30</v>
      </c>
      <c r="B31" s="51">
        <v>155727</v>
      </c>
      <c r="C31" s="51">
        <v>135707</v>
      </c>
      <c r="D31" s="51">
        <v>117823</v>
      </c>
      <c r="E31" s="51">
        <v>100805</v>
      </c>
      <c r="F31" s="51">
        <v>85572</v>
      </c>
      <c r="G31" s="51">
        <v>71404</v>
      </c>
      <c r="H31" s="51">
        <v>58752</v>
      </c>
      <c r="I31" s="51">
        <v>47374</v>
      </c>
      <c r="J31" s="51">
        <v>37367</v>
      </c>
      <c r="K31" s="51">
        <v>28580</v>
      </c>
      <c r="L31" s="51">
        <v>21060</v>
      </c>
      <c r="M31" s="51">
        <v>14760</v>
      </c>
      <c r="N31" s="51">
        <v>9640</v>
      </c>
      <c r="O31" s="51">
        <v>5681</v>
      </c>
      <c r="P31" s="57">
        <v>2853</v>
      </c>
      <c r="Q31" s="51">
        <v>1109</v>
      </c>
      <c r="R31" s="58">
        <v>254</v>
      </c>
      <c r="S31" s="59">
        <v>20</v>
      </c>
      <c r="T31" s="51">
        <v>0</v>
      </c>
      <c r="U31" s="51">
        <v>0</v>
      </c>
      <c r="V31" s="51">
        <v>0</v>
      </c>
      <c r="W31" s="51">
        <v>0</v>
      </c>
      <c r="X31" s="51">
        <v>0</v>
      </c>
      <c r="Y31" s="51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1">
        <v>0</v>
      </c>
      <c r="AL31" s="51">
        <v>0</v>
      </c>
      <c r="AM31" s="51">
        <v>0</v>
      </c>
      <c r="AN31" s="51">
        <v>0</v>
      </c>
      <c r="AO31" s="51">
        <v>0</v>
      </c>
      <c r="AP31" s="58">
        <v>0</v>
      </c>
      <c r="AQ31" s="58">
        <v>0</v>
      </c>
      <c r="AR31" s="58">
        <v>0</v>
      </c>
      <c r="AS31" s="51">
        <v>0</v>
      </c>
      <c r="AT31" s="51">
        <v>0</v>
      </c>
      <c r="AU31" s="51">
        <v>0</v>
      </c>
      <c r="AV31" s="51">
        <v>0</v>
      </c>
      <c r="AW31" s="51">
        <v>0</v>
      </c>
      <c r="AX31" s="51">
        <v>0</v>
      </c>
      <c r="AY31" s="51">
        <v>0</v>
      </c>
      <c r="AZ31" s="60">
        <v>0</v>
      </c>
      <c r="BA31" s="61">
        <v>112</v>
      </c>
      <c r="BB31" s="51">
        <v>0</v>
      </c>
      <c r="BC31" s="51">
        <v>0</v>
      </c>
      <c r="BD31" s="51">
        <v>0</v>
      </c>
      <c r="BE31" s="51">
        <v>0</v>
      </c>
      <c r="BF31" s="59">
        <v>0</v>
      </c>
      <c r="BG31" s="59">
        <v>0</v>
      </c>
      <c r="BH31" s="57">
        <v>0</v>
      </c>
      <c r="BI31" s="59">
        <v>0</v>
      </c>
      <c r="BJ31" s="62">
        <v>0</v>
      </c>
      <c r="BK31" s="51">
        <v>0</v>
      </c>
      <c r="BL31" s="51">
        <v>0</v>
      </c>
      <c r="BM31" s="51">
        <v>0</v>
      </c>
      <c r="BN31" s="51">
        <v>0</v>
      </c>
      <c r="BO31" s="51">
        <v>0</v>
      </c>
      <c r="BP31" s="51">
        <v>0</v>
      </c>
      <c r="BQ31" s="51">
        <v>0</v>
      </c>
      <c r="BR31" s="51">
        <v>0</v>
      </c>
      <c r="BS31" s="51">
        <v>0</v>
      </c>
      <c r="BT31" s="51">
        <v>0</v>
      </c>
      <c r="BU31" s="51">
        <v>0</v>
      </c>
      <c r="BV31" s="51">
        <v>0</v>
      </c>
      <c r="BW31" s="51">
        <v>0</v>
      </c>
      <c r="BX31" s="51">
        <v>0</v>
      </c>
      <c r="BY31" s="51">
        <v>0</v>
      </c>
      <c r="BZ31" s="51">
        <v>0</v>
      </c>
      <c r="CA31" s="51">
        <v>0</v>
      </c>
      <c r="CB31" s="51">
        <v>162</v>
      </c>
      <c r="CC31" s="51">
        <v>1006</v>
      </c>
      <c r="CD31" s="51">
        <v>2697</v>
      </c>
      <c r="CE31" s="51">
        <v>5208</v>
      </c>
      <c r="CF31" s="51">
        <v>8800</v>
      </c>
      <c r="CG31" s="51">
        <v>13303</v>
      </c>
      <c r="CH31" s="51">
        <v>19098</v>
      </c>
      <c r="CI31" s="51">
        <v>25940</v>
      </c>
      <c r="CJ31" s="51">
        <v>34023</v>
      </c>
      <c r="CK31" s="51">
        <v>43303</v>
      </c>
      <c r="CL31" s="51">
        <v>54112</v>
      </c>
      <c r="CM31" s="51">
        <v>66106</v>
      </c>
      <c r="CN31" s="51">
        <v>79748</v>
      </c>
      <c r="CO31" s="51">
        <v>94577</v>
      </c>
    </row>
    <row r="32" spans="1:93" x14ac:dyDescent="0.3">
      <c r="A32" s="63">
        <v>30</v>
      </c>
      <c r="B32" s="52">
        <v>156419</v>
      </c>
      <c r="C32" s="52">
        <v>136433</v>
      </c>
      <c r="D32" s="52">
        <v>118590</v>
      </c>
      <c r="E32" s="52">
        <v>101571</v>
      </c>
      <c r="F32" s="52">
        <v>86366</v>
      </c>
      <c r="G32" s="52">
        <v>72218</v>
      </c>
      <c r="H32" s="52">
        <v>59587</v>
      </c>
      <c r="I32" s="52">
        <v>48255</v>
      </c>
      <c r="J32" s="52">
        <v>38283</v>
      </c>
      <c r="K32" s="52">
        <v>29521</v>
      </c>
      <c r="L32" s="52">
        <v>22074</v>
      </c>
      <c r="M32" s="52">
        <v>15756</v>
      </c>
      <c r="N32" s="52">
        <v>10640</v>
      </c>
      <c r="O32" s="52">
        <v>6707</v>
      </c>
      <c r="P32" s="52">
        <v>3850</v>
      </c>
      <c r="Q32" s="64">
        <v>2024</v>
      </c>
      <c r="R32" s="52">
        <v>927</v>
      </c>
      <c r="S32" s="65">
        <v>393</v>
      </c>
      <c r="T32" s="65">
        <v>180</v>
      </c>
      <c r="U32" s="52">
        <v>159</v>
      </c>
      <c r="V32" s="52">
        <v>144</v>
      </c>
      <c r="W32" s="52">
        <v>167</v>
      </c>
      <c r="X32" s="52">
        <v>170</v>
      </c>
      <c r="Y32" s="52">
        <v>171</v>
      </c>
      <c r="Z32" s="52">
        <v>159</v>
      </c>
      <c r="AA32" s="52">
        <v>138</v>
      </c>
      <c r="AB32" s="52">
        <v>174</v>
      </c>
      <c r="AC32" s="52">
        <v>159</v>
      </c>
      <c r="AD32" s="52">
        <v>136</v>
      </c>
      <c r="AE32" s="52">
        <v>170</v>
      </c>
      <c r="AF32" s="52">
        <v>137</v>
      </c>
      <c r="AG32" s="52">
        <v>166</v>
      </c>
      <c r="AH32" s="52">
        <v>178</v>
      </c>
      <c r="AI32" s="52">
        <v>157</v>
      </c>
      <c r="AJ32" s="52">
        <v>149</v>
      </c>
      <c r="AK32" s="52">
        <v>160</v>
      </c>
      <c r="AL32" s="52">
        <v>154</v>
      </c>
      <c r="AM32" s="52">
        <v>145</v>
      </c>
      <c r="AN32" s="52">
        <v>175</v>
      </c>
      <c r="AO32" s="52">
        <v>156</v>
      </c>
      <c r="AP32" s="52">
        <v>156</v>
      </c>
      <c r="AQ32" s="52">
        <v>172</v>
      </c>
      <c r="AR32" s="52">
        <v>162</v>
      </c>
      <c r="AS32" s="65">
        <v>162</v>
      </c>
      <c r="AT32" s="52">
        <v>142</v>
      </c>
      <c r="AU32" s="52">
        <v>144</v>
      </c>
      <c r="AV32" s="52">
        <v>153</v>
      </c>
      <c r="AW32" s="52">
        <v>183</v>
      </c>
      <c r="AX32" s="52">
        <v>169</v>
      </c>
      <c r="AY32" s="52">
        <v>138</v>
      </c>
      <c r="AZ32" s="66">
        <v>0</v>
      </c>
      <c r="BA32" s="67">
        <v>112</v>
      </c>
      <c r="BB32" s="52">
        <v>137</v>
      </c>
      <c r="BC32" s="52">
        <v>143</v>
      </c>
      <c r="BD32" s="52">
        <v>137</v>
      </c>
      <c r="BE32" s="68">
        <v>151</v>
      </c>
      <c r="BF32" s="52">
        <v>169</v>
      </c>
      <c r="BG32" s="65">
        <v>154</v>
      </c>
      <c r="BH32" s="52">
        <v>175</v>
      </c>
      <c r="BI32" s="69">
        <v>154</v>
      </c>
      <c r="BJ32" s="52">
        <v>158</v>
      </c>
      <c r="BK32" s="52">
        <v>154</v>
      </c>
      <c r="BL32" s="52">
        <v>158</v>
      </c>
      <c r="BM32" s="52">
        <v>168</v>
      </c>
      <c r="BN32" s="52">
        <v>169</v>
      </c>
      <c r="BO32" s="52">
        <v>167</v>
      </c>
      <c r="BP32" s="52">
        <v>171</v>
      </c>
      <c r="BQ32" s="52">
        <v>164</v>
      </c>
      <c r="BR32" s="52">
        <v>177</v>
      </c>
      <c r="BS32" s="52">
        <v>147</v>
      </c>
      <c r="BT32" s="52">
        <v>156</v>
      </c>
      <c r="BU32" s="52">
        <v>156</v>
      </c>
      <c r="BV32" s="52">
        <v>158</v>
      </c>
      <c r="BW32" s="52">
        <v>270</v>
      </c>
      <c r="BX32" s="52">
        <v>636</v>
      </c>
      <c r="BY32" s="52">
        <v>1523</v>
      </c>
      <c r="BZ32" s="52">
        <v>2755</v>
      </c>
      <c r="CA32" s="52">
        <v>4551</v>
      </c>
      <c r="CB32" s="52">
        <v>6359</v>
      </c>
      <c r="CC32" s="52">
        <v>9147</v>
      </c>
      <c r="CD32" s="52">
        <v>12535</v>
      </c>
      <c r="CE32" s="52">
        <v>15533</v>
      </c>
      <c r="CF32" s="52">
        <v>20035</v>
      </c>
      <c r="CG32" s="52">
        <v>25105</v>
      </c>
      <c r="CH32" s="52">
        <v>30110</v>
      </c>
      <c r="CI32" s="52">
        <v>37230</v>
      </c>
      <c r="CJ32" s="52">
        <v>45481</v>
      </c>
      <c r="CK32" s="52">
        <v>53848</v>
      </c>
      <c r="CL32" s="52">
        <v>64855</v>
      </c>
      <c r="CM32" s="52">
        <v>76073</v>
      </c>
      <c r="CN32" s="52">
        <v>90154</v>
      </c>
      <c r="CO32" s="52">
        <v>105623</v>
      </c>
    </row>
    <row r="33" spans="1:53" x14ac:dyDescent="0.3">
      <c r="A33" s="50">
        <v>31</v>
      </c>
      <c r="AZ33" s="51">
        <v>0</v>
      </c>
      <c r="BA33" s="52">
        <v>177</v>
      </c>
    </row>
    <row r="34" spans="1:53" x14ac:dyDescent="0.3">
      <c r="A34" s="50">
        <v>32</v>
      </c>
      <c r="AZ34" s="51">
        <v>0</v>
      </c>
      <c r="BA34" s="52">
        <v>160</v>
      </c>
    </row>
    <row r="35" spans="1:53" x14ac:dyDescent="0.3">
      <c r="A35" s="50">
        <v>33</v>
      </c>
      <c r="AZ35" s="51">
        <v>0</v>
      </c>
      <c r="BA35" s="52">
        <v>171</v>
      </c>
    </row>
    <row r="36" spans="1:53" x14ac:dyDescent="0.3">
      <c r="A36" s="50">
        <v>34</v>
      </c>
      <c r="AZ36" s="51">
        <v>0</v>
      </c>
      <c r="BA36" s="52">
        <v>151</v>
      </c>
    </row>
    <row r="37" spans="1:53" x14ac:dyDescent="0.3">
      <c r="A37" s="50">
        <v>35</v>
      </c>
      <c r="AZ37" s="51">
        <v>0</v>
      </c>
      <c r="BA37" s="52">
        <v>173</v>
      </c>
    </row>
    <row r="38" spans="1:53" x14ac:dyDescent="0.3">
      <c r="A38" s="50">
        <v>36</v>
      </c>
      <c r="AZ38" s="51">
        <v>0</v>
      </c>
      <c r="BA38" s="52">
        <v>170</v>
      </c>
    </row>
    <row r="39" spans="1:53" x14ac:dyDescent="0.3">
      <c r="A39" s="50">
        <v>37</v>
      </c>
      <c r="AZ39" s="51">
        <v>0</v>
      </c>
      <c r="BA39" s="52">
        <v>132</v>
      </c>
    </row>
    <row r="40" spans="1:53" x14ac:dyDescent="0.3">
      <c r="A40" s="50">
        <v>38</v>
      </c>
      <c r="AZ40" s="51">
        <v>0</v>
      </c>
      <c r="BA40" s="52">
        <v>161</v>
      </c>
    </row>
    <row r="41" spans="1:53" x14ac:dyDescent="0.3">
      <c r="A41" s="50">
        <v>39</v>
      </c>
      <c r="AZ41" s="70">
        <v>0</v>
      </c>
      <c r="BA41" s="69">
        <v>176</v>
      </c>
    </row>
    <row r="42" spans="1:53" x14ac:dyDescent="0.3">
      <c r="A42" s="50">
        <v>40</v>
      </c>
      <c r="AZ42" s="51">
        <v>0</v>
      </c>
      <c r="BA42" s="52">
        <v>160</v>
      </c>
    </row>
    <row r="43" spans="1:53" x14ac:dyDescent="0.3">
      <c r="A43" s="50">
        <v>41</v>
      </c>
      <c r="AZ43" s="51">
        <v>0</v>
      </c>
      <c r="BA43" s="52">
        <v>165</v>
      </c>
    </row>
    <row r="44" spans="1:53" x14ac:dyDescent="0.3">
      <c r="A44" s="50">
        <v>42</v>
      </c>
      <c r="AZ44" s="51">
        <v>0</v>
      </c>
      <c r="BA44" s="52">
        <v>173</v>
      </c>
    </row>
    <row r="45" spans="1:53" x14ac:dyDescent="0.3">
      <c r="A45" s="50">
        <v>43</v>
      </c>
      <c r="AZ45" s="51">
        <v>0</v>
      </c>
      <c r="BA45" s="52">
        <v>221</v>
      </c>
    </row>
    <row r="46" spans="1:53" x14ac:dyDescent="0.3">
      <c r="A46" s="50">
        <v>44</v>
      </c>
      <c r="AZ46" s="51">
        <v>0</v>
      </c>
      <c r="BA46" s="52">
        <v>163</v>
      </c>
    </row>
    <row r="47" spans="1:53" x14ac:dyDescent="0.3">
      <c r="A47" s="50">
        <v>45</v>
      </c>
      <c r="AZ47" s="51">
        <v>0</v>
      </c>
      <c r="BA47" s="52">
        <v>146</v>
      </c>
    </row>
    <row r="48" spans="1:53" x14ac:dyDescent="0.3">
      <c r="A48" s="50">
        <v>46</v>
      </c>
      <c r="AZ48" s="51">
        <v>0</v>
      </c>
      <c r="BA48" s="52">
        <v>170</v>
      </c>
    </row>
    <row r="49" spans="1:53" x14ac:dyDescent="0.3">
      <c r="A49" s="50">
        <v>47</v>
      </c>
      <c r="AZ49" s="51">
        <v>0</v>
      </c>
      <c r="BA49" s="52">
        <v>182</v>
      </c>
    </row>
    <row r="50" spans="1:53" x14ac:dyDescent="0.3">
      <c r="A50" s="50">
        <v>48</v>
      </c>
      <c r="AZ50" s="51">
        <v>0</v>
      </c>
      <c r="BA50" s="52">
        <v>173</v>
      </c>
    </row>
    <row r="51" spans="1:53" x14ac:dyDescent="0.3">
      <c r="A51" s="50">
        <v>49</v>
      </c>
      <c r="AZ51" s="51">
        <v>0</v>
      </c>
      <c r="BA51" s="52">
        <v>160</v>
      </c>
    </row>
    <row r="52" spans="1:53" x14ac:dyDescent="0.3">
      <c r="A52" s="50">
        <v>50</v>
      </c>
      <c r="AZ52" s="51">
        <v>0</v>
      </c>
      <c r="BA52" s="52">
        <v>211</v>
      </c>
    </row>
    <row r="53" spans="1:53" x14ac:dyDescent="0.3">
      <c r="A53" s="50">
        <v>51</v>
      </c>
      <c r="AZ53" s="51">
        <v>0</v>
      </c>
      <c r="BA53" s="52">
        <v>172</v>
      </c>
    </row>
    <row r="54" spans="1:53" x14ac:dyDescent="0.3">
      <c r="A54" s="50">
        <v>52</v>
      </c>
      <c r="AZ54" s="51">
        <v>0</v>
      </c>
      <c r="BA54" s="52">
        <v>154</v>
      </c>
    </row>
    <row r="55" spans="1:53" x14ac:dyDescent="0.3">
      <c r="A55" s="50">
        <v>53</v>
      </c>
      <c r="AZ55" s="51">
        <v>0</v>
      </c>
      <c r="BA55" s="52">
        <v>199</v>
      </c>
    </row>
    <row r="56" spans="1:53" x14ac:dyDescent="0.3">
      <c r="A56" s="50">
        <v>54</v>
      </c>
      <c r="AZ56" s="51">
        <v>0</v>
      </c>
      <c r="BA56" s="52">
        <v>189</v>
      </c>
    </row>
    <row r="57" spans="1:53" x14ac:dyDescent="0.3">
      <c r="A57" s="50">
        <v>55</v>
      </c>
      <c r="AZ57" s="51">
        <v>45</v>
      </c>
      <c r="BA57" s="52">
        <v>331</v>
      </c>
    </row>
    <row r="58" spans="1:53" x14ac:dyDescent="0.3">
      <c r="A58" s="50">
        <v>56</v>
      </c>
      <c r="AZ58" s="51">
        <v>361</v>
      </c>
      <c r="BA58" s="52">
        <v>772</v>
      </c>
    </row>
    <row r="59" spans="1:53" x14ac:dyDescent="0.3">
      <c r="A59" s="50">
        <v>57</v>
      </c>
      <c r="AZ59" s="51">
        <v>1238</v>
      </c>
      <c r="BA59" s="52">
        <v>1862</v>
      </c>
    </row>
    <row r="60" spans="1:53" x14ac:dyDescent="0.3">
      <c r="A60" s="50">
        <v>58</v>
      </c>
      <c r="AZ60" s="51">
        <v>3177</v>
      </c>
      <c r="BA60" s="52">
        <v>4157</v>
      </c>
    </row>
    <row r="61" spans="1:53" x14ac:dyDescent="0.3">
      <c r="A61" s="50">
        <v>59</v>
      </c>
      <c r="AZ61" s="51">
        <v>6707</v>
      </c>
      <c r="BA61" s="52">
        <v>7924</v>
      </c>
    </row>
    <row r="62" spans="1:53" x14ac:dyDescent="0.3">
      <c r="A62" s="50">
        <v>60</v>
      </c>
      <c r="AZ62" s="51">
        <v>12045</v>
      </c>
      <c r="BA62" s="52">
        <v>13465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FEB7-413F-4FAD-83BC-13C91E68CFF5}">
  <dimension ref="A1:CO58"/>
  <sheetViews>
    <sheetView zoomScale="85" zoomScaleNormal="85" workbookViewId="0">
      <pane xSplit="1" topLeftCell="AI1" activePane="topRight" state="frozen"/>
      <selection activeCell="I46" sqref="I46"/>
      <selection pane="topRight" activeCell="BA3" sqref="BA3"/>
    </sheetView>
  </sheetViews>
  <sheetFormatPr defaultColWidth="10.25" defaultRowHeight="14.4" x14ac:dyDescent="0.3"/>
  <cols>
    <col min="1" max="1" width="10.875" style="20" bestFit="1" customWidth="1"/>
    <col min="2" max="6" width="8.75" style="20" bestFit="1" customWidth="1"/>
    <col min="7" max="15" width="7.625" style="20" bestFit="1" customWidth="1"/>
    <col min="16" max="18" width="6.5" style="20" bestFit="1" customWidth="1"/>
    <col min="19" max="51" width="5.5" style="20" bestFit="1" customWidth="1"/>
    <col min="52" max="52" width="3.25" style="20" bestFit="1" customWidth="1"/>
    <col min="53" max="53" width="6.5" style="20" bestFit="1" customWidth="1"/>
    <col min="54" max="88" width="5.5" style="20" bestFit="1" customWidth="1"/>
    <col min="89" max="91" width="6.5" style="20" bestFit="1" customWidth="1"/>
    <col min="92" max="93" width="7.625" style="20" bestFit="1" customWidth="1"/>
    <col min="94" max="16384" width="10.25" style="20"/>
  </cols>
  <sheetData>
    <row r="1" spans="1:93" x14ac:dyDescent="0.3">
      <c r="A1" s="16" t="s">
        <v>56</v>
      </c>
      <c r="B1" s="17">
        <v>-50</v>
      </c>
      <c r="C1" s="17">
        <v>-49</v>
      </c>
      <c r="D1" s="17">
        <v>-48</v>
      </c>
      <c r="E1" s="17">
        <v>-47</v>
      </c>
      <c r="F1" s="17">
        <v>-46</v>
      </c>
      <c r="G1" s="17">
        <v>-45</v>
      </c>
      <c r="H1" s="17">
        <v>-44</v>
      </c>
      <c r="I1" s="17">
        <v>-43</v>
      </c>
      <c r="J1" s="17">
        <v>-42</v>
      </c>
      <c r="K1" s="17">
        <v>-41</v>
      </c>
      <c r="L1" s="17">
        <v>-40</v>
      </c>
      <c r="M1" s="17">
        <v>-39</v>
      </c>
      <c r="N1" s="17">
        <v>-38</v>
      </c>
      <c r="O1" s="17">
        <v>-37</v>
      </c>
      <c r="P1" s="17">
        <v>-36</v>
      </c>
      <c r="Q1" s="17">
        <v>-35</v>
      </c>
      <c r="R1" s="17">
        <v>-34</v>
      </c>
      <c r="S1" s="17">
        <v>-33</v>
      </c>
      <c r="T1" s="17">
        <v>-32</v>
      </c>
      <c r="U1" s="17">
        <v>-31</v>
      </c>
      <c r="V1" s="17">
        <v>-30</v>
      </c>
      <c r="W1" s="17">
        <v>-29</v>
      </c>
      <c r="X1" s="17">
        <v>-28</v>
      </c>
      <c r="Y1" s="17">
        <v>-27</v>
      </c>
      <c r="Z1" s="17">
        <v>-26</v>
      </c>
      <c r="AA1" s="17">
        <v>-25</v>
      </c>
      <c r="AB1" s="17">
        <v>-24</v>
      </c>
      <c r="AC1" s="17">
        <v>-23</v>
      </c>
      <c r="AD1" s="17">
        <v>-22</v>
      </c>
      <c r="AE1" s="17">
        <v>-21</v>
      </c>
      <c r="AF1" s="17">
        <v>-20</v>
      </c>
      <c r="AG1" s="17">
        <v>-19</v>
      </c>
      <c r="AH1" s="17">
        <v>-18</v>
      </c>
      <c r="AI1" s="17">
        <v>-17</v>
      </c>
      <c r="AJ1" s="17">
        <v>-16</v>
      </c>
      <c r="AK1" s="17">
        <v>-15</v>
      </c>
      <c r="AL1" s="17">
        <v>-14</v>
      </c>
      <c r="AM1" s="17">
        <v>-13</v>
      </c>
      <c r="AN1" s="17">
        <v>-12</v>
      </c>
      <c r="AO1" s="17">
        <v>-11</v>
      </c>
      <c r="AP1" s="17">
        <v>-10</v>
      </c>
      <c r="AQ1" s="17">
        <v>-9</v>
      </c>
      <c r="AR1" s="17">
        <v>-8</v>
      </c>
      <c r="AS1" s="17">
        <v>-7</v>
      </c>
      <c r="AT1" s="17">
        <v>-6</v>
      </c>
      <c r="AU1" s="17">
        <v>-5</v>
      </c>
      <c r="AV1" s="17">
        <v>-4</v>
      </c>
      <c r="AW1" s="17">
        <v>-3</v>
      </c>
      <c r="AX1" s="17">
        <v>-2</v>
      </c>
      <c r="AY1" s="17">
        <v>-1</v>
      </c>
      <c r="AZ1" s="18">
        <v>0</v>
      </c>
      <c r="BA1" s="19">
        <v>0</v>
      </c>
      <c r="BB1" s="17">
        <v>1</v>
      </c>
      <c r="BC1" s="17">
        <v>2</v>
      </c>
      <c r="BD1" s="17">
        <v>3</v>
      </c>
      <c r="BE1" s="17">
        <v>4</v>
      </c>
      <c r="BF1" s="17">
        <v>5</v>
      </c>
      <c r="BG1" s="17">
        <v>6</v>
      </c>
      <c r="BH1" s="17">
        <v>7</v>
      </c>
      <c r="BI1" s="17">
        <v>8</v>
      </c>
      <c r="BJ1" s="17">
        <v>9</v>
      </c>
      <c r="BK1" s="17">
        <v>10</v>
      </c>
      <c r="BL1" s="17">
        <v>11</v>
      </c>
      <c r="BM1" s="17">
        <v>12</v>
      </c>
      <c r="BN1" s="17">
        <v>13</v>
      </c>
      <c r="BO1" s="17">
        <v>14</v>
      </c>
      <c r="BP1" s="17">
        <v>15</v>
      </c>
      <c r="BQ1" s="17">
        <v>16</v>
      </c>
      <c r="BR1" s="17">
        <v>17</v>
      </c>
      <c r="BS1" s="17">
        <v>18</v>
      </c>
      <c r="BT1" s="17">
        <v>19</v>
      </c>
      <c r="BU1" s="17">
        <v>20</v>
      </c>
      <c r="BV1" s="17">
        <v>21</v>
      </c>
      <c r="BW1" s="17">
        <v>22</v>
      </c>
      <c r="BX1" s="17">
        <v>23</v>
      </c>
      <c r="BY1" s="17">
        <v>24</v>
      </c>
      <c r="BZ1" s="17">
        <v>25</v>
      </c>
      <c r="CA1" s="17">
        <v>26</v>
      </c>
      <c r="CB1" s="17">
        <v>27</v>
      </c>
      <c r="CC1" s="17">
        <v>28</v>
      </c>
      <c r="CD1" s="17">
        <v>29</v>
      </c>
      <c r="CE1" s="17">
        <v>30</v>
      </c>
      <c r="CF1" s="17">
        <v>31</v>
      </c>
      <c r="CG1" s="17">
        <v>32</v>
      </c>
      <c r="CH1" s="17">
        <v>33</v>
      </c>
      <c r="CI1" s="17">
        <v>34</v>
      </c>
      <c r="CJ1" s="17">
        <v>35</v>
      </c>
      <c r="CK1" s="17">
        <v>36</v>
      </c>
      <c r="CL1" s="17">
        <v>37</v>
      </c>
      <c r="CM1" s="17">
        <v>38</v>
      </c>
      <c r="CN1" s="17">
        <v>39</v>
      </c>
      <c r="CO1" s="17">
        <v>40</v>
      </c>
    </row>
    <row r="2" spans="1:93" x14ac:dyDescent="0.3">
      <c r="A2" s="24">
        <v>5</v>
      </c>
      <c r="AZ2" s="22">
        <v>0</v>
      </c>
      <c r="BA2" s="23">
        <v>8833</v>
      </c>
    </row>
    <row r="3" spans="1:93" x14ac:dyDescent="0.3">
      <c r="A3" s="24">
        <v>6</v>
      </c>
      <c r="AZ3" s="22">
        <v>0</v>
      </c>
      <c r="BA3" s="23">
        <v>183</v>
      </c>
    </row>
    <row r="4" spans="1:93" x14ac:dyDescent="0.3">
      <c r="A4" s="21">
        <v>7</v>
      </c>
      <c r="AZ4" s="22">
        <v>0</v>
      </c>
      <c r="BA4" s="23">
        <v>136</v>
      </c>
    </row>
    <row r="5" spans="1:93" x14ac:dyDescent="0.3">
      <c r="A5" s="24">
        <v>8</v>
      </c>
      <c r="AZ5" s="22">
        <v>0</v>
      </c>
      <c r="BA5" s="23">
        <v>139</v>
      </c>
    </row>
    <row r="6" spans="1:93" x14ac:dyDescent="0.3">
      <c r="A6" s="24">
        <v>9</v>
      </c>
      <c r="AZ6" s="22">
        <v>0</v>
      </c>
      <c r="BA6" s="23">
        <v>114</v>
      </c>
    </row>
    <row r="7" spans="1:93" x14ac:dyDescent="0.3">
      <c r="A7" s="21">
        <v>10</v>
      </c>
      <c r="AZ7" s="22">
        <v>0</v>
      </c>
      <c r="BA7" s="23">
        <v>136</v>
      </c>
    </row>
    <row r="8" spans="1:93" x14ac:dyDescent="0.3">
      <c r="A8" s="24">
        <v>11</v>
      </c>
      <c r="AZ8" s="22">
        <v>0</v>
      </c>
      <c r="BA8" s="23">
        <v>151</v>
      </c>
    </row>
    <row r="9" spans="1:93" x14ac:dyDescent="0.3">
      <c r="A9" s="24">
        <v>12</v>
      </c>
      <c r="AZ9" s="22">
        <v>0</v>
      </c>
      <c r="BA9" s="23">
        <v>130</v>
      </c>
    </row>
    <row r="10" spans="1:93" x14ac:dyDescent="0.3">
      <c r="A10" s="24">
        <v>13</v>
      </c>
      <c r="AZ10" s="22">
        <v>0</v>
      </c>
      <c r="BA10" s="23">
        <v>147</v>
      </c>
    </row>
    <row r="11" spans="1:93" x14ac:dyDescent="0.3">
      <c r="A11" s="24">
        <v>14</v>
      </c>
      <c r="AZ11" s="22">
        <v>0</v>
      </c>
      <c r="BA11" s="23">
        <v>136</v>
      </c>
    </row>
    <row r="12" spans="1:93" x14ac:dyDescent="0.3">
      <c r="A12" s="24">
        <v>15</v>
      </c>
      <c r="AZ12" s="22">
        <v>0</v>
      </c>
      <c r="BA12" s="23">
        <v>163</v>
      </c>
    </row>
    <row r="13" spans="1:93" x14ac:dyDescent="0.3">
      <c r="A13" s="24">
        <v>16</v>
      </c>
      <c r="AZ13" s="22">
        <v>0</v>
      </c>
      <c r="BA13" s="23">
        <v>112</v>
      </c>
    </row>
    <row r="14" spans="1:93" x14ac:dyDescent="0.3">
      <c r="A14" s="24">
        <v>17</v>
      </c>
      <c r="AZ14" s="22">
        <v>0</v>
      </c>
      <c r="BA14" s="23">
        <v>205</v>
      </c>
    </row>
    <row r="15" spans="1:93" x14ac:dyDescent="0.3">
      <c r="A15" s="24">
        <v>18</v>
      </c>
      <c r="AZ15" s="22">
        <v>0</v>
      </c>
      <c r="BA15" s="23">
        <v>127</v>
      </c>
    </row>
    <row r="16" spans="1:93" x14ac:dyDescent="0.3">
      <c r="A16" s="24">
        <v>19</v>
      </c>
      <c r="AZ16" s="22">
        <v>0</v>
      </c>
      <c r="BA16" s="23">
        <v>152</v>
      </c>
    </row>
    <row r="17" spans="1:93" x14ac:dyDescent="0.3">
      <c r="A17" s="24">
        <v>20</v>
      </c>
      <c r="AZ17" s="22">
        <v>0</v>
      </c>
      <c r="BA17" s="23">
        <v>138</v>
      </c>
    </row>
    <row r="18" spans="1:93" x14ac:dyDescent="0.3">
      <c r="A18" s="24">
        <v>21</v>
      </c>
      <c r="AZ18" s="22">
        <v>0</v>
      </c>
      <c r="BA18" s="23">
        <v>154</v>
      </c>
    </row>
    <row r="19" spans="1:93" x14ac:dyDescent="0.3">
      <c r="A19" s="24">
        <v>22</v>
      </c>
      <c r="AZ19" s="22">
        <v>0</v>
      </c>
      <c r="BA19" s="23">
        <v>155</v>
      </c>
    </row>
    <row r="20" spans="1:93" x14ac:dyDescent="0.3">
      <c r="A20" s="24">
        <v>23</v>
      </c>
      <c r="AZ20" s="22">
        <v>0</v>
      </c>
      <c r="BA20" s="23">
        <v>129</v>
      </c>
    </row>
    <row r="21" spans="1:93" x14ac:dyDescent="0.3">
      <c r="A21" s="24">
        <v>24</v>
      </c>
      <c r="AZ21" s="22">
        <v>0</v>
      </c>
      <c r="BA21" s="23">
        <v>148</v>
      </c>
    </row>
    <row r="22" spans="1:93" x14ac:dyDescent="0.3">
      <c r="A22" s="24">
        <v>25</v>
      </c>
      <c r="AZ22" s="22">
        <v>0</v>
      </c>
      <c r="BA22" s="23">
        <v>148</v>
      </c>
    </row>
    <row r="23" spans="1:93" x14ac:dyDescent="0.3">
      <c r="A23" s="24">
        <v>26</v>
      </c>
      <c r="AZ23" s="22">
        <v>0</v>
      </c>
      <c r="BA23" s="23">
        <v>146</v>
      </c>
    </row>
    <row r="24" spans="1:93" x14ac:dyDescent="0.3">
      <c r="A24" s="24">
        <v>27</v>
      </c>
      <c r="AZ24" s="39">
        <v>0</v>
      </c>
      <c r="BA24" s="40">
        <v>124</v>
      </c>
    </row>
    <row r="25" spans="1:93" x14ac:dyDescent="0.3">
      <c r="A25" s="24">
        <v>28</v>
      </c>
      <c r="AZ25" s="22">
        <v>0</v>
      </c>
      <c r="BA25" s="23">
        <v>148</v>
      </c>
    </row>
    <row r="26" spans="1:93" x14ac:dyDescent="0.3">
      <c r="A26" s="24">
        <v>29</v>
      </c>
      <c r="AZ26" s="22">
        <v>0</v>
      </c>
      <c r="BA26" s="23">
        <v>139</v>
      </c>
    </row>
    <row r="27" spans="1:93" x14ac:dyDescent="0.3">
      <c r="A27" s="25">
        <v>30</v>
      </c>
      <c r="B27" s="22">
        <v>171179</v>
      </c>
      <c r="C27" s="22">
        <v>151117</v>
      </c>
      <c r="D27" s="22">
        <v>133238</v>
      </c>
      <c r="E27" s="22">
        <v>115987</v>
      </c>
      <c r="F27" s="22">
        <v>100215</v>
      </c>
      <c r="G27" s="22">
        <v>85539</v>
      </c>
      <c r="H27" s="22">
        <v>72197</v>
      </c>
      <c r="I27" s="22">
        <v>59922</v>
      </c>
      <c r="J27" s="22">
        <v>48861</v>
      </c>
      <c r="K27" s="22">
        <v>38872</v>
      </c>
      <c r="L27" s="22">
        <v>30145</v>
      </c>
      <c r="M27" s="22">
        <v>22377</v>
      </c>
      <c r="N27" s="22">
        <v>15908</v>
      </c>
      <c r="O27" s="22">
        <v>10438</v>
      </c>
      <c r="P27" s="26">
        <v>6225</v>
      </c>
      <c r="Q27" s="22">
        <v>3117</v>
      </c>
      <c r="R27" s="27">
        <v>1177</v>
      </c>
      <c r="S27" s="28">
        <v>255</v>
      </c>
      <c r="T27" s="22">
        <v>14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7">
        <v>0</v>
      </c>
      <c r="AQ27" s="27">
        <v>0</v>
      </c>
      <c r="AR27" s="27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9">
        <v>0</v>
      </c>
      <c r="BA27" s="30">
        <v>151</v>
      </c>
      <c r="BB27" s="22">
        <v>0</v>
      </c>
      <c r="BC27" s="22">
        <v>0</v>
      </c>
      <c r="BD27" s="22">
        <v>0</v>
      </c>
      <c r="BE27" s="22">
        <v>0</v>
      </c>
      <c r="BF27" s="28">
        <v>0</v>
      </c>
      <c r="BG27" s="22">
        <v>0</v>
      </c>
      <c r="BH27" s="26">
        <v>0</v>
      </c>
      <c r="BI27" s="26">
        <v>0</v>
      </c>
      <c r="BJ27" s="31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16</v>
      </c>
      <c r="CM27" s="22">
        <v>243</v>
      </c>
      <c r="CN27" s="22">
        <v>1012</v>
      </c>
      <c r="CO27" s="22">
        <v>2927</v>
      </c>
    </row>
    <row r="28" spans="1:93" x14ac:dyDescent="0.3">
      <c r="A28" s="32">
        <v>30</v>
      </c>
      <c r="B28" s="23">
        <v>171736</v>
      </c>
      <c r="C28" s="23">
        <v>151674</v>
      </c>
      <c r="D28" s="23">
        <v>133816</v>
      </c>
      <c r="E28" s="23">
        <v>116584</v>
      </c>
      <c r="F28" s="23">
        <v>100843</v>
      </c>
      <c r="G28" s="23">
        <v>86216</v>
      </c>
      <c r="H28" s="23">
        <v>72926</v>
      </c>
      <c r="I28" s="23">
        <v>60670</v>
      </c>
      <c r="J28" s="23">
        <v>49642</v>
      </c>
      <c r="K28" s="23">
        <v>39652</v>
      </c>
      <c r="L28" s="23">
        <v>31016</v>
      </c>
      <c r="M28" s="23">
        <v>23270</v>
      </c>
      <c r="N28" s="23">
        <v>16857</v>
      </c>
      <c r="O28" s="23">
        <v>11441</v>
      </c>
      <c r="P28" s="23">
        <v>7319</v>
      </c>
      <c r="Q28" s="33">
        <v>4185</v>
      </c>
      <c r="R28" s="23">
        <v>2230</v>
      </c>
      <c r="S28" s="34">
        <v>997</v>
      </c>
      <c r="T28" s="34">
        <v>378</v>
      </c>
      <c r="U28" s="23">
        <v>180</v>
      </c>
      <c r="V28" s="23">
        <v>162</v>
      </c>
      <c r="W28" s="23">
        <v>141</v>
      </c>
      <c r="X28" s="23">
        <v>152</v>
      </c>
      <c r="Y28" s="23">
        <v>180</v>
      </c>
      <c r="Z28" s="23">
        <v>147</v>
      </c>
      <c r="AA28" s="23">
        <v>132</v>
      </c>
      <c r="AB28" s="23">
        <v>175</v>
      </c>
      <c r="AC28" s="23">
        <v>141</v>
      </c>
      <c r="AD28" s="23">
        <v>172</v>
      </c>
      <c r="AE28" s="23">
        <v>130</v>
      </c>
      <c r="AF28" s="23">
        <v>190</v>
      </c>
      <c r="AG28" s="23">
        <v>131</v>
      </c>
      <c r="AH28" s="23">
        <v>148</v>
      </c>
      <c r="AI28" s="23">
        <v>133</v>
      </c>
      <c r="AJ28" s="23">
        <v>144</v>
      </c>
      <c r="AK28" s="23">
        <v>149</v>
      </c>
      <c r="AL28" s="23">
        <v>139</v>
      </c>
      <c r="AM28" s="23">
        <v>129</v>
      </c>
      <c r="AN28" s="23">
        <v>201</v>
      </c>
      <c r="AO28" s="23">
        <v>153</v>
      </c>
      <c r="AP28" s="23">
        <v>135</v>
      </c>
      <c r="AQ28" s="23">
        <v>165</v>
      </c>
      <c r="AR28" s="23">
        <v>146</v>
      </c>
      <c r="AS28" s="34">
        <v>132</v>
      </c>
      <c r="AT28" s="23">
        <v>150</v>
      </c>
      <c r="AU28" s="23">
        <v>137</v>
      </c>
      <c r="AV28" s="23">
        <v>161</v>
      </c>
      <c r="AW28" s="23">
        <v>177</v>
      </c>
      <c r="AX28" s="23">
        <v>134</v>
      </c>
      <c r="AY28" s="23">
        <v>170</v>
      </c>
      <c r="AZ28" s="35">
        <v>0</v>
      </c>
      <c r="BA28" s="36">
        <v>151</v>
      </c>
      <c r="BB28" s="23">
        <v>152</v>
      </c>
      <c r="BC28" s="23">
        <v>160</v>
      </c>
      <c r="BD28" s="23">
        <v>146</v>
      </c>
      <c r="BE28" s="37">
        <v>149</v>
      </c>
      <c r="BF28" s="23">
        <v>145</v>
      </c>
      <c r="BG28" s="34">
        <v>135</v>
      </c>
      <c r="BH28" s="23">
        <v>164</v>
      </c>
      <c r="BI28" s="38">
        <v>147</v>
      </c>
      <c r="BJ28" s="23">
        <v>152</v>
      </c>
      <c r="BK28" s="23">
        <v>138</v>
      </c>
      <c r="BL28" s="23">
        <v>138</v>
      </c>
      <c r="BM28" s="23">
        <v>147</v>
      </c>
      <c r="BN28" s="23">
        <v>136</v>
      </c>
      <c r="BO28" s="23">
        <v>177</v>
      </c>
      <c r="BP28" s="23">
        <v>155</v>
      </c>
      <c r="BQ28" s="23">
        <v>142</v>
      </c>
      <c r="BR28" s="23">
        <v>118</v>
      </c>
      <c r="BS28" s="23">
        <v>136</v>
      </c>
      <c r="BT28" s="23">
        <v>137</v>
      </c>
      <c r="BU28" s="23">
        <v>159</v>
      </c>
      <c r="BV28" s="23">
        <v>156</v>
      </c>
      <c r="BW28" s="23">
        <v>171</v>
      </c>
      <c r="BX28" s="23">
        <v>129</v>
      </c>
      <c r="BY28" s="23">
        <v>167</v>
      </c>
      <c r="BZ28" s="23">
        <v>145</v>
      </c>
      <c r="CA28" s="23">
        <v>164</v>
      </c>
      <c r="CB28" s="23">
        <v>143</v>
      </c>
      <c r="CC28" s="23">
        <v>161</v>
      </c>
      <c r="CD28" s="23">
        <v>132</v>
      </c>
      <c r="CE28" s="23">
        <v>165</v>
      </c>
      <c r="CF28" s="23">
        <v>155</v>
      </c>
      <c r="CG28" s="23">
        <v>167</v>
      </c>
      <c r="CH28" s="23">
        <v>197</v>
      </c>
      <c r="CI28" s="23">
        <v>262</v>
      </c>
      <c r="CJ28" s="23">
        <v>744</v>
      </c>
      <c r="CK28" s="23">
        <v>1898</v>
      </c>
      <c r="CL28" s="23">
        <v>3791</v>
      </c>
      <c r="CM28" s="23">
        <v>7145</v>
      </c>
      <c r="CN28" s="23">
        <v>11372</v>
      </c>
      <c r="CO28" s="23">
        <v>17224</v>
      </c>
    </row>
    <row r="29" spans="1:93" x14ac:dyDescent="0.3">
      <c r="A29" s="24">
        <v>31</v>
      </c>
      <c r="AZ29" s="22">
        <v>0</v>
      </c>
      <c r="BA29" s="23">
        <v>157</v>
      </c>
    </row>
    <row r="30" spans="1:93" x14ac:dyDescent="0.3">
      <c r="A30" s="24">
        <v>32</v>
      </c>
      <c r="AZ30" s="22">
        <v>0</v>
      </c>
      <c r="BA30" s="23">
        <v>155</v>
      </c>
    </row>
    <row r="31" spans="1:93" x14ac:dyDescent="0.3">
      <c r="A31" s="24">
        <v>33</v>
      </c>
      <c r="AZ31" s="22">
        <v>0</v>
      </c>
      <c r="BA31" s="23">
        <v>168</v>
      </c>
    </row>
    <row r="32" spans="1:93" x14ac:dyDescent="0.3">
      <c r="A32" s="24">
        <v>34</v>
      </c>
      <c r="AZ32" s="22">
        <v>0</v>
      </c>
      <c r="BA32" s="23">
        <v>165</v>
      </c>
    </row>
    <row r="33" spans="1:53" x14ac:dyDescent="0.3">
      <c r="A33" s="24">
        <v>35</v>
      </c>
      <c r="AZ33" s="22">
        <v>0</v>
      </c>
      <c r="BA33" s="23">
        <v>138</v>
      </c>
    </row>
    <row r="34" spans="1:53" x14ac:dyDescent="0.3">
      <c r="A34" s="24">
        <v>36</v>
      </c>
      <c r="AZ34" s="22">
        <v>0</v>
      </c>
      <c r="BA34" s="23">
        <v>147</v>
      </c>
    </row>
    <row r="35" spans="1:53" x14ac:dyDescent="0.3">
      <c r="A35" s="24">
        <v>37</v>
      </c>
      <c r="AZ35" s="22">
        <v>0</v>
      </c>
      <c r="BA35" s="23">
        <v>151</v>
      </c>
    </row>
    <row r="36" spans="1:53" x14ac:dyDescent="0.3">
      <c r="A36" s="24">
        <v>38</v>
      </c>
      <c r="AZ36" s="22">
        <v>0</v>
      </c>
      <c r="BA36" s="23">
        <v>171</v>
      </c>
    </row>
    <row r="37" spans="1:53" x14ac:dyDescent="0.3">
      <c r="A37" s="24">
        <v>39</v>
      </c>
      <c r="AZ37" s="41">
        <v>0</v>
      </c>
      <c r="BA37" s="38">
        <v>145</v>
      </c>
    </row>
    <row r="38" spans="1:53" x14ac:dyDescent="0.3">
      <c r="A38" s="24">
        <v>40</v>
      </c>
      <c r="AZ38" s="22">
        <v>0</v>
      </c>
      <c r="BA38" s="23">
        <v>153</v>
      </c>
    </row>
    <row r="39" spans="1:53" x14ac:dyDescent="0.3">
      <c r="A39" s="24">
        <v>41</v>
      </c>
      <c r="AZ39" s="22">
        <v>0</v>
      </c>
      <c r="BA39" s="23">
        <v>156</v>
      </c>
    </row>
    <row r="40" spans="1:53" x14ac:dyDescent="0.3">
      <c r="A40" s="24">
        <v>42</v>
      </c>
      <c r="AZ40" s="22">
        <v>0</v>
      </c>
      <c r="BA40" s="23">
        <v>146</v>
      </c>
    </row>
    <row r="41" spans="1:53" x14ac:dyDescent="0.3">
      <c r="A41" s="24">
        <v>43</v>
      </c>
      <c r="AZ41" s="22">
        <v>0</v>
      </c>
      <c r="BA41" s="23">
        <v>182</v>
      </c>
    </row>
    <row r="42" spans="1:53" x14ac:dyDescent="0.3">
      <c r="A42" s="24">
        <v>44</v>
      </c>
      <c r="AZ42" s="22">
        <v>0</v>
      </c>
      <c r="BA42" s="23">
        <v>157</v>
      </c>
    </row>
    <row r="43" spans="1:53" x14ac:dyDescent="0.3">
      <c r="A43" s="24">
        <v>45</v>
      </c>
      <c r="AZ43" s="22">
        <v>0</v>
      </c>
      <c r="BA43" s="23">
        <v>183</v>
      </c>
    </row>
    <row r="44" spans="1:53" x14ac:dyDescent="0.3">
      <c r="A44" s="24">
        <v>46</v>
      </c>
      <c r="AZ44" s="22">
        <v>0</v>
      </c>
      <c r="BA44" s="23">
        <v>155</v>
      </c>
    </row>
    <row r="45" spans="1:53" x14ac:dyDescent="0.3">
      <c r="A45" s="24">
        <v>47</v>
      </c>
      <c r="AZ45" s="22">
        <v>0</v>
      </c>
      <c r="BA45" s="23">
        <v>152</v>
      </c>
    </row>
    <row r="46" spans="1:53" x14ac:dyDescent="0.3">
      <c r="A46" s="24">
        <v>48</v>
      </c>
      <c r="AZ46" s="22">
        <v>0</v>
      </c>
      <c r="BA46" s="23">
        <v>176</v>
      </c>
    </row>
    <row r="47" spans="1:53" x14ac:dyDescent="0.3">
      <c r="A47" s="24">
        <v>49</v>
      </c>
      <c r="AZ47" s="22">
        <v>0</v>
      </c>
      <c r="BA47" s="23">
        <v>144</v>
      </c>
    </row>
    <row r="48" spans="1:53" x14ac:dyDescent="0.3">
      <c r="A48" s="24">
        <v>50</v>
      </c>
      <c r="AZ48" s="22">
        <v>0</v>
      </c>
      <c r="BA48" s="23">
        <v>158</v>
      </c>
    </row>
    <row r="49" spans="1:53" x14ac:dyDescent="0.3">
      <c r="A49" s="24">
        <v>51</v>
      </c>
      <c r="AZ49" s="22">
        <v>0</v>
      </c>
      <c r="BA49" s="23">
        <v>163</v>
      </c>
    </row>
    <row r="50" spans="1:53" x14ac:dyDescent="0.3">
      <c r="A50" s="24">
        <v>52</v>
      </c>
      <c r="AZ50" s="22">
        <v>0</v>
      </c>
      <c r="BA50" s="23">
        <v>164</v>
      </c>
    </row>
    <row r="51" spans="1:53" x14ac:dyDescent="0.3">
      <c r="A51" s="24">
        <v>53</v>
      </c>
      <c r="AZ51" s="22">
        <v>0</v>
      </c>
      <c r="BA51" s="23">
        <v>136</v>
      </c>
    </row>
    <row r="52" spans="1:53" x14ac:dyDescent="0.3">
      <c r="A52" s="24">
        <v>54</v>
      </c>
      <c r="AZ52" s="22">
        <v>0</v>
      </c>
      <c r="BA52" s="23">
        <v>138</v>
      </c>
    </row>
    <row r="53" spans="1:53" x14ac:dyDescent="0.3">
      <c r="A53" s="24">
        <v>55</v>
      </c>
      <c r="AZ53" s="22">
        <v>0</v>
      </c>
      <c r="BA53" s="23">
        <v>164</v>
      </c>
    </row>
    <row r="54" spans="1:53" x14ac:dyDescent="0.3">
      <c r="A54" s="24">
        <v>56</v>
      </c>
      <c r="AZ54" s="22">
        <v>0</v>
      </c>
      <c r="BA54" s="23">
        <v>168</v>
      </c>
    </row>
    <row r="55" spans="1:53" x14ac:dyDescent="0.3">
      <c r="A55" s="24">
        <v>57</v>
      </c>
      <c r="AZ55" s="22">
        <v>0</v>
      </c>
      <c r="BA55" s="23">
        <v>189</v>
      </c>
    </row>
    <row r="56" spans="1:53" x14ac:dyDescent="0.3">
      <c r="A56" s="24">
        <v>58</v>
      </c>
      <c r="AZ56" s="22">
        <v>0</v>
      </c>
      <c r="BA56" s="23">
        <v>176</v>
      </c>
    </row>
    <row r="57" spans="1:53" x14ac:dyDescent="0.3">
      <c r="A57" s="24">
        <v>59</v>
      </c>
      <c r="AZ57" s="22">
        <v>0</v>
      </c>
      <c r="BA57" s="23">
        <v>202</v>
      </c>
    </row>
    <row r="58" spans="1:53" x14ac:dyDescent="0.3">
      <c r="A58" s="24">
        <v>60</v>
      </c>
      <c r="AZ58" s="22">
        <v>0</v>
      </c>
      <c r="BA58" s="23">
        <v>179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A095-6FF2-475B-8584-CDAFC0765921}">
  <dimension ref="A1:CO58"/>
  <sheetViews>
    <sheetView topLeftCell="A16" zoomScale="85" zoomScaleNormal="85" workbookViewId="0">
      <pane xSplit="1" topLeftCell="AO1" activePane="topRight" state="frozen"/>
      <selection activeCell="I46" sqref="I46"/>
      <selection pane="topRight" activeCell="I46" sqref="I46"/>
    </sheetView>
  </sheetViews>
  <sheetFormatPr defaultColWidth="10.25" defaultRowHeight="14.4" x14ac:dyDescent="0.3"/>
  <cols>
    <col min="1" max="1" width="10.875" style="20" bestFit="1" customWidth="1"/>
    <col min="2" max="7" width="7.625" style="20" bestFit="1" customWidth="1"/>
    <col min="8" max="10" width="6.5" style="20" bestFit="1" customWidth="1"/>
    <col min="11" max="42" width="5.5" style="20" bestFit="1" customWidth="1"/>
    <col min="43" max="43" width="6.5" style="20" bestFit="1" customWidth="1"/>
    <col min="44" max="76" width="5.5" style="20" bestFit="1" customWidth="1"/>
    <col min="77" max="81" width="6.5" style="20" bestFit="1" customWidth="1"/>
    <col min="82" max="89" width="7.625" style="20" bestFit="1" customWidth="1"/>
    <col min="90" max="93" width="8.75" style="20" bestFit="1" customWidth="1"/>
    <col min="94" max="16384" width="10.25" style="20"/>
  </cols>
  <sheetData>
    <row r="1" spans="1:93" x14ac:dyDescent="0.3">
      <c r="A1" s="16" t="s">
        <v>56</v>
      </c>
      <c r="B1" s="17">
        <v>-40</v>
      </c>
      <c r="C1" s="17">
        <v>-39</v>
      </c>
      <c r="D1" s="17">
        <v>-38</v>
      </c>
      <c r="E1" s="17">
        <v>-37</v>
      </c>
      <c r="F1" s="17">
        <v>-36</v>
      </c>
      <c r="G1" s="17">
        <v>-35</v>
      </c>
      <c r="H1" s="17">
        <v>-34</v>
      </c>
      <c r="I1" s="17">
        <v>-33</v>
      </c>
      <c r="J1" s="17">
        <v>-32</v>
      </c>
      <c r="K1" s="17">
        <v>-31</v>
      </c>
      <c r="L1" s="17">
        <v>-30</v>
      </c>
      <c r="M1" s="17">
        <v>-29</v>
      </c>
      <c r="N1" s="17">
        <v>-28</v>
      </c>
      <c r="O1" s="17">
        <v>-27</v>
      </c>
      <c r="P1" s="17">
        <v>-26</v>
      </c>
      <c r="Q1" s="17">
        <v>-25</v>
      </c>
      <c r="R1" s="17">
        <v>-24</v>
      </c>
      <c r="S1" s="17">
        <v>-23</v>
      </c>
      <c r="T1" s="17">
        <v>-22</v>
      </c>
      <c r="U1" s="17">
        <v>-21</v>
      </c>
      <c r="V1" s="17">
        <v>-20</v>
      </c>
      <c r="W1" s="17">
        <v>-19</v>
      </c>
      <c r="X1" s="17">
        <v>-18</v>
      </c>
      <c r="Y1" s="17">
        <v>-17</v>
      </c>
      <c r="Z1" s="17">
        <v>-16</v>
      </c>
      <c r="AA1" s="17">
        <v>-15</v>
      </c>
      <c r="AB1" s="17">
        <v>-14</v>
      </c>
      <c r="AC1" s="17">
        <v>-13</v>
      </c>
      <c r="AD1" s="17">
        <v>-12</v>
      </c>
      <c r="AE1" s="17">
        <v>-11</v>
      </c>
      <c r="AF1" s="17">
        <v>-10</v>
      </c>
      <c r="AG1" s="17">
        <v>-9</v>
      </c>
      <c r="AH1" s="17">
        <v>-8</v>
      </c>
      <c r="AI1" s="17">
        <v>-7</v>
      </c>
      <c r="AJ1" s="17">
        <v>-6</v>
      </c>
      <c r="AK1" s="17">
        <v>-5</v>
      </c>
      <c r="AL1" s="17">
        <v>-4</v>
      </c>
      <c r="AM1" s="17">
        <v>-3</v>
      </c>
      <c r="AN1" s="17">
        <v>-2</v>
      </c>
      <c r="AO1" s="17">
        <v>-1</v>
      </c>
      <c r="AP1" s="18">
        <v>0</v>
      </c>
      <c r="AQ1" s="19">
        <v>0</v>
      </c>
      <c r="AR1" s="17">
        <v>1</v>
      </c>
      <c r="AS1" s="17">
        <v>2</v>
      </c>
      <c r="AT1" s="17">
        <v>3</v>
      </c>
      <c r="AU1" s="17">
        <v>4</v>
      </c>
      <c r="AV1" s="17">
        <v>5</v>
      </c>
      <c r="AW1" s="17">
        <v>6</v>
      </c>
      <c r="AX1" s="17">
        <v>7</v>
      </c>
      <c r="AY1" s="17">
        <v>8</v>
      </c>
      <c r="AZ1" s="17">
        <v>9</v>
      </c>
      <c r="BA1" s="17">
        <v>10</v>
      </c>
      <c r="BB1" s="17">
        <v>11</v>
      </c>
      <c r="BC1" s="17">
        <v>12</v>
      </c>
      <c r="BD1" s="17">
        <v>13</v>
      </c>
      <c r="BE1" s="17">
        <v>14</v>
      </c>
      <c r="BF1" s="17">
        <v>15</v>
      </c>
      <c r="BG1" s="17">
        <v>16</v>
      </c>
      <c r="BH1" s="17">
        <v>17</v>
      </c>
      <c r="BI1" s="17">
        <v>18</v>
      </c>
      <c r="BJ1" s="17">
        <v>19</v>
      </c>
      <c r="BK1" s="17">
        <v>20</v>
      </c>
      <c r="BL1" s="17">
        <v>21</v>
      </c>
      <c r="BM1" s="17">
        <v>22</v>
      </c>
      <c r="BN1" s="17">
        <v>23</v>
      </c>
      <c r="BO1" s="17">
        <v>24</v>
      </c>
      <c r="BP1" s="17">
        <v>25</v>
      </c>
      <c r="BQ1" s="17">
        <v>26</v>
      </c>
      <c r="BR1" s="17">
        <v>27</v>
      </c>
      <c r="BS1" s="17">
        <v>28</v>
      </c>
      <c r="BT1" s="17">
        <v>29</v>
      </c>
      <c r="BU1" s="17">
        <v>30</v>
      </c>
      <c r="BV1" s="17">
        <v>31</v>
      </c>
      <c r="BW1" s="17">
        <v>32</v>
      </c>
      <c r="BX1" s="17">
        <v>33</v>
      </c>
      <c r="BY1" s="17">
        <v>34</v>
      </c>
      <c r="BZ1" s="17">
        <v>35</v>
      </c>
      <c r="CA1" s="17">
        <v>36</v>
      </c>
      <c r="CB1" s="17">
        <v>37</v>
      </c>
      <c r="CC1" s="17">
        <v>38</v>
      </c>
      <c r="CD1" s="17">
        <v>39</v>
      </c>
      <c r="CE1" s="17">
        <v>40</v>
      </c>
      <c r="CF1" s="17">
        <v>41</v>
      </c>
      <c r="CG1" s="17">
        <v>42</v>
      </c>
      <c r="CH1" s="17">
        <v>43</v>
      </c>
      <c r="CI1" s="17">
        <v>44</v>
      </c>
      <c r="CJ1" s="17">
        <v>45</v>
      </c>
      <c r="CK1" s="17">
        <v>46</v>
      </c>
      <c r="CL1" s="17">
        <v>47</v>
      </c>
      <c r="CM1" s="17">
        <v>48</v>
      </c>
      <c r="CN1" s="17">
        <v>49</v>
      </c>
      <c r="CO1" s="17">
        <v>50</v>
      </c>
    </row>
    <row r="2" spans="1:93" x14ac:dyDescent="0.3">
      <c r="A2" s="24">
        <v>5</v>
      </c>
      <c r="AP2" s="22">
        <v>0</v>
      </c>
      <c r="AQ2" s="23">
        <v>3637</v>
      </c>
    </row>
    <row r="3" spans="1:93" x14ac:dyDescent="0.3">
      <c r="A3" s="24">
        <v>6</v>
      </c>
      <c r="AP3" s="22">
        <v>0</v>
      </c>
      <c r="AQ3" s="23">
        <v>216</v>
      </c>
    </row>
    <row r="4" spans="1:93" x14ac:dyDescent="0.3">
      <c r="A4" s="21">
        <v>7</v>
      </c>
      <c r="AP4" s="22">
        <v>0</v>
      </c>
      <c r="AQ4" s="23">
        <v>128</v>
      </c>
    </row>
    <row r="5" spans="1:93" x14ac:dyDescent="0.3">
      <c r="A5" s="24">
        <v>8</v>
      </c>
      <c r="AP5" s="22">
        <v>0</v>
      </c>
      <c r="AQ5" s="23">
        <v>132</v>
      </c>
    </row>
    <row r="6" spans="1:93" x14ac:dyDescent="0.3">
      <c r="A6" s="24">
        <v>9</v>
      </c>
      <c r="AP6" s="22">
        <v>0</v>
      </c>
      <c r="AQ6" s="23">
        <v>128</v>
      </c>
    </row>
    <row r="7" spans="1:93" x14ac:dyDescent="0.3">
      <c r="A7" s="21">
        <v>10</v>
      </c>
      <c r="AP7" s="22">
        <v>0</v>
      </c>
      <c r="AQ7" s="23">
        <v>119</v>
      </c>
    </row>
    <row r="8" spans="1:93" x14ac:dyDescent="0.3">
      <c r="A8" s="24">
        <v>11</v>
      </c>
      <c r="AP8" s="22">
        <v>0</v>
      </c>
      <c r="AQ8" s="23">
        <v>132</v>
      </c>
    </row>
    <row r="9" spans="1:93" x14ac:dyDescent="0.3">
      <c r="A9" s="24">
        <v>12</v>
      </c>
      <c r="AP9" s="22">
        <v>0</v>
      </c>
      <c r="AQ9" s="23">
        <v>137</v>
      </c>
    </row>
    <row r="10" spans="1:93" x14ac:dyDescent="0.3">
      <c r="A10" s="24">
        <v>13</v>
      </c>
      <c r="AP10" s="22">
        <v>0</v>
      </c>
      <c r="AQ10" s="23">
        <v>142</v>
      </c>
    </row>
    <row r="11" spans="1:93" x14ac:dyDescent="0.3">
      <c r="A11" s="24">
        <v>14</v>
      </c>
      <c r="AP11" s="22">
        <v>0</v>
      </c>
      <c r="AQ11" s="23">
        <v>121</v>
      </c>
    </row>
    <row r="12" spans="1:93" x14ac:dyDescent="0.3">
      <c r="A12" s="24">
        <v>15</v>
      </c>
      <c r="AP12" s="22">
        <v>0</v>
      </c>
      <c r="AQ12" s="23">
        <v>156</v>
      </c>
    </row>
    <row r="13" spans="1:93" x14ac:dyDescent="0.3">
      <c r="A13" s="24">
        <v>16</v>
      </c>
      <c r="AP13" s="22">
        <v>0</v>
      </c>
      <c r="AQ13" s="23">
        <v>136</v>
      </c>
    </row>
    <row r="14" spans="1:93" x14ac:dyDescent="0.3">
      <c r="A14" s="24">
        <v>17</v>
      </c>
      <c r="AP14" s="22">
        <v>0</v>
      </c>
      <c r="AQ14" s="23">
        <v>143</v>
      </c>
    </row>
    <row r="15" spans="1:93" x14ac:dyDescent="0.3">
      <c r="A15" s="24">
        <v>18</v>
      </c>
      <c r="AP15" s="22">
        <v>0</v>
      </c>
      <c r="AQ15" s="23">
        <v>149</v>
      </c>
    </row>
    <row r="16" spans="1:93" x14ac:dyDescent="0.3">
      <c r="A16" s="24">
        <v>19</v>
      </c>
      <c r="AP16" s="22">
        <v>0</v>
      </c>
      <c r="AQ16" s="23">
        <v>151</v>
      </c>
    </row>
    <row r="17" spans="1:93" x14ac:dyDescent="0.3">
      <c r="A17" s="24">
        <v>20</v>
      </c>
      <c r="AP17" s="22">
        <v>0</v>
      </c>
      <c r="AQ17" s="23">
        <v>124</v>
      </c>
    </row>
    <row r="18" spans="1:93" x14ac:dyDescent="0.3">
      <c r="A18" s="24">
        <v>21</v>
      </c>
      <c r="AP18" s="22">
        <v>0</v>
      </c>
      <c r="AQ18" s="23">
        <v>155</v>
      </c>
    </row>
    <row r="19" spans="1:93" x14ac:dyDescent="0.3">
      <c r="A19" s="24">
        <v>22</v>
      </c>
      <c r="AP19" s="22">
        <v>0</v>
      </c>
      <c r="AQ19" s="23">
        <v>156</v>
      </c>
    </row>
    <row r="20" spans="1:93" x14ac:dyDescent="0.3">
      <c r="A20" s="24">
        <v>23</v>
      </c>
      <c r="AP20" s="22">
        <v>0</v>
      </c>
      <c r="AQ20" s="23">
        <v>145</v>
      </c>
    </row>
    <row r="21" spans="1:93" x14ac:dyDescent="0.3">
      <c r="A21" s="24">
        <v>24</v>
      </c>
      <c r="AP21" s="22">
        <v>0</v>
      </c>
      <c r="AQ21" s="23">
        <v>134</v>
      </c>
    </row>
    <row r="22" spans="1:93" x14ac:dyDescent="0.3">
      <c r="A22" s="24">
        <v>25</v>
      </c>
      <c r="AP22" s="22">
        <v>0</v>
      </c>
      <c r="AQ22" s="23">
        <v>148</v>
      </c>
    </row>
    <row r="23" spans="1:93" x14ac:dyDescent="0.3">
      <c r="A23" s="24">
        <v>26</v>
      </c>
      <c r="AP23" s="22">
        <v>0</v>
      </c>
      <c r="AQ23" s="23">
        <v>158</v>
      </c>
    </row>
    <row r="24" spans="1:93" x14ac:dyDescent="0.3">
      <c r="A24" s="24">
        <v>27</v>
      </c>
      <c r="AP24" s="39">
        <v>0</v>
      </c>
      <c r="AQ24" s="40">
        <v>171</v>
      </c>
    </row>
    <row r="25" spans="1:93" x14ac:dyDescent="0.3">
      <c r="A25" s="24">
        <v>28</v>
      </c>
      <c r="AP25" s="22">
        <v>0</v>
      </c>
      <c r="AQ25" s="23">
        <v>142</v>
      </c>
    </row>
    <row r="26" spans="1:93" x14ac:dyDescent="0.3">
      <c r="A26" s="24">
        <v>29</v>
      </c>
      <c r="AP26" s="22">
        <v>0</v>
      </c>
      <c r="AQ26" s="23">
        <v>148</v>
      </c>
    </row>
    <row r="27" spans="1:93" x14ac:dyDescent="0.3">
      <c r="A27" s="25">
        <v>30</v>
      </c>
      <c r="B27" s="22">
        <v>44870</v>
      </c>
      <c r="C27" s="22">
        <v>35681</v>
      </c>
      <c r="D27" s="22">
        <v>27449</v>
      </c>
      <c r="E27" s="22">
        <v>20266</v>
      </c>
      <c r="F27" s="26">
        <v>14160</v>
      </c>
      <c r="G27" s="22">
        <v>9053</v>
      </c>
      <c r="H27" s="27">
        <v>5166</v>
      </c>
      <c r="I27" s="28">
        <v>2365</v>
      </c>
      <c r="J27" s="22">
        <v>709</v>
      </c>
      <c r="K27" s="22">
        <v>92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7">
        <v>0</v>
      </c>
      <c r="AG27" s="27">
        <v>0</v>
      </c>
      <c r="AH27" s="27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9">
        <v>0</v>
      </c>
      <c r="AQ27" s="30">
        <v>161</v>
      </c>
      <c r="AR27" s="22">
        <v>0</v>
      </c>
      <c r="AS27" s="22">
        <v>0</v>
      </c>
      <c r="AT27" s="22">
        <v>0</v>
      </c>
      <c r="AU27" s="22">
        <v>0</v>
      </c>
      <c r="AV27" s="28">
        <v>0</v>
      </c>
      <c r="AW27" s="22">
        <v>0</v>
      </c>
      <c r="AX27" s="26">
        <v>0</v>
      </c>
      <c r="AY27" s="22">
        <v>0</v>
      </c>
      <c r="AZ27" s="31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201</v>
      </c>
      <c r="CA27" s="22">
        <v>1064</v>
      </c>
      <c r="CB27" s="22">
        <v>2815</v>
      </c>
      <c r="CC27" s="22">
        <v>5632</v>
      </c>
      <c r="CD27" s="22">
        <v>9585</v>
      </c>
      <c r="CE27" s="22">
        <v>14691</v>
      </c>
      <c r="CF27" s="22">
        <v>20848</v>
      </c>
      <c r="CG27" s="22">
        <v>28251</v>
      </c>
      <c r="CH27" s="22">
        <v>36689</v>
      </c>
      <c r="CI27" s="22">
        <v>46361</v>
      </c>
      <c r="CJ27" s="22">
        <v>57492</v>
      </c>
      <c r="CK27" s="22">
        <v>70357</v>
      </c>
      <c r="CL27" s="22">
        <v>86559</v>
      </c>
      <c r="CM27" s="22">
        <v>104612</v>
      </c>
      <c r="CN27" s="22">
        <v>124165</v>
      </c>
      <c r="CO27" s="22">
        <v>148736</v>
      </c>
    </row>
    <row r="28" spans="1:93" x14ac:dyDescent="0.3">
      <c r="A28" s="32">
        <v>30</v>
      </c>
      <c r="B28" s="23">
        <v>45711</v>
      </c>
      <c r="C28" s="23">
        <v>36541</v>
      </c>
      <c r="D28" s="23">
        <v>28399</v>
      </c>
      <c r="E28" s="23">
        <v>21301</v>
      </c>
      <c r="F28" s="23">
        <v>15267</v>
      </c>
      <c r="G28" s="33">
        <v>10267</v>
      </c>
      <c r="H28" s="23">
        <v>6461</v>
      </c>
      <c r="I28" s="34">
        <v>3723</v>
      </c>
      <c r="J28" s="34">
        <v>1958</v>
      </c>
      <c r="K28" s="23">
        <v>838</v>
      </c>
      <c r="L28" s="23">
        <v>286</v>
      </c>
      <c r="M28" s="23">
        <v>127</v>
      </c>
      <c r="N28" s="23">
        <v>159</v>
      </c>
      <c r="O28" s="23">
        <v>139</v>
      </c>
      <c r="P28" s="23">
        <v>129</v>
      </c>
      <c r="Q28" s="23">
        <v>116</v>
      </c>
      <c r="R28" s="23">
        <v>148</v>
      </c>
      <c r="S28" s="23">
        <v>164</v>
      </c>
      <c r="T28" s="23">
        <v>141</v>
      </c>
      <c r="U28" s="23">
        <v>143</v>
      </c>
      <c r="V28" s="23">
        <v>128</v>
      </c>
      <c r="W28" s="23">
        <v>162</v>
      </c>
      <c r="X28" s="23">
        <v>135</v>
      </c>
      <c r="Y28" s="23">
        <v>158</v>
      </c>
      <c r="Z28" s="23">
        <v>148</v>
      </c>
      <c r="AA28" s="23">
        <v>141</v>
      </c>
      <c r="AB28" s="23">
        <v>173</v>
      </c>
      <c r="AC28" s="23">
        <v>166</v>
      </c>
      <c r="AD28" s="23">
        <v>162</v>
      </c>
      <c r="AE28" s="23">
        <v>142</v>
      </c>
      <c r="AF28" s="23">
        <v>116</v>
      </c>
      <c r="AG28" s="23">
        <v>143</v>
      </c>
      <c r="AH28" s="23">
        <v>135</v>
      </c>
      <c r="AI28" s="34">
        <v>135</v>
      </c>
      <c r="AJ28" s="23">
        <v>130</v>
      </c>
      <c r="AK28" s="23">
        <v>137</v>
      </c>
      <c r="AL28" s="23">
        <v>137</v>
      </c>
      <c r="AM28" s="23">
        <v>125</v>
      </c>
      <c r="AN28" s="23">
        <v>137</v>
      </c>
      <c r="AO28" s="23">
        <v>122</v>
      </c>
      <c r="AP28" s="35">
        <v>0</v>
      </c>
      <c r="AQ28" s="36">
        <v>161</v>
      </c>
      <c r="AR28" s="23">
        <v>140</v>
      </c>
      <c r="AS28" s="23">
        <v>169</v>
      </c>
      <c r="AT28" s="23">
        <v>149</v>
      </c>
      <c r="AU28" s="37">
        <v>119</v>
      </c>
      <c r="AV28" s="23">
        <v>140</v>
      </c>
      <c r="AW28" s="34">
        <v>160</v>
      </c>
      <c r="AX28" s="23">
        <v>134</v>
      </c>
      <c r="AY28" s="38">
        <v>142</v>
      </c>
      <c r="AZ28" s="23">
        <v>126</v>
      </c>
      <c r="BA28" s="23">
        <v>156</v>
      </c>
      <c r="BB28" s="23">
        <v>136</v>
      </c>
      <c r="BC28" s="23">
        <v>129</v>
      </c>
      <c r="BD28" s="23">
        <v>125</v>
      </c>
      <c r="BE28" s="23">
        <v>154</v>
      </c>
      <c r="BF28" s="23">
        <v>155</v>
      </c>
      <c r="BG28" s="23">
        <v>147</v>
      </c>
      <c r="BH28" s="23">
        <v>137</v>
      </c>
      <c r="BI28" s="23">
        <v>135</v>
      </c>
      <c r="BJ28" s="23">
        <v>155</v>
      </c>
      <c r="BK28" s="23">
        <v>126</v>
      </c>
      <c r="BL28" s="23">
        <v>129</v>
      </c>
      <c r="BM28" s="23">
        <v>157</v>
      </c>
      <c r="BN28" s="23">
        <v>152</v>
      </c>
      <c r="BO28" s="23">
        <v>162</v>
      </c>
      <c r="BP28" s="23">
        <v>149</v>
      </c>
      <c r="BQ28" s="23">
        <v>149</v>
      </c>
      <c r="BR28" s="23">
        <v>148</v>
      </c>
      <c r="BS28" s="23">
        <v>150</v>
      </c>
      <c r="BT28" s="23">
        <v>148</v>
      </c>
      <c r="BU28" s="23">
        <v>128</v>
      </c>
      <c r="BV28" s="23">
        <v>117</v>
      </c>
      <c r="BW28" s="23">
        <v>161</v>
      </c>
      <c r="BX28" s="23">
        <v>402</v>
      </c>
      <c r="BY28" s="23">
        <v>1087</v>
      </c>
      <c r="BZ28" s="23">
        <v>2234</v>
      </c>
      <c r="CA28" s="23">
        <v>4051</v>
      </c>
      <c r="CB28" s="23">
        <v>6485</v>
      </c>
      <c r="CC28" s="23">
        <v>9540</v>
      </c>
      <c r="CD28" s="23">
        <v>13576</v>
      </c>
      <c r="CE28" s="23">
        <v>18867</v>
      </c>
      <c r="CF28" s="23">
        <v>25791</v>
      </c>
      <c r="CG28" s="23">
        <v>34116</v>
      </c>
      <c r="CH28" s="23">
        <v>43915</v>
      </c>
      <c r="CI28" s="23">
        <v>56265</v>
      </c>
      <c r="CJ28" s="23">
        <v>70638</v>
      </c>
      <c r="CK28" s="23">
        <v>87036</v>
      </c>
      <c r="CL28" s="23">
        <v>106930</v>
      </c>
      <c r="CM28" s="23">
        <v>129368</v>
      </c>
      <c r="CN28" s="23">
        <v>156331</v>
      </c>
      <c r="CO28" s="23">
        <v>186800</v>
      </c>
    </row>
    <row r="29" spans="1:93" x14ac:dyDescent="0.3">
      <c r="A29" s="24">
        <v>31</v>
      </c>
      <c r="AP29" s="22">
        <v>0</v>
      </c>
      <c r="AQ29" s="23">
        <v>143</v>
      </c>
    </row>
    <row r="30" spans="1:93" x14ac:dyDescent="0.3">
      <c r="A30" s="24">
        <v>32</v>
      </c>
      <c r="AP30" s="22">
        <v>0</v>
      </c>
      <c r="AQ30" s="23">
        <v>141</v>
      </c>
    </row>
    <row r="31" spans="1:93" x14ac:dyDescent="0.3">
      <c r="A31" s="24">
        <v>33</v>
      </c>
      <c r="AP31" s="22">
        <v>0</v>
      </c>
      <c r="AQ31" s="23">
        <v>129</v>
      </c>
    </row>
    <row r="32" spans="1:93" x14ac:dyDescent="0.3">
      <c r="A32" s="24">
        <v>34</v>
      </c>
      <c r="AP32" s="22">
        <v>0</v>
      </c>
      <c r="AQ32" s="23">
        <v>134</v>
      </c>
    </row>
    <row r="33" spans="1:43" x14ac:dyDescent="0.3">
      <c r="A33" s="24">
        <v>35</v>
      </c>
      <c r="AP33" s="22">
        <v>0</v>
      </c>
      <c r="AQ33" s="23">
        <v>160</v>
      </c>
    </row>
    <row r="34" spans="1:43" x14ac:dyDescent="0.3">
      <c r="A34" s="24">
        <v>36</v>
      </c>
      <c r="AP34" s="22">
        <v>0</v>
      </c>
      <c r="AQ34" s="23">
        <v>144</v>
      </c>
    </row>
    <row r="35" spans="1:43" x14ac:dyDescent="0.3">
      <c r="A35" s="24">
        <v>37</v>
      </c>
      <c r="AP35" s="22">
        <v>0</v>
      </c>
      <c r="AQ35" s="23">
        <v>144</v>
      </c>
    </row>
    <row r="36" spans="1:43" x14ac:dyDescent="0.3">
      <c r="A36" s="24">
        <v>38</v>
      </c>
      <c r="AP36" s="22">
        <v>0</v>
      </c>
      <c r="AQ36" s="23">
        <v>149</v>
      </c>
    </row>
    <row r="37" spans="1:43" x14ac:dyDescent="0.3">
      <c r="A37" s="24">
        <v>39</v>
      </c>
      <c r="AP37" s="41">
        <v>0</v>
      </c>
      <c r="AQ37" s="38">
        <v>159</v>
      </c>
    </row>
    <row r="38" spans="1:43" x14ac:dyDescent="0.3">
      <c r="A38" s="24">
        <v>40</v>
      </c>
      <c r="AP38" s="22">
        <v>0</v>
      </c>
      <c r="AQ38" s="23">
        <v>130</v>
      </c>
    </row>
    <row r="39" spans="1:43" x14ac:dyDescent="0.3">
      <c r="A39" s="24">
        <v>41</v>
      </c>
      <c r="AP39" s="22">
        <v>0</v>
      </c>
      <c r="AQ39" s="23">
        <v>152</v>
      </c>
    </row>
    <row r="40" spans="1:43" x14ac:dyDescent="0.3">
      <c r="A40" s="24">
        <v>42</v>
      </c>
      <c r="AP40" s="22">
        <v>0</v>
      </c>
      <c r="AQ40" s="23">
        <v>160</v>
      </c>
    </row>
    <row r="41" spans="1:43" x14ac:dyDescent="0.3">
      <c r="A41" s="24">
        <v>43</v>
      </c>
      <c r="AP41" s="22">
        <v>0</v>
      </c>
      <c r="AQ41" s="23">
        <v>131</v>
      </c>
    </row>
    <row r="42" spans="1:43" x14ac:dyDescent="0.3">
      <c r="A42" s="24">
        <v>44</v>
      </c>
      <c r="AP42" s="22">
        <v>0</v>
      </c>
      <c r="AQ42" s="23">
        <v>171</v>
      </c>
    </row>
    <row r="43" spans="1:43" x14ac:dyDescent="0.3">
      <c r="A43" s="24">
        <v>45</v>
      </c>
      <c r="AP43" s="22">
        <v>0</v>
      </c>
      <c r="AQ43" s="23">
        <v>133</v>
      </c>
    </row>
    <row r="44" spans="1:43" x14ac:dyDescent="0.3">
      <c r="A44" s="24">
        <v>46</v>
      </c>
      <c r="AP44" s="22">
        <v>0</v>
      </c>
      <c r="AQ44" s="23">
        <v>149</v>
      </c>
    </row>
    <row r="45" spans="1:43" x14ac:dyDescent="0.3">
      <c r="A45" s="24">
        <v>47</v>
      </c>
      <c r="AP45" s="22">
        <v>0</v>
      </c>
      <c r="AQ45" s="23">
        <v>153</v>
      </c>
    </row>
    <row r="46" spans="1:43" x14ac:dyDescent="0.3">
      <c r="A46" s="24">
        <v>48</v>
      </c>
      <c r="AP46" s="22">
        <v>0</v>
      </c>
      <c r="AQ46" s="23">
        <v>142</v>
      </c>
    </row>
    <row r="47" spans="1:43" x14ac:dyDescent="0.3">
      <c r="A47" s="24">
        <v>49</v>
      </c>
      <c r="AP47" s="22">
        <v>0</v>
      </c>
      <c r="AQ47" s="23">
        <v>141</v>
      </c>
    </row>
    <row r="48" spans="1:43" x14ac:dyDescent="0.3">
      <c r="A48" s="24">
        <v>50</v>
      </c>
      <c r="AP48" s="22">
        <v>0</v>
      </c>
      <c r="AQ48" s="23">
        <v>163</v>
      </c>
    </row>
    <row r="49" spans="1:43" x14ac:dyDescent="0.3">
      <c r="A49" s="24">
        <v>51</v>
      </c>
      <c r="AP49" s="22">
        <v>0</v>
      </c>
      <c r="AQ49" s="23">
        <v>135</v>
      </c>
    </row>
    <row r="50" spans="1:43" x14ac:dyDescent="0.3">
      <c r="A50" s="24">
        <v>52</v>
      </c>
      <c r="AP50" s="22">
        <v>0</v>
      </c>
      <c r="AQ50" s="23">
        <v>128</v>
      </c>
    </row>
    <row r="51" spans="1:43" x14ac:dyDescent="0.3">
      <c r="A51" s="24">
        <v>53</v>
      </c>
      <c r="AP51" s="22">
        <v>0</v>
      </c>
      <c r="AQ51" s="23">
        <v>158</v>
      </c>
    </row>
    <row r="52" spans="1:43" x14ac:dyDescent="0.3">
      <c r="A52" s="24">
        <v>54</v>
      </c>
      <c r="AP52" s="22">
        <v>0</v>
      </c>
      <c r="AQ52" s="23">
        <v>149</v>
      </c>
    </row>
    <row r="53" spans="1:43" x14ac:dyDescent="0.3">
      <c r="A53" s="24">
        <v>55</v>
      </c>
      <c r="AP53" s="22">
        <v>0</v>
      </c>
      <c r="AQ53" s="23">
        <v>151</v>
      </c>
    </row>
    <row r="54" spans="1:43" x14ac:dyDescent="0.3">
      <c r="A54" s="24">
        <v>56</v>
      </c>
      <c r="AP54" s="22">
        <v>0</v>
      </c>
      <c r="AQ54" s="23">
        <v>145</v>
      </c>
    </row>
    <row r="55" spans="1:43" x14ac:dyDescent="0.3">
      <c r="A55" s="24">
        <v>57</v>
      </c>
      <c r="AP55" s="22">
        <v>0</v>
      </c>
      <c r="AQ55" s="23">
        <v>139</v>
      </c>
    </row>
    <row r="56" spans="1:43" x14ac:dyDescent="0.3">
      <c r="A56" s="24">
        <v>58</v>
      </c>
      <c r="AP56" s="22">
        <v>0</v>
      </c>
      <c r="AQ56" s="23">
        <v>146</v>
      </c>
    </row>
    <row r="57" spans="1:43" x14ac:dyDescent="0.3">
      <c r="A57" s="24">
        <v>59</v>
      </c>
      <c r="AP57" s="22">
        <v>8</v>
      </c>
      <c r="AQ57" s="23">
        <v>347</v>
      </c>
    </row>
    <row r="58" spans="1:43" x14ac:dyDescent="0.3">
      <c r="A58" s="24">
        <v>60</v>
      </c>
      <c r="AP58" s="22">
        <v>979</v>
      </c>
      <c r="AQ58" s="23">
        <v>2045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總整理 (實驗 vs 分析)</vt:lpstr>
      <vt:lpstr>分析裕度整理</vt:lpstr>
      <vt:lpstr>分析裕度 (VD400) (13)</vt:lpstr>
      <vt:lpstr>分析裕度 (VD500) (13)</vt:lpstr>
      <vt:lpstr>分析裕度 (VD600) (13)</vt:lpstr>
      <vt:lpstr>分析裕度 (VD700) (13)</vt:lpstr>
      <vt:lpstr>分析裕度 (VD400) (5.5)</vt:lpstr>
      <vt:lpstr>分析裕度 (VD500) (5.5)</vt:lpstr>
      <vt:lpstr>分析裕度 (VD600) (5.5)</vt:lpstr>
      <vt:lpstr>分析裕度 (VD700) (5.5)</vt:lpstr>
      <vt:lpstr>實驗裕度整理</vt:lpstr>
      <vt:lpstr>實驗裕度表 (滿版黑白)</vt:lpstr>
      <vt:lpstr>實驗裕度表 (滿版全彩)</vt:lpstr>
      <vt:lpstr>實驗裕度表 (5.5黑白)</vt:lpstr>
      <vt:lpstr>實驗裕度表 (5.5全彩)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lixel</dc:creator>
  <cp:lastModifiedBy>Phineas Chen</cp:lastModifiedBy>
  <dcterms:created xsi:type="dcterms:W3CDTF">2015-06-05T18:19:34Z</dcterms:created>
  <dcterms:modified xsi:type="dcterms:W3CDTF">2024-02-23T03:46:47Z</dcterms:modified>
</cp:coreProperties>
</file>