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Nilpa\Documents\BornToDev\"/>
    </mc:Choice>
  </mc:AlternateContent>
  <xr:revisionPtr revIDLastSave="0" documentId="8_{AD20862F-C615-46E7-9FD1-639B9B84CF33}" xr6:coauthVersionLast="47" xr6:coauthVersionMax="47" xr10:uidLastSave="{00000000-0000-0000-0000-000000000000}"/>
  <bookViews>
    <workbookView xWindow="-110" yWindow="-110" windowWidth="25820" windowHeight="14620" xr2:uid="{8C8135BF-B5CB-42B7-B841-A23BF020523D}"/>
  </bookViews>
  <sheets>
    <sheet name="dataset" sheetId="1" r:id="rId1"/>
    <sheet name="Pivot&amp;Chart" sheetId="3" r:id="rId2"/>
  </sheets>
  <definedNames>
    <definedName name="_xlnm._FilterDatabase" localSheetId="0" hidden="1">dataset!$A$1:$F$14</definedName>
    <definedName name="Slicer_Grade">#N/A</definedName>
    <definedName name="Slicer_Term">#N/A</definedName>
    <definedName name="Slicer_Term1">#N/A</definedName>
    <definedName name="Slicer_Year">#N/A</definedName>
    <definedName name="Slicer_Year1">#N/A</definedName>
    <definedName name="solver_eng" localSheetId="0" hidden="1">1</definedName>
    <definedName name="solver_neg" localSheetId="0" hidden="1">1</definedName>
    <definedName name="solver_num" localSheetId="0" hidden="1">0</definedName>
    <definedName name="solver_opt" localSheetId="0" hidden="1">dataset!$A$1</definedName>
    <definedName name="solver_typ" localSheetId="0" hidden="1">1</definedName>
    <definedName name="solver_val" localSheetId="0" hidden="1">0</definedName>
    <definedName name="solver_ver" localSheetId="0" hidden="1">3</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L8" i="3"/>
  <c r="K8" i="3"/>
  <c r="J8" i="3"/>
  <c r="I8" i="3"/>
  <c r="J4" i="3"/>
  <c r="I4" i="3"/>
  <c r="F49" i="1"/>
  <c r="H4" i="3"/>
  <c r="K4" i="3"/>
  <c r="L4" i="3"/>
</calcChain>
</file>

<file path=xl/sharedStrings.xml><?xml version="1.0" encoding="utf-8"?>
<sst xmlns="http://schemas.openxmlformats.org/spreadsheetml/2006/main" count="203" uniqueCount="107">
  <si>
    <t>เกรด</t>
  </si>
  <si>
    <t>Preparatory English</t>
  </si>
  <si>
    <t>Digital Literacy and Life for Transformation</t>
  </si>
  <si>
    <t>Modern Science and Innovations for Life</t>
  </si>
  <si>
    <t>0041001</t>
  </si>
  <si>
    <t>0041028</t>
  </si>
  <si>
    <t>0043008</t>
  </si>
  <si>
    <t>Personal Finance</t>
  </si>
  <si>
    <t>0044007</t>
  </si>
  <si>
    <t>Religion and Reasoning for Living</t>
  </si>
  <si>
    <t>1204101</t>
  </si>
  <si>
    <t>Foundation of Computer Science</t>
  </si>
  <si>
    <t>1204102</t>
  </si>
  <si>
    <t>Problem Solving for Computer Science</t>
  </si>
  <si>
    <t>1204105</t>
  </si>
  <si>
    <t xml:space="preserve">	Fundamental Mathematics for Computer Science</t>
  </si>
  <si>
    <t>0041002</t>
  </si>
  <si>
    <t>0042012</t>
  </si>
  <si>
    <t>0043001</t>
  </si>
  <si>
    <t>0045003</t>
  </si>
  <si>
    <t>0045008</t>
  </si>
  <si>
    <t>Communicative English</t>
  </si>
  <si>
    <t xml:space="preserve">	Home Arrangements for Life Quality Enhancement</t>
  </si>
  <si>
    <t>Design Thinking</t>
  </si>
  <si>
    <t>Wisdom for Quality of Life</t>
  </si>
  <si>
    <t>Cultural Management: Cultural Commoditization</t>
  </si>
  <si>
    <t>1204103</t>
  </si>
  <si>
    <t>1204104</t>
  </si>
  <si>
    <t>1204106</t>
  </si>
  <si>
    <t>1204107</t>
  </si>
  <si>
    <t>Digital Society, Legal and Ethics for Computer Science</t>
  </si>
  <si>
    <t>Computer Organization and Architecture</t>
  </si>
  <si>
    <t xml:space="preserve">	Principles of Computer Programming</t>
  </si>
  <si>
    <t>Calculus for Computer Science</t>
  </si>
  <si>
    <t>0041024</t>
  </si>
  <si>
    <t>0042002</t>
  </si>
  <si>
    <t>0042010</t>
  </si>
  <si>
    <t>Disaster Survivor</t>
  </si>
  <si>
    <t>Health Awareness</t>
  </si>
  <si>
    <t>Digital Office Software Application</t>
  </si>
  <si>
    <t>0042006</t>
  </si>
  <si>
    <t>0044004</t>
  </si>
  <si>
    <t>1204201</t>
  </si>
  <si>
    <t>1204203</t>
  </si>
  <si>
    <t>1204204</t>
  </si>
  <si>
    <t>1204205</t>
  </si>
  <si>
    <t>1204208</t>
  </si>
  <si>
    <t>Object Oriented Programming</t>
  </si>
  <si>
    <t>Database Design and Management</t>
  </si>
  <si>
    <t>Data Communication Systems and Computer Network</t>
  </si>
  <si>
    <t>Data Structures</t>
  </si>
  <si>
    <t>Probability and Applied Statistics for Computer Science</t>
  </si>
  <si>
    <t>Laws and Everyday Rights</t>
  </si>
  <si>
    <t>Consumption of Pharmaceutical and Health Products</t>
  </si>
  <si>
    <t>1</t>
  </si>
  <si>
    <t>2</t>
  </si>
  <si>
    <t>3</t>
  </si>
  <si>
    <t>Web Development and Management</t>
  </si>
  <si>
    <t>Literature Review Skills in Computer Science Research</t>
  </si>
  <si>
    <t>Algorithm Analysis and Design</t>
  </si>
  <si>
    <t>Operating Systems</t>
  </si>
  <si>
    <t>Principles of Software Design and Development</t>
  </si>
  <si>
    <t>Numerical Method for Computer Science</t>
  </si>
  <si>
    <t>Course Title</t>
  </si>
  <si>
    <t>Credit</t>
  </si>
  <si>
    <t>Grade</t>
  </si>
  <si>
    <t>A+</t>
  </si>
  <si>
    <t>A</t>
  </si>
  <si>
    <t>B+</t>
  </si>
  <si>
    <t>B</t>
  </si>
  <si>
    <t>เทอม</t>
  </si>
  <si>
    <t>C</t>
  </si>
  <si>
    <t>C+</t>
  </si>
  <si>
    <t>D+</t>
  </si>
  <si>
    <t>D</t>
  </si>
  <si>
    <t>F</t>
  </si>
  <si>
    <t>S</t>
  </si>
  <si>
    <t>Term</t>
  </si>
  <si>
    <t>Year</t>
  </si>
  <si>
    <t>Code</t>
  </si>
  <si>
    <t>หน่วยกิจ</t>
  </si>
  <si>
    <t>Object Oriented Analysis and Design Object Oriented Analysis and Design</t>
  </si>
  <si>
    <t>Artificial Intelligence</t>
  </si>
  <si>
    <t>Computer Science Seminar</t>
  </si>
  <si>
    <t>Mobile Application Development</t>
  </si>
  <si>
    <t>Application Program Development</t>
  </si>
  <si>
    <t>Internet of Things</t>
  </si>
  <si>
    <t>Preparation of Cooperative Education for Computer Science</t>
  </si>
  <si>
    <t>Wireless Network</t>
  </si>
  <si>
    <t>Electronic Business</t>
  </si>
  <si>
    <t>Computer Science Project 1</t>
  </si>
  <si>
    <t>Computer Graphics</t>
  </si>
  <si>
    <t>Human and Computer Interaction</t>
  </si>
  <si>
    <t>Software Engineering</t>
  </si>
  <si>
    <t>Theory of Computation</t>
  </si>
  <si>
    <t>Count of Code</t>
  </si>
  <si>
    <t>Sum of Credit</t>
  </si>
  <si>
    <t>0041022</t>
  </si>
  <si>
    <t>Search Course by Code</t>
  </si>
  <si>
    <t>2563 Total</t>
  </si>
  <si>
    <t>2564 Total</t>
  </si>
  <si>
    <t>2565 Total</t>
  </si>
  <si>
    <t>จำนวนวิชาและจำนวนหน่วยกิตในแต่ละเทอมแต่ละปี</t>
  </si>
  <si>
    <t>จำนวนเกรดในแต่ละเทอมแต่ละปี</t>
  </si>
  <si>
    <t>Search Course by Title</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</si>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</sst>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font>
      <sz val="11"/>
      <color theme="1"/>
      <name val="Calibri"/>
      <family val="2"/>
      <charset val="222"/>
      <scheme val="minor"/>
    </font>
    <font>
      <sz val="11"/>
      <color theme="1"/>
      <name val="Calibri"/>
      <family val="2"/>
      <charset val="222"/>
      <scheme val="minor"/>
    </font>
    <font>
      <sz val="8"/>
      <name val="Calibri"/>
      <family val="2"/>
      <charset val="222"/>
      <scheme val="minor"/>
    </font>
    <font>
      <sz val="12"/>
      <color theme="1"/>
      <name val="Arial"/>
      <family val="2"/>
    </font>
    <font>
      <sz val="12"/>
      <color rgb="FF000000"/>
      <name val="Arial"/>
      <family val="2"/>
    </font>
    <font>
      <sz val="16"/>
      <color theme="1"/>
      <name val="Arial"/>
      <family val="2"/>
    </font>
    <font>
      <b/>
      <sz val="16"/>
      <color theme="0"/>
      <name val="Arial"/>
      <family val="2"/>
    </font>
  </fonts>
  <fills count="9">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49"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49"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49" fontId="3" fillId="0" borderId="0" xfId="0" applyNumberFormat="1" applyFont="1" applyAlignment="1">
      <alignment horizontal="center" vertical="center" wrapText="1"/>
    </xf>
    <xf numFmtId="0" fontId="3" fillId="0" borderId="0" xfId="1" applyNumberFormat="1" applyFont="1" applyAlignment="1">
      <alignment horizontal="center" vertical="center" wrapText="1"/>
    </xf>
    <xf numFmtId="0" fontId="3" fillId="0" borderId="0" xfId="0" applyFont="1" applyAlignment="1">
      <alignment horizontal="center" vertical="center" wrapText="1"/>
    </xf>
    <xf numFmtId="49" fontId="3" fillId="0" borderId="0" xfId="0" quotePrefix="1" applyNumberFormat="1" applyFont="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8" borderId="0" xfId="0" applyFont="1" applyFill="1" applyAlignment="1">
      <alignment horizontal="center" vertical="center" wrapText="1"/>
    </xf>
    <xf numFmtId="0" fontId="5" fillId="0" borderId="0" xfId="0" applyFont="1" applyAlignment="1">
      <alignment horizontal="center" vertical="center" wrapText="1"/>
    </xf>
    <xf numFmtId="49" fontId="6" fillId="2" borderId="4"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0" fontId="6" fillId="2" borderId="3" xfId="1"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5" fillId="3" borderId="2" xfId="0" applyFont="1" applyFill="1" applyBorder="1" applyAlignment="1">
      <alignment horizontal="center" vertical="center" wrapText="1"/>
    </xf>
    <xf numFmtId="0" fontId="5" fillId="5" borderId="0" xfId="0" applyFont="1" applyFill="1" applyAlignment="1">
      <alignment horizontal="center" wrapText="1"/>
    </xf>
    <xf numFmtId="0" fontId="5" fillId="6" borderId="0" xfId="0" applyFont="1" applyFill="1" applyAlignment="1">
      <alignment horizontal="center" wrapText="1"/>
    </xf>
    <xf numFmtId="0" fontId="5" fillId="7" borderId="2" xfId="0" applyFont="1" applyFill="1" applyBorder="1" applyAlignment="1">
      <alignment horizontal="center" vertical="center" wrapText="1"/>
    </xf>
    <xf numFmtId="0" fontId="0" fillId="0" borderId="1" xfId="0" applyNumberFormat="1" applyBorder="1" applyAlignment="1">
      <alignment horizontal="center" vertical="center"/>
    </xf>
  </cellXfs>
  <cellStyles count="2">
    <cellStyle name="Comma" xfId="1" builtinId="3"/>
    <cellStyle name="Normal" xfId="0" builtinId="0"/>
  </cellStyles>
  <dxfs count="762">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trike val="0"/>
        <outline val="0"/>
        <shadow val="0"/>
        <u val="none"/>
        <vertAlign val="baseline"/>
        <sz val="12"/>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strike val="0"/>
        <outline val="0"/>
        <shadow val="0"/>
        <u val="none"/>
        <vertAlign val="baseline"/>
        <sz val="12"/>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strike val="0"/>
        <outline val="0"/>
        <shadow val="0"/>
        <u val="none"/>
        <vertAlign val="baseline"/>
        <sz val="12"/>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dxf>
    <dxf>
      <font>
        <strike val="0"/>
        <outline val="0"/>
        <shadow val="0"/>
        <u val="none"/>
        <vertAlign val="baseline"/>
        <sz val="12"/>
        <name val="Arial"/>
        <family val="2"/>
        <scheme val="none"/>
      </font>
      <numFmt numFmtId="30" formatCode="@"/>
      <alignment horizontal="center" vertical="center" textRotation="0" wrapText="1" indent="0" justifyLastLine="0" shrinkToFit="0" readingOrder="0"/>
    </dxf>
    <dxf>
      <font>
        <strike val="0"/>
        <outline val="0"/>
        <shadow val="0"/>
        <u val="none"/>
        <vertAlign val="baseline"/>
        <sz val="12"/>
        <name val="Arial"/>
        <family val="2"/>
        <scheme val="none"/>
      </font>
      <numFmt numFmtId="30" formatCode="@"/>
      <alignment horizontal="center" vertical="center" textRotation="0" wrapText="1"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5" Type="http://schemas.openxmlformats.org/officeDocument/2006/relationships/customXml" Target="../customXml/item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[Study_Result.xlsx]Pivot&amp;Chart!PivotTable1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Credit by Term</a:t>
            </a:r>
          </a:p>
        </c:rich>
      </c:tx>
      <c:layout>
        <c:manualLayout>
          <c:xMode val="edge"/>
          <c:yMode val="edge"/>
          <c:x val="0.31227077865266839"/>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'Pivot&amp;Chart'!$D$14</c:f>
              <c:strCache>
                <c:ptCount val="1"/>
                <c:pt idx="0">
                  <c:v>Count of Code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'Pivot&amp;Chart'!$B$15:$C$24</c:f>
              <c:multiLvlStrCache>
                <c:ptCount val="7"/>
                <c:lvl>
                  <c:pt idx="0">
                    <c:v>1</c:v>
                  </c:pt>
                  <c:pt idx="1">
                    <c:v>2</c:v>
                  </c:pt>
                  <c:pt idx="2">
                    <c:v>3</c:v>
                  </c:pt>
                  <c:pt idx="3">
                    <c:v>1</c:v>
                  </c:pt>
                  <c:pt idx="4">
                    <c:v>2</c:v>
                  </c:pt>
                  <c:pt idx="5">
                    <c:v>1</c:v>
                  </c:pt>
                  <c:pt idx="6">
                    <c:v>2</c:v>
                  </c:pt>
                </c:lvl>
                <c:lvl>
                  <c:pt idx="0">
                    <c:v>2563</c:v>
                  </c:pt>
                  <c:pt idx="3">
                    <c:v>2564</c:v>
                  </c:pt>
                  <c:pt idx="5">
                    <c:v>2565</c:v>
                  </c:pt>
                </c:lvl>
              </c:multiLvlStrCache>
            </c:multiLvlStrRef>
          </c:cat>
          <c:val>
            <c:numRef>
              <c:f>'Pivot&amp;Chart'!$D$15:$D$24</c:f>
              <c:numCache>
                <c:formatCode>General</c:formatCode>
                <c:ptCount val="7"/>
                <c:pt idx="0">
                  <c:v>8</c:v>
                </c:pt>
                <c:pt idx="1">
                  <c:v>9</c:v>
                </c:pt>
                <c:pt idx="2">
                  <c:v>3</c:v>
                </c:pt>
                <c:pt idx="3">
                  <c:v>7</c:v>
                </c:pt>
                <c:pt idx="4">
                  <c:v>6</c:v>
                </c:pt>
                <c:pt idx="5">
                  <c:v>6</c:v>
                </c:pt>
                <c:pt idx="6">
                  <c:v>8</c:v>
                </c:pt>
              </c:numCache>
            </c:numRef>
          </c:val>
          <c:extLst>
            <c:ext xmlns:c16="http://schemas.microsoft.com/office/drawing/2014/chart" uri="{C3380CC4-5D6E-409C-BE32-E72D297353CC}">
              <c16:uniqueId val="{00000000-859E-4DC4-8429-75D2518B93DE}"/>
            </c:ext>
          </c:extLst>
        </c:ser>
        <c:ser>
          <c:idx val="1"/>
          <c:order val="1"/>
          <c:tx>
            <c:strRef>
              <c:f>'Pivot&amp;Chart'!$E$14</c:f>
              <c:strCache>
                <c:ptCount val="1"/>
                <c:pt idx="0">
                  <c:v>Sum of Credit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'Pivot&amp;Chart'!$B$15:$C$24</c:f>
              <c:multiLvlStrCache>
                <c:ptCount val="7"/>
                <c:lvl>
                  <c:pt idx="0">
                    <c:v>1</c:v>
                  </c:pt>
                  <c:pt idx="1">
                    <c:v>2</c:v>
                  </c:pt>
                  <c:pt idx="2">
                    <c:v>3</c:v>
                  </c:pt>
                  <c:pt idx="3">
                    <c:v>1</c:v>
                  </c:pt>
                  <c:pt idx="4">
                    <c:v>2</c:v>
                  </c:pt>
                  <c:pt idx="5">
                    <c:v>1</c:v>
                  </c:pt>
                  <c:pt idx="6">
                    <c:v>2</c:v>
                  </c:pt>
                </c:lvl>
                <c:lvl>
                  <c:pt idx="0">
                    <c:v>2563</c:v>
                  </c:pt>
                  <c:pt idx="3">
                    <c:v>2564</c:v>
                  </c:pt>
                  <c:pt idx="5">
                    <c:v>2565</c:v>
                  </c:pt>
                </c:lvl>
              </c:multiLvlStrCache>
            </c:multiLvlStrRef>
          </c:cat>
          <c:val>
            <c:numRef>
              <c:f>'Pivot&amp;Chart'!$E$15:$E$24</c:f>
              <c:numCache>
                <c:formatCode>General</c:formatCode>
                <c:ptCount val="7"/>
                <c:pt idx="0">
                  <c:v>16</c:v>
                </c:pt>
                <c:pt idx="1">
                  <c:v>18</c:v>
                </c:pt>
                <c:pt idx="2">
                  <c:v>6</c:v>
                </c:pt>
                <c:pt idx="3">
                  <c:v>14</c:v>
                </c:pt>
                <c:pt idx="4">
                  <c:v>18</c:v>
                </c:pt>
                <c:pt idx="5">
                  <c:v>18</c:v>
                </c:pt>
                <c:pt idx="6">
                  <c:v>20</c:v>
                </c:pt>
              </c:numCache>
            </c:numRef>
          </c:val>
          <c:extLst>
            <c:ext xmlns:c16="http://schemas.microsoft.com/office/drawing/2014/chart" uri="{C3380CC4-5D6E-409C-BE32-E72D297353CC}">
              <c16:uniqueId val="{00000001-859E-4DC4-8429-75D2518B93DE}"/>
            </c:ext>
          </c:extLst>
        </c:ser>
        <c:dLbls>
          <c:showLegendKey val="0"/>
          <c:showVal val="1"/>
          <c:showCatName val="0"/>
          <c:showSerName val="0"/>
          <c:showPercent val="0"/>
          <c:showBubbleSize val="0"/>
        </c:dLbls>
        <c:gapWidth val="65"/>
        <c:shape val="box"/>
        <c:axId val="28650496"/>
        <c:axId val="28636096"/>
        <c:axId val="0"/>
      </c:bar3DChart>
      <c:catAx>
        <c:axId val="28650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636096"/>
        <c:crosses val="autoZero"/>
        <c:auto val="1"/>
        <c:lblAlgn val="ctr"/>
        <c:lblOffset val="100"/>
        <c:noMultiLvlLbl val="0"/>
      </c:catAx>
      <c:valAx>
        <c:axId val="286360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650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[Study_Result.xlsx]Pivot&amp;Chart!PivotTable2</c:name>
    <c:fmtId val="8"/>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'Pivot&amp;Chart'!$E$32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'Pivot&amp;Chart'!$B$33:$D$50</c:f>
              <c:multiLvlStrCache>
                <c:ptCount val="18"/>
                <c:lvl>
                  <c:pt idx="0">
                    <c:v>A</c:v>
                  </c:pt>
                  <c:pt idx="1">
                    <c:v>B</c:v>
                  </c:pt>
                  <c:pt idx="2">
                    <c:v>B+</c:v>
                  </c:pt>
                  <c:pt idx="3">
                    <c:v>A</c:v>
                  </c:pt>
                  <c:pt idx="4">
                    <c:v>B</c:v>
                  </c:pt>
                  <c:pt idx="5">
                    <c:v>C+</c:v>
                  </c:pt>
                  <c:pt idx="6">
                    <c:v>A</c:v>
                  </c:pt>
                  <c:pt idx="7">
                    <c:v>A</c:v>
                  </c:pt>
                  <c:pt idx="8">
                    <c:v>B</c:v>
                  </c:pt>
                  <c:pt idx="9">
                    <c:v>B+</c:v>
                  </c:pt>
                  <c:pt idx="10">
                    <c:v>C</c:v>
                  </c:pt>
                  <c:pt idx="11">
                    <c:v>A</c:v>
                  </c:pt>
                  <c:pt idx="12">
                    <c:v>B</c:v>
                  </c:pt>
                  <c:pt idx="13">
                    <c:v>B+</c:v>
                  </c:pt>
                  <c:pt idx="14">
                    <c:v>A</c:v>
                  </c:pt>
                  <c:pt idx="15">
                    <c:v>B+</c:v>
                  </c:pt>
                  <c:pt idx="16">
                    <c:v>A</c:v>
                  </c:pt>
                  <c:pt idx="17">
                    <c:v>S</c:v>
                  </c:pt>
                </c:lvl>
                <c:lvl>
                  <c:pt idx="0">
                    <c:v>1</c:v>
                  </c:pt>
                  <c:pt idx="3">
                    <c:v>2</c:v>
                  </c:pt>
                  <c:pt idx="6">
                    <c:v>3</c:v>
                  </c:pt>
                  <c:pt idx="7">
                    <c:v>1</c:v>
                  </c:pt>
                  <c:pt idx="11">
                    <c:v>2</c:v>
                  </c:pt>
                  <c:pt idx="14">
                    <c:v>1</c:v>
                  </c:pt>
                  <c:pt idx="16">
                    <c:v>2</c:v>
                  </c:pt>
                </c:lvl>
                <c:lvl>
                  <c:pt idx="0">
                    <c:v>2563</c:v>
                  </c:pt>
                  <c:pt idx="7">
                    <c:v>2564</c:v>
                  </c:pt>
                  <c:pt idx="14">
                    <c:v>2565</c:v>
                  </c:pt>
                </c:lvl>
              </c:multiLvlStrCache>
            </c:multiLvlStrRef>
          </c:cat>
          <c:val>
            <c:numRef>
              <c:f>'Pivot&amp;Chart'!$E$33:$E$50</c:f>
              <c:numCache>
                <c:formatCode>General</c:formatCode>
                <c:ptCount val="18"/>
                <c:pt idx="0">
                  <c:v>5</c:v>
                </c:pt>
                <c:pt idx="1">
                  <c:v>1</c:v>
                </c:pt>
                <c:pt idx="2">
                  <c:v>2</c:v>
                </c:pt>
                <c:pt idx="3">
                  <c:v>6</c:v>
                </c:pt>
                <c:pt idx="4">
                  <c:v>2</c:v>
                </c:pt>
                <c:pt idx="5">
                  <c:v>1</c:v>
                </c:pt>
                <c:pt idx="6">
                  <c:v>3</c:v>
                </c:pt>
                <c:pt idx="7">
                  <c:v>3</c:v>
                </c:pt>
                <c:pt idx="8">
                  <c:v>1</c:v>
                </c:pt>
                <c:pt idx="9">
                  <c:v>2</c:v>
                </c:pt>
                <c:pt idx="10">
                  <c:v>1</c:v>
                </c:pt>
                <c:pt idx="11">
                  <c:v>4</c:v>
                </c:pt>
                <c:pt idx="12">
                  <c:v>1</c:v>
                </c:pt>
                <c:pt idx="13">
                  <c:v>1</c:v>
                </c:pt>
                <c:pt idx="14">
                  <c:v>5</c:v>
                </c:pt>
                <c:pt idx="15">
                  <c:v>1</c:v>
                </c:pt>
                <c:pt idx="16">
                  <c:v>6</c:v>
                </c:pt>
                <c:pt idx="17">
                  <c:v>2</c:v>
                </c:pt>
              </c:numCache>
            </c:numRef>
          </c:val>
          <c:extLst>
            <c:ext xmlns:c16="http://schemas.microsoft.com/office/drawing/2014/chart" uri="{C3380CC4-5D6E-409C-BE32-E72D297353CC}">
              <c16:uniqueId val="{00000000-37C2-4BAE-9291-C5770E0465F6}"/>
            </c:ext>
          </c:extLst>
        </c:ser>
        <c:dLbls>
          <c:showLegendKey val="0"/>
          <c:showVal val="1"/>
          <c:showCatName val="0"/>
          <c:showSerName val="0"/>
          <c:showPercent val="0"/>
          <c:showBubbleSize val="0"/>
        </c:dLbls>
        <c:gapWidth val="84"/>
        <c:gapDepth val="53"/>
        <c:shape val="box"/>
        <c:axId val="220958063"/>
        <c:axId val="220958543"/>
        <c:axId val="0"/>
      </c:bar3DChart>
      <c:catAx>
        <c:axId val="220958063"/>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20958543"/>
        <c:crosses val="autoZero"/>
        <c:auto val="1"/>
        <c:lblAlgn val="ctr"/>
        <c:lblOffset val="100"/>
        <c:noMultiLvlLbl val="0"/>
      </c:catAx>
      <c:valAx>
        <c:axId val="220958543"/>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209580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19</xdr:row>
      <xdr:rowOff>44448</xdr:rowOff>
    </xdr:from>
    <xdr:to>
      <xdr:col>6</xdr:col>
      <xdr:colOff>520700</xdr:colOff>
      <xdr:row>25</xdr:row>
      <xdr:rowOff>139700</xdr:rowOff>
    </xdr:to>
    <mc:AlternateContent xmlns:mc="http://schemas.openxmlformats.org/markup-compatibility/2006" xmlns:a14="http://schemas.microsoft.com/office/drawing/2010/main">
      <mc:Choice Requires="a14">
        <xdr:graphicFrame macro="">
          <xdr:nvGraphicFramePr>
            <xdr:cNvPr id="12" name="Term">
              <a:extLst>
                <a:ext uri="{FF2B5EF4-FFF2-40B4-BE49-F238E27FC236}">
                  <a16:creationId xmlns:a16="http://schemas.microsoft.com/office/drawing/2014/main" id="{3C55CC63-2A8B-4522-8C7F-FA16A0BC84C2}"/>
                </a:ext>
              </a:extLst>
            </xdr:cNvPr>
            <xdr:cNvGraphicFramePr/>
          </xdr:nvGraphicFramePr>
          <xdr:xfrm>
            <a:off x="0" y="0"/>
            <a:ext cx="0" cy="0"/>
          </xdr:xfrm>
          <a:graphic>
            <a:graphicData uri="http://schemas.microsoft.com/office/drawing/2010/slicer">
              <sle:slicer xmlns:sle="http://schemas.microsoft.com/office/drawing/2010/slicer" name="Term"/>
            </a:graphicData>
          </a:graphic>
        </xdr:graphicFrame>
      </mc:Choice>
      <mc:Fallback xmlns="">
        <xdr:sp macro="" textlink="">
          <xdr:nvSpPr>
            <xdr:cNvPr id="0" name=""/>
            <xdr:cNvSpPr>
              <a:spLocks noTextEdit="1"/>
            </xdr:cNvSpPr>
          </xdr:nvSpPr>
          <xdr:spPr>
            <a:xfrm>
              <a:off x="4191000" y="2609848"/>
              <a:ext cx="1803400" cy="120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xdr:colOff>
      <xdr:row>13</xdr:row>
      <xdr:rowOff>0</xdr:rowOff>
    </xdr:from>
    <xdr:to>
      <xdr:col>6</xdr:col>
      <xdr:colOff>520634</xdr:colOff>
      <xdr:row>19</xdr:row>
      <xdr:rowOff>38100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8C0A02C1-5488-49DE-AB1C-C0C96147C54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84650" y="1352550"/>
              <a:ext cx="1809684"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xdr:colOff>
      <xdr:row>31</xdr:row>
      <xdr:rowOff>50800</xdr:rowOff>
    </xdr:from>
    <xdr:to>
      <xdr:col>6</xdr:col>
      <xdr:colOff>584200</xdr:colOff>
      <xdr:row>37</xdr:row>
      <xdr:rowOff>88900</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A6931998-58D3-49BF-9230-BFD60437CAD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29100" y="4826000"/>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63500</xdr:colOff>
      <xdr:row>37</xdr:row>
      <xdr:rowOff>88900</xdr:rowOff>
    </xdr:from>
    <xdr:to>
      <xdr:col>6</xdr:col>
      <xdr:colOff>590550</xdr:colOff>
      <xdr:row>44</xdr:row>
      <xdr:rowOff>0</xdr:rowOff>
    </xdr:to>
    <mc:AlternateContent xmlns:mc="http://schemas.openxmlformats.org/markup-compatibility/2006" xmlns:a14="http://schemas.microsoft.com/office/drawing/2010/main">
      <mc:Choice Requires="a14">
        <xdr:graphicFrame macro="">
          <xdr:nvGraphicFramePr>
            <xdr:cNvPr id="15" name="Term 1">
              <a:extLst>
                <a:ext uri="{FF2B5EF4-FFF2-40B4-BE49-F238E27FC236}">
                  <a16:creationId xmlns:a16="http://schemas.microsoft.com/office/drawing/2014/main" id="{4029B8BC-4339-4654-BACF-804B97F407FB}"/>
                </a:ext>
              </a:extLst>
            </xdr:cNvPr>
            <xdr:cNvGraphicFramePr/>
          </xdr:nvGraphicFramePr>
          <xdr:xfrm>
            <a:off x="0" y="0"/>
            <a:ext cx="0" cy="0"/>
          </xdr:xfrm>
          <a:graphic>
            <a:graphicData uri="http://schemas.microsoft.com/office/drawing/2010/slicer">
              <sle:slicer xmlns:sle="http://schemas.microsoft.com/office/drawing/2010/slicer" name="Term 1"/>
            </a:graphicData>
          </a:graphic>
        </xdr:graphicFrame>
      </mc:Choice>
      <mc:Fallback xmlns="">
        <xdr:sp macro="" textlink="">
          <xdr:nvSpPr>
            <xdr:cNvPr id="0" name=""/>
            <xdr:cNvSpPr>
              <a:spLocks noTextEdit="1"/>
            </xdr:cNvSpPr>
          </xdr:nvSpPr>
          <xdr:spPr>
            <a:xfrm>
              <a:off x="4235450" y="603885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692150</xdr:colOff>
      <xdr:row>14</xdr:row>
      <xdr:rowOff>6350</xdr:rowOff>
    </xdr:from>
    <xdr:to>
      <xdr:col>11</xdr:col>
      <xdr:colOff>882650</xdr:colOff>
      <xdr:row>28</xdr:row>
      <xdr:rowOff>38100</xdr:rowOff>
    </xdr:to>
    <xdr:graphicFrame macro="">
      <xdr:nvGraphicFramePr>
        <xdr:cNvPr id="16" name="Chart 15">
          <a:extLst>
            <a:ext uri="{FF2B5EF4-FFF2-40B4-BE49-F238E27FC236}">
              <a16:creationId xmlns:a16="http://schemas.microsoft.com/office/drawing/2014/main" id="{12CD32EC-536A-47BA-94FC-F2C9305B9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730250</xdr:colOff>
      <xdr:row>31</xdr:row>
      <xdr:rowOff>234950</xdr:rowOff>
    </xdr:from>
    <xdr:to>
      <xdr:col>12</xdr:col>
      <xdr:colOff>25400</xdr:colOff>
      <xdr:row>51</xdr:row>
      <xdr:rowOff>44450</xdr:rowOff>
    </xdr:to>
    <xdr:graphicFrame macro="">
      <xdr:nvGraphicFramePr>
        <xdr:cNvPr id="17" name="Chart 16">
          <a:extLst>
            <a:ext uri="{FF2B5EF4-FFF2-40B4-BE49-F238E27FC236}">
              <a16:creationId xmlns:a16="http://schemas.microsoft.com/office/drawing/2014/main" id="{513897C8-AA31-4F77-BA57-CD14D4F97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63500</xdr:colOff>
      <xdr:row>43</xdr:row>
      <xdr:rowOff>177801</xdr:rowOff>
    </xdr:from>
    <xdr:to>
      <xdr:col>6</xdr:col>
      <xdr:colOff>590550</xdr:colOff>
      <xdr:row>54</xdr:row>
      <xdr:rowOff>127001</xdr:rowOff>
    </xdr:to>
    <mc:AlternateContent xmlns:mc="http://schemas.openxmlformats.org/markup-compatibility/2006" xmlns:a14="http://schemas.microsoft.com/office/drawing/2010/main">
      <mc:Choice Requires="a14">
        <xdr:graphicFrame macro="">
          <xdr:nvGraphicFramePr>
            <xdr:cNvPr id="18" name="Grade">
              <a:extLst>
                <a:ext uri="{FF2B5EF4-FFF2-40B4-BE49-F238E27FC236}">
                  <a16:creationId xmlns:a16="http://schemas.microsoft.com/office/drawing/2014/main" id="{CD6E9EAC-66A4-534C-DB58-68F6E5C064C3}"/>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4235450" y="7232651"/>
              <a:ext cx="1828800" cy="197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riyadech Nilpaka" refreshedDate="45115.408002546297" createdVersion="8" refreshedVersion="8" minRefreshableVersion="3" recordCount="47" xr:uid="{A4D9455A-CA73-44CF-9FBE-5CD3E6599206}">
  <cacheSource type="worksheet">
    <worksheetSource name="Dataset"/>
  </cacheSource>
  <cacheFields count="6">
    <cacheField name="Code" numFmtId="0">
      <sharedItems containsMixedTypes="1" containsNumber="1" containsInteger="1" minValue="1204202" maxValue="1204402" count="47">
        <s v="0041001"/>
        <s v=" 0041022"/>
        <s v="0041028"/>
        <s v="0043008"/>
        <s v="0044007"/>
        <s v="1204101"/>
        <s v="1204102"/>
        <s v="1204105"/>
        <s v="0041002"/>
        <s v="0042012"/>
        <s v="0043001"/>
        <s v="0045003"/>
        <s v="0045008"/>
        <s v="1204103"/>
        <s v="1204104"/>
        <s v="1204106"/>
        <s v="1204107"/>
        <s v="0041024"/>
        <s v="0042002"/>
        <s v="0042010"/>
        <s v="0042006"/>
        <s v="0044004"/>
        <s v="1204201"/>
        <s v="1204203"/>
        <s v="1204204"/>
        <s v="1204205"/>
        <s v="1204208"/>
        <n v="1204206"/>
        <n v="1204207"/>
        <n v="1204209"/>
        <n v="1204210"/>
        <n v="1204301"/>
        <n v="1204304"/>
        <n v="1204202"/>
        <n v="1204303"/>
        <n v="1204305"/>
        <n v="1204309"/>
        <n v="1204311"/>
        <n v="1204313"/>
        <n v="1204302"/>
        <n v="1204306"/>
        <n v="1204307"/>
        <n v="1204308"/>
        <n v="1204310"/>
        <n v="1204316"/>
        <n v="1204323"/>
        <n v="1204402"/>
      </sharedItems>
    </cacheField>
    <cacheField name="Course Title" numFmtId="0">
      <sharedItems count="47">
        <s v="Preparatory English"/>
        <s v="Digital Literacy and Life for Transformation"/>
        <s v="Modern Science and Innovations for Life"/>
        <s v="Personal Finance"/>
        <s v="Religion and Reasoning for Living"/>
        <s v="Foundation of Computer Science"/>
        <s v="Problem Solving for Computer Science"/>
        <s v="_x0009_Fundamental Mathematics for Computer Science"/>
        <s v="Communicative English"/>
        <s v="_x0009_Home Arrangements for Life Quality Enhancement"/>
        <s v="Design Thinking"/>
        <s v="Wisdom for Quality of Life"/>
        <s v="Cultural Management: Cultural Commoditization"/>
        <s v="Calculus for Computer Science"/>
        <s v="_x0009_Principles of Computer Programming"/>
        <s v="Computer Organization and Architecture"/>
        <s v="Digital Society, Legal and Ethics for Computer Science"/>
        <s v="Digital Office Software Application"/>
        <s v="Health Awareness"/>
        <s v="Disaster Survivor"/>
        <s v="Consumption of Pharmaceutical and Health Products"/>
        <s v="Laws and Everyday Rights"/>
        <s v="Probability and Applied Statistics for Computer Science"/>
        <s v="Data Structures"/>
        <s v="Data Communication Systems and Computer Network"/>
        <s v="Database Design and Management"/>
        <s v="Object Oriented Programming"/>
        <s v="Numerical Method for Computer Science"/>
        <s v="Principles of Software Design and Development"/>
        <s v="Operating Systems"/>
        <s v="Algorithm Analysis and Design"/>
        <s v="Literature Review Skills in Computer Science Research"/>
        <s v="Web Development and Management"/>
        <s v="Object Oriented Analysis and Design Object Oriented Analysis and Design"/>
        <s v="Artificial Intelligence"/>
        <s v="Computer Science Seminar"/>
        <s v="Mobile Application Development"/>
        <s v="Application Program Development"/>
        <s v="Internet of Things"/>
        <s v="Theory of Computation"/>
        <s v="Software Engineering"/>
        <s v="Human and Computer Interaction"/>
        <s v="Computer Graphics"/>
        <s v="Computer Science Project 1"/>
        <s v="Electronic Business"/>
        <s v="Wireless Network"/>
        <s v="Preparation of Cooperative Education for Computer Science"/>
      </sharedItems>
    </cacheField>
    <cacheField name="Credit" numFmtId="0">
      <sharedItems containsSemiMixedTypes="0" containsString="0" containsNumber="1" containsInteger="1" minValue="1" maxValue="3"/>
    </cacheField>
    <cacheField name="Year" numFmtId="49">
      <sharedItems containsSemiMixedTypes="0" containsString="0" containsNumber="1" containsInteger="1" minValue="2563" maxValue="2565" count="3">
        <n v="2563"/>
        <n v="2564"/>
        <n v="2565"/>
      </sharedItems>
    </cacheField>
    <cacheField name="Term" numFmtId="49">
      <sharedItems count="3">
        <s v="1"/>
        <s v="2"/>
        <s v="3"/>
      </sharedItems>
    </cacheField>
    <cacheField name="Grade" numFmtId="49">
      <sharedItems count="6">
        <s v="B"/>
        <s v="A"/>
        <s v="B+"/>
        <s v="C+"/>
        <s v="C"/>
        <s v="S"/>
      </sharedItems>
    </cacheField>
  </cacheFields>
  <extLst>
    <ext xmlns:x14="http://schemas.microsoft.com/office/spreadsheetml/2009/9/main" uri="{725AE2AE-9491-48be-B2B4-4EB974FC3084}">
      <x14:pivotCacheDefinition pivotCacheId="1722370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n v="2"/>
    <x v="0"/>
    <x v="0"/>
    <x v="0"/>
  </r>
  <r>
    <x v="1"/>
    <x v="1"/>
    <n v="2"/>
    <x v="0"/>
    <x v="0"/>
    <x v="1"/>
  </r>
  <r>
    <x v="2"/>
    <x v="2"/>
    <n v="2"/>
    <x v="0"/>
    <x v="0"/>
    <x v="1"/>
  </r>
  <r>
    <x v="3"/>
    <x v="3"/>
    <n v="2"/>
    <x v="0"/>
    <x v="0"/>
    <x v="2"/>
  </r>
  <r>
    <x v="4"/>
    <x v="4"/>
    <n v="2"/>
    <x v="0"/>
    <x v="0"/>
    <x v="1"/>
  </r>
  <r>
    <x v="5"/>
    <x v="5"/>
    <n v="2"/>
    <x v="0"/>
    <x v="0"/>
    <x v="2"/>
  </r>
  <r>
    <x v="6"/>
    <x v="6"/>
    <n v="2"/>
    <x v="0"/>
    <x v="0"/>
    <x v="1"/>
  </r>
  <r>
    <x v="7"/>
    <x v="7"/>
    <n v="2"/>
    <x v="0"/>
    <x v="0"/>
    <x v="1"/>
  </r>
  <r>
    <x v="8"/>
    <x v="8"/>
    <n v="2"/>
    <x v="0"/>
    <x v="1"/>
    <x v="0"/>
  </r>
  <r>
    <x v="9"/>
    <x v="9"/>
    <n v="2"/>
    <x v="0"/>
    <x v="1"/>
    <x v="1"/>
  </r>
  <r>
    <x v="10"/>
    <x v="10"/>
    <n v="2"/>
    <x v="0"/>
    <x v="1"/>
    <x v="1"/>
  </r>
  <r>
    <x v="11"/>
    <x v="11"/>
    <n v="2"/>
    <x v="0"/>
    <x v="1"/>
    <x v="1"/>
  </r>
  <r>
    <x v="12"/>
    <x v="12"/>
    <n v="2"/>
    <x v="0"/>
    <x v="1"/>
    <x v="1"/>
  </r>
  <r>
    <x v="13"/>
    <x v="13"/>
    <n v="2"/>
    <x v="0"/>
    <x v="1"/>
    <x v="0"/>
  </r>
  <r>
    <x v="14"/>
    <x v="14"/>
    <n v="2"/>
    <x v="0"/>
    <x v="1"/>
    <x v="3"/>
  </r>
  <r>
    <x v="15"/>
    <x v="15"/>
    <n v="2"/>
    <x v="0"/>
    <x v="1"/>
    <x v="1"/>
  </r>
  <r>
    <x v="16"/>
    <x v="16"/>
    <n v="2"/>
    <x v="0"/>
    <x v="1"/>
    <x v="1"/>
  </r>
  <r>
    <x v="17"/>
    <x v="17"/>
    <n v="2"/>
    <x v="0"/>
    <x v="2"/>
    <x v="1"/>
  </r>
  <r>
    <x v="18"/>
    <x v="18"/>
    <n v="2"/>
    <x v="0"/>
    <x v="2"/>
    <x v="1"/>
  </r>
  <r>
    <x v="19"/>
    <x v="19"/>
    <n v="2"/>
    <x v="0"/>
    <x v="2"/>
    <x v="1"/>
  </r>
  <r>
    <x v="20"/>
    <x v="20"/>
    <n v="2"/>
    <x v="1"/>
    <x v="0"/>
    <x v="1"/>
  </r>
  <r>
    <x v="21"/>
    <x v="21"/>
    <n v="2"/>
    <x v="1"/>
    <x v="0"/>
    <x v="1"/>
  </r>
  <r>
    <x v="22"/>
    <x v="22"/>
    <n v="2"/>
    <x v="1"/>
    <x v="0"/>
    <x v="1"/>
  </r>
  <r>
    <x v="23"/>
    <x v="23"/>
    <n v="2"/>
    <x v="1"/>
    <x v="0"/>
    <x v="0"/>
  </r>
  <r>
    <x v="24"/>
    <x v="24"/>
    <n v="2"/>
    <x v="1"/>
    <x v="0"/>
    <x v="2"/>
  </r>
  <r>
    <x v="25"/>
    <x v="25"/>
    <n v="2"/>
    <x v="1"/>
    <x v="0"/>
    <x v="2"/>
  </r>
  <r>
    <x v="26"/>
    <x v="26"/>
    <n v="2"/>
    <x v="1"/>
    <x v="0"/>
    <x v="4"/>
  </r>
  <r>
    <x v="27"/>
    <x v="27"/>
    <n v="3"/>
    <x v="1"/>
    <x v="1"/>
    <x v="2"/>
  </r>
  <r>
    <x v="28"/>
    <x v="28"/>
    <n v="3"/>
    <x v="1"/>
    <x v="1"/>
    <x v="1"/>
  </r>
  <r>
    <x v="29"/>
    <x v="29"/>
    <n v="3"/>
    <x v="1"/>
    <x v="1"/>
    <x v="1"/>
  </r>
  <r>
    <x v="30"/>
    <x v="30"/>
    <n v="3"/>
    <x v="1"/>
    <x v="1"/>
    <x v="1"/>
  </r>
  <r>
    <x v="31"/>
    <x v="31"/>
    <n v="3"/>
    <x v="1"/>
    <x v="1"/>
    <x v="1"/>
  </r>
  <r>
    <x v="32"/>
    <x v="32"/>
    <n v="3"/>
    <x v="1"/>
    <x v="1"/>
    <x v="0"/>
  </r>
  <r>
    <x v="33"/>
    <x v="33"/>
    <n v="3"/>
    <x v="2"/>
    <x v="0"/>
    <x v="1"/>
  </r>
  <r>
    <x v="34"/>
    <x v="34"/>
    <n v="3"/>
    <x v="2"/>
    <x v="0"/>
    <x v="1"/>
  </r>
  <r>
    <x v="35"/>
    <x v="35"/>
    <n v="3"/>
    <x v="2"/>
    <x v="0"/>
    <x v="2"/>
  </r>
  <r>
    <x v="36"/>
    <x v="36"/>
    <n v="3"/>
    <x v="2"/>
    <x v="0"/>
    <x v="1"/>
  </r>
  <r>
    <x v="37"/>
    <x v="37"/>
    <n v="3"/>
    <x v="2"/>
    <x v="0"/>
    <x v="1"/>
  </r>
  <r>
    <x v="38"/>
    <x v="38"/>
    <n v="3"/>
    <x v="2"/>
    <x v="0"/>
    <x v="1"/>
  </r>
  <r>
    <x v="39"/>
    <x v="39"/>
    <n v="3"/>
    <x v="2"/>
    <x v="1"/>
    <x v="1"/>
  </r>
  <r>
    <x v="40"/>
    <x v="40"/>
    <n v="3"/>
    <x v="2"/>
    <x v="1"/>
    <x v="1"/>
  </r>
  <r>
    <x v="41"/>
    <x v="41"/>
    <n v="3"/>
    <x v="2"/>
    <x v="1"/>
    <x v="1"/>
  </r>
  <r>
    <x v="42"/>
    <x v="42"/>
    <n v="3"/>
    <x v="2"/>
    <x v="1"/>
    <x v="1"/>
  </r>
  <r>
    <x v="43"/>
    <x v="43"/>
    <n v="1"/>
    <x v="2"/>
    <x v="1"/>
    <x v="5"/>
  </r>
  <r>
    <x v="44"/>
    <x v="44"/>
    <n v="3"/>
    <x v="2"/>
    <x v="1"/>
    <x v="1"/>
  </r>
  <r>
    <x v="45"/>
    <x v="45"/>
    <n v="3"/>
    <x v="2"/>
    <x v="1"/>
    <x v="1"/>
  </r>
  <r>
    <x v="46"/>
    <x v="46"/>
    <n v="1"/>
    <x v="2"/>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FD1C6-04FD-44AC-9DE6-D4019C4385A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9">
  <location ref="B32:E50" firstHeaderRow="1" firstDataRow="1" firstDataCol="3"/>
  <pivotFields count="6">
    <pivotField dataField="1" compact="0" outline="0" showAll="0">
      <items count="48">
        <item x="33"/>
        <item x="27"/>
        <item x="28"/>
        <item x="29"/>
        <item x="30"/>
        <item x="31"/>
        <item x="39"/>
        <item x="34"/>
        <item x="32"/>
        <item x="35"/>
        <item x="40"/>
        <item x="41"/>
        <item x="42"/>
        <item x="36"/>
        <item x="43"/>
        <item x="37"/>
        <item x="38"/>
        <item x="44"/>
        <item x="45"/>
        <item x="46"/>
        <item x="1"/>
        <item x="0"/>
        <item x="8"/>
        <item x="17"/>
        <item x="2"/>
        <item x="18"/>
        <item x="20"/>
        <item x="19"/>
        <item x="9"/>
        <item x="10"/>
        <item x="3"/>
        <item x="21"/>
        <item x="4"/>
        <item x="11"/>
        <item x="12"/>
        <item x="5"/>
        <item x="6"/>
        <item x="13"/>
        <item x="14"/>
        <item x="7"/>
        <item x="15"/>
        <item x="16"/>
        <item x="22"/>
        <item x="23"/>
        <item h="1" x="24"/>
        <item x="25"/>
        <item x="26"/>
        <item t="default"/>
      </items>
    </pivotField>
    <pivotField compact="0" outline="0" showAll="0"/>
    <pivotField compact="0" outline="0" showAll="0"/>
    <pivotField axis="axisRow" compact="0" outline="0" showAll="0" sortType="ascending" defaultSubtotal="0">
      <items count="3">
        <item x="0"/>
        <item x="1"/>
        <item x="2"/>
      </items>
    </pivotField>
    <pivotField axis="axisRow" compact="0" outline="0" multipleItemSelectionAllowed="1" showAll="0" sortType="ascending" defaultSubtotal="0">
      <items count="3">
        <item x="0"/>
        <item x="1"/>
        <item x="2"/>
      </items>
    </pivotField>
    <pivotField axis="axisRow" compact="0" outline="0" showAll="0">
      <items count="7">
        <item x="1"/>
        <item x="0"/>
        <item x="2"/>
        <item x="4"/>
        <item x="3"/>
        <item x="5"/>
        <item t="default"/>
      </items>
    </pivotField>
  </pivotFields>
  <rowFields count="3">
    <field x="3"/>
    <field x="4"/>
    <field x="5"/>
  </rowFields>
  <rowItems count="18">
    <i>
      <x/>
      <x/>
      <x/>
    </i>
    <i r="2">
      <x v="1"/>
    </i>
    <i r="2">
      <x v="2"/>
    </i>
    <i r="1">
      <x v="1"/>
      <x/>
    </i>
    <i r="2">
      <x v="1"/>
    </i>
    <i r="2">
      <x v="4"/>
    </i>
    <i r="1">
      <x v="2"/>
      <x/>
    </i>
    <i>
      <x v="1"/>
      <x/>
      <x/>
    </i>
    <i r="2">
      <x v="1"/>
    </i>
    <i r="2">
      <x v="2"/>
    </i>
    <i r="2">
      <x v="3"/>
    </i>
    <i r="1">
      <x v="1"/>
      <x/>
    </i>
    <i r="2">
      <x v="1"/>
    </i>
    <i r="2">
      <x v="2"/>
    </i>
    <i>
      <x v="2"/>
      <x/>
      <x/>
    </i>
    <i r="2">
      <x v="2"/>
    </i>
    <i r="1">
      <x v="1"/>
      <x/>
    </i>
    <i r="2">
      <x v="5"/>
    </i>
  </rowItems>
  <colItems count="1">
    <i/>
  </colItems>
  <dataFields count="1">
    <dataField name="Count of Code" fld="0" subtotal="count" baseField="0" baseItem="0"/>
  </dataFields>
  <formats count="22">
    <format dxfId="739">
      <pivotArea type="all" dataOnly="0" outline="0" fieldPosition="0"/>
    </format>
    <format dxfId="738">
      <pivotArea outline="0" collapsedLevelsAreSubtotals="1" fieldPosition="0"/>
    </format>
    <format dxfId="737">
      <pivotArea field="4" type="button" dataOnly="0" labelOnly="1" outline="0" axis="axisRow" fieldPosition="1"/>
    </format>
    <format dxfId="736">
      <pivotArea field="5" type="button" dataOnly="0" labelOnly="1" outline="0" axis="axisRow" fieldPosition="2"/>
    </format>
    <format dxfId="735">
      <pivotArea dataOnly="0" labelOnly="1" grandRow="1" outline="0" fieldPosition="0"/>
    </format>
    <format dxfId="734">
      <pivotArea dataOnly="0" labelOnly="1" outline="0" axis="axisValues" fieldPosition="0"/>
    </format>
    <format dxfId="733">
      <pivotArea type="all" dataOnly="0" outline="0" fieldPosition="0"/>
    </format>
    <format dxfId="732">
      <pivotArea outline="0" collapsedLevelsAreSubtotals="1" fieldPosition="0"/>
    </format>
    <format dxfId="731">
      <pivotArea field="4" type="button" dataOnly="0" labelOnly="1" outline="0" axis="axisRow" fieldPosition="1"/>
    </format>
    <format dxfId="730">
      <pivotArea field="5" type="button" dataOnly="0" labelOnly="1" outline="0" axis="axisRow" fieldPosition="2"/>
    </format>
    <format dxfId="729">
      <pivotArea dataOnly="0" labelOnly="1" grandRow="1" outline="0" fieldPosition="0"/>
    </format>
    <format dxfId="728">
      <pivotArea dataOnly="0" labelOnly="1" outline="0" axis="axisValues" fieldPosition="0"/>
    </format>
    <format dxfId="727">
      <pivotArea outline="0" collapsedLevelsAreSubtotals="1" fieldPosition="0"/>
    </format>
    <format dxfId="726">
      <pivotArea type="all" dataOnly="0" outline="0" fieldPosition="0"/>
    </format>
    <format dxfId="725">
      <pivotArea outline="0" collapsedLevelsAreSubtotals="1" fieldPosition="0"/>
    </format>
    <format dxfId="724">
      <pivotArea type="origin" dataOnly="0" labelOnly="1" outline="0" fieldPosition="0"/>
    </format>
    <format dxfId="723">
      <pivotArea field="4" type="button" dataOnly="0" labelOnly="1" outline="0" axis="axisRow" fieldPosition="1"/>
    </format>
    <format dxfId="722">
      <pivotArea type="topRight" dataOnly="0" labelOnly="1" outline="0" fieldPosition="0"/>
    </format>
    <format dxfId="721">
      <pivotArea field="3" type="button" dataOnly="0" labelOnly="1" outline="0" axis="axisRow" fieldPosition="0"/>
    </format>
    <format dxfId="720">
      <pivotArea field="5" type="button" dataOnly="0" labelOnly="1" outline="0" axis="axisRow" fieldPosition="2"/>
    </format>
    <format dxfId="719">
      <pivotArea dataOnly="0" labelOnly="1" outline="0" fieldPosition="0">
        <references count="1">
          <reference field="3" count="0"/>
        </references>
      </pivotArea>
    </format>
    <format dxfId="718">
      <pivotArea dataOnly="0" labelOnly="1" grandCol="1" outline="0" fieldPosition="0"/>
    </format>
  </formats>
  <chartFormats count="11">
    <chartFormat chart="1" format="3" series="1">
      <pivotArea type="data" outline="0" fieldPosition="0">
        <references count="2">
          <reference field="4294967294" count="1" selected="0">
            <x v="0"/>
          </reference>
          <reference field="4" count="1" selected="0">
            <x v="2"/>
          </reference>
        </references>
      </pivotArea>
    </chartFormat>
    <chartFormat chart="1"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3">
          <reference field="4294967294" count="1" selected="0">
            <x v="0"/>
          </reference>
          <reference field="3" count="1" selected="0">
            <x v="0"/>
          </reference>
          <reference field="4" count="1" selected="0">
            <x v="1"/>
          </reference>
        </references>
      </pivotArea>
    </chartFormat>
    <chartFormat chart="1" format="8"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10" series="1">
      <pivotArea type="data" outline="0" fieldPosition="0">
        <references count="3">
          <reference field="4294967294" count="1" selected="0">
            <x v="0"/>
          </reference>
          <reference field="3" count="1" selected="0">
            <x v="2"/>
          </reference>
          <reference field="4" count="1" selected="0">
            <x v="1"/>
          </reference>
        </references>
      </pivotArea>
    </chartFormat>
    <chartFormat chart="1" format="12" series="1">
      <pivotArea type="data" outline="0" fieldPosition="0">
        <references count="3">
          <reference field="4294967294" count="1" selected="0">
            <x v="0"/>
          </reference>
          <reference field="3" count="1" selected="0">
            <x v="0"/>
          </reference>
          <reference field="4" count="1" selected="0">
            <x v="2"/>
          </reference>
        </references>
      </pivotArea>
    </chartFormat>
    <chartFormat chart="1" format="1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B582B-F4D0-4F4D-A0B7-80C08AFCB77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8">
  <location ref="B14:E24" firstHeaderRow="0" firstDataRow="1" firstDataCol="2"/>
  <pivotFields count="6">
    <pivotField dataField="1" compact="0" outline="0" showAll="0">
      <items count="48">
        <item x="33"/>
        <item x="27"/>
        <item x="28"/>
        <item x="29"/>
        <item x="30"/>
        <item x="31"/>
        <item x="39"/>
        <item x="34"/>
        <item x="32"/>
        <item x="35"/>
        <item x="40"/>
        <item x="41"/>
        <item x="42"/>
        <item x="36"/>
        <item x="43"/>
        <item x="37"/>
        <item x="38"/>
        <item x="44"/>
        <item x="45"/>
        <item x="46"/>
        <item x="1"/>
        <item x="0"/>
        <item x="8"/>
        <item x="17"/>
        <item x="2"/>
        <item x="18"/>
        <item x="20"/>
        <item x="19"/>
        <item x="9"/>
        <item x="10"/>
        <item x="3"/>
        <item x="21"/>
        <item x="4"/>
        <item x="11"/>
        <item x="12"/>
        <item x="5"/>
        <item x="6"/>
        <item x="13"/>
        <item x="14"/>
        <item x="7"/>
        <item x="15"/>
        <item x="16"/>
        <item x="22"/>
        <item x="23"/>
        <item x="24"/>
        <item x="25"/>
        <item x="26"/>
        <item t="default"/>
      </items>
    </pivotField>
    <pivotField compact="0" outline="0" showAll="0"/>
    <pivotField dataField="1" compact="0" outline="0" showAll="0"/>
    <pivotField axis="axisRow" compact="0" outline="0" showAll="0" sortType="ascending">
      <items count="4">
        <item x="0"/>
        <item x="1"/>
        <item x="2"/>
        <item t="default"/>
      </items>
    </pivotField>
    <pivotField axis="axisRow" compact="0" outline="0" multipleItemSelectionAllowed="1" showAll="0" sortType="ascending" defaultSubtotal="0">
      <items count="3">
        <item x="0"/>
        <item x="1"/>
        <item x="2"/>
      </items>
    </pivotField>
    <pivotField compact="0" outline="0" showAll="0" sortType="descending">
      <items count="7">
        <item h="1" x="1"/>
        <item h="1" x="0"/>
        <item h="1" x="2"/>
        <item h="1" x="4"/>
        <item h="1" x="3"/>
        <item x="5"/>
        <item t="default"/>
      </items>
      <autoSortScope>
        <pivotArea dataOnly="0" outline="0" fieldPosition="0">
          <references count="1">
            <reference field="4294967294" count="1" selected="0">
              <x v="1"/>
            </reference>
          </references>
        </pivotArea>
      </autoSortScope>
    </pivotField>
  </pivotFields>
  <rowFields count="2">
    <field x="3"/>
    <field x="4"/>
  </rowFields>
  <rowItems count="10">
    <i>
      <x/>
      <x/>
    </i>
    <i r="1">
      <x v="1"/>
    </i>
    <i r="1">
      <x v="2"/>
    </i>
    <i t="default">
      <x/>
    </i>
    <i>
      <x v="1"/>
      <x/>
    </i>
    <i r="1">
      <x v="1"/>
    </i>
    <i t="default">
      <x v="1"/>
    </i>
    <i>
      <x v="2"/>
      <x/>
    </i>
    <i r="1">
      <x v="1"/>
    </i>
    <i t="default">
      <x v="2"/>
    </i>
  </rowItems>
  <colFields count="1">
    <field x="-2"/>
  </colFields>
  <colItems count="2">
    <i>
      <x/>
    </i>
    <i i="1">
      <x v="1"/>
    </i>
  </colItems>
  <dataFields count="2">
    <dataField name="Count of Code" fld="0" subtotal="count" baseField="0" baseItem="0"/>
    <dataField name="Sum of Credit" fld="2" baseField="0" baseItem="0"/>
  </dataFields>
  <formats count="22">
    <format dxfId="761">
      <pivotArea type="all" dataOnly="0" outline="0" fieldPosition="0"/>
    </format>
    <format dxfId="760">
      <pivotArea outline="0" collapsedLevelsAreSubtotals="1" fieldPosition="0"/>
    </format>
    <format dxfId="759">
      <pivotArea field="4" type="button" dataOnly="0" labelOnly="1" outline="0" axis="axisRow" fieldPosition="1"/>
    </format>
    <format dxfId="758">
      <pivotArea field="5" type="button" dataOnly="0" labelOnly="1" outline="0"/>
    </format>
    <format dxfId="757">
      <pivotArea dataOnly="0" labelOnly="1" grandRow="1" outline="0" fieldPosition="0"/>
    </format>
    <format dxfId="756">
      <pivotArea dataOnly="0" labelOnly="1" outline="0" axis="axisValues" fieldPosition="0"/>
    </format>
    <format dxfId="755">
      <pivotArea type="all" dataOnly="0" outline="0" fieldPosition="0"/>
    </format>
    <format dxfId="754">
      <pivotArea outline="0" collapsedLevelsAreSubtotals="1" fieldPosition="0"/>
    </format>
    <format dxfId="753">
      <pivotArea field="4" type="button" dataOnly="0" labelOnly="1" outline="0" axis="axisRow" fieldPosition="1"/>
    </format>
    <format dxfId="752">
      <pivotArea field="5" type="button" dataOnly="0" labelOnly="1" outline="0"/>
    </format>
    <format dxfId="751">
      <pivotArea dataOnly="0" labelOnly="1" grandRow="1" outline="0" fieldPosition="0"/>
    </format>
    <format dxfId="750">
      <pivotArea dataOnly="0" labelOnly="1" outline="0" axis="axisValues" fieldPosition="0"/>
    </format>
    <format dxfId="749">
      <pivotArea outline="0" collapsedLevelsAreSubtotals="1" fieldPosition="0"/>
    </format>
    <format dxfId="748">
      <pivotArea type="all" dataOnly="0" outline="0" fieldPosition="0"/>
    </format>
    <format dxfId="747">
      <pivotArea outline="0" collapsedLevelsAreSubtotals="1" fieldPosition="0"/>
    </format>
    <format dxfId="746">
      <pivotArea type="origin" dataOnly="0" labelOnly="1" outline="0" fieldPosition="0"/>
    </format>
    <format dxfId="745">
      <pivotArea field="4" type="button" dataOnly="0" labelOnly="1" outline="0" axis="axisRow" fieldPosition="1"/>
    </format>
    <format dxfId="744">
      <pivotArea type="topRight" dataOnly="0" labelOnly="1" outline="0" fieldPosition="0"/>
    </format>
    <format dxfId="743">
      <pivotArea field="3" type="button" dataOnly="0" labelOnly="1" outline="0" axis="axisRow" fieldPosition="0"/>
    </format>
    <format dxfId="742">
      <pivotArea field="5" type="button" dataOnly="0" labelOnly="1" outline="0"/>
    </format>
    <format dxfId="741">
      <pivotArea dataOnly="0" labelOnly="1" outline="0" fieldPosition="0">
        <references count="1">
          <reference field="3" count="0"/>
        </references>
      </pivotArea>
    </format>
    <format dxfId="740">
      <pivotArea dataOnly="0" labelOnly="1" grandCol="1" outline="0" fieldPosition="0"/>
    </format>
  </formats>
  <chartFormats count="2">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 xr10:uid="{5133D2E9-DA99-46AF-96D5-4FCF180E50E8}" sourceName="Term">
  <pivotTables>
    <pivotTable tabId="3" name="PivotTable1"/>
  </pivotTables>
  <data>
    <tabular pivotCacheId="17223702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09A090-71A0-4303-8170-2868B9C91725}" sourceName="Year">
  <pivotTables>
    <pivotTable tabId="3" name="PivotTable1"/>
  </pivotTables>
  <data>
    <tabular pivotCacheId="172237022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F60ED32-3F4E-4368-B6A6-1BD1CD694B6F}" sourceName="Year">
  <pivotTables>
    <pivotTable tabId="3" name="PivotTable2"/>
  </pivotTables>
  <data>
    <tabular pivotCacheId="172237022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1" xr10:uid="{93FC8209-567D-4DCA-9216-B56B062669FB}" sourceName="Term">
  <pivotTables>
    <pivotTable tabId="3" name="PivotTable2"/>
  </pivotTables>
  <data>
    <tabular pivotCacheId="1722370223">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45CBF56A-0E7E-4E3A-B87F-FC2574B32643}" sourceName="Grade">
  <pivotTables>
    <pivotTable tabId="3" name="PivotTable2"/>
  </pivotTables>
  <data>
    <tabular pivotCacheId="1722370223">
      <items count="6">
        <i x="1" s="1"/>
        <i x="0" s="1"/>
        <i x="2" s="1"/>
        <i x="4"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 xr10:uid="{7D422706-F009-474C-A2AF-F061D38E2141}" cache="Slicer_Term" caption="Term" rowHeight="241300"/>
  <slicer name="Year" xr10:uid="{844B2D83-C5AC-4271-845F-1F50A520ABD9}" cache="Slicer_Year" caption="Year" rowHeight="241300"/>
  <slicer name="Year 1" xr10:uid="{E64D14ED-224B-4D42-8737-51616FD5F881}" cache="Slicer_Year1" caption="Year" rowHeight="241300"/>
  <slicer name="Term 1" xr10:uid="{C243569E-59F4-4853-86C5-35C6A762CDD6}" cache="Slicer_Term1" caption="Term" rowHeight="241300"/>
  <slicer name="Grade" xr10:uid="{E5E4164E-3D10-45D7-A0E0-1874F46C5DCC}" cache="Slicer_Grade" caption="Gr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181D47-3783-4800-8A9A-1121DEFD94B4}" name="Dataset" displayName="Dataset" ref="A1:F49" totalsRowCount="1" headerRowDxfId="717" dataDxfId="716">
  <autoFilter ref="A1:F48" xr:uid="{81181D47-3783-4800-8A9A-1121DEFD94B4}"/>
  <tableColumns count="6">
    <tableColumn id="1" xr3:uid="{D0BD9AC1-E359-4603-A450-4F822E204EAB}" name="Code" totalsRowLabel="Total" dataDxfId="714" totalsRowDxfId="715"/>
    <tableColumn id="2" xr3:uid="{B436D4EF-77C1-4C4E-AEBC-C224D7BF1A1B}" name="Course Title" dataDxfId="712" totalsRowDxfId="713"/>
    <tableColumn id="3" xr3:uid="{12EADE9E-68BE-45AF-B1B4-5042E98CE18E}" name="Credit" dataDxfId="710" totalsRowDxfId="711" dataCellStyle="Comma"/>
    <tableColumn id="4" xr3:uid="{67B6C646-EEDB-4B72-B2EF-98DD288CB949}" name="Year" dataDxfId="708" totalsRowDxfId="709"/>
    <tableColumn id="5" xr3:uid="{BCFF15D7-BDFF-40C1-8F62-F4C88631F593}" name="Term" dataDxfId="706" totalsRowDxfId="707"/>
    <tableColumn id="6" xr3:uid="{E94168E4-E3D8-4053-951F-C48214243BA7}" name="Grade" totalsRowFunction="count" dataDxfId="704" totalsRowDxfId="705"/>
  </tableColumns>
  <tableStyleInfo name="TableStyleMedium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53F6F-170D-457E-988E-64DEA7755AE3}">
  <dimension ref="A1:L55"/>
  <sheetViews>
    <sheetView tabSelected="1" topLeftCell="A22" workbookViewId="0">
      <selection activeCell="H1" sqref="H1"/>
    </sheetView>
  </sheetViews>
  <sheetFormatPr defaultRowHeight="15.5"/>
  <cols>
    <col min="1" max="1" width="9.26953125" style="6" bestFit="1" customWidth="1"/>
    <col min="2" max="2" width="69.90625" style="6" customWidth="1"/>
    <col min="3" max="3" width="10.54296875" style="7" customWidth="1"/>
    <col min="4" max="4" width="8.81640625" style="6" bestFit="1" customWidth="1"/>
    <col min="5" max="5" width="8.7265625" style="8"/>
    <col min="6" max="16384" width="8.7265625" style="6"/>
  </cols>
  <sheetData>
    <row r="1" spans="1:12">
      <c r="A1" s="6" t="s">
        <v>79</v>
      </c>
      <c r="B1" s="6" t="s">
        <v>63</v>
      </c>
      <c r="C1" s="8" t="s">
        <v>64</v>
      </c>
      <c r="D1" s="6" t="s">
        <v>78</v>
      </c>
      <c r="E1" s="8" t="s">
        <v>77</v>
      </c>
      <c r="F1" s="6" t="s">
        <v>65</v>
      </c>
      <c r="G1" s="6" t="s">
        <v>106</v>
      </c>
    </row>
    <row r="2" spans="1:12">
      <c r="A2" s="9" t="s">
        <v>4</v>
      </c>
      <c r="B2" s="6" t="s">
        <v>1</v>
      </c>
      <c r="C2" s="7">
        <v>2</v>
      </c>
      <c r="D2" s="6">
        <v>2563</v>
      </c>
      <c r="E2" s="8">
        <v>1</v>
      </c>
      <c r="F2" s="6" t="s">
        <v>69</v>
      </c>
      <c r="J2" s="10" t="s">
        <v>80</v>
      </c>
      <c r="K2" s="10" t="s">
        <v>70</v>
      </c>
      <c r="L2" s="10" t="s">
        <v>0</v>
      </c>
    </row>
    <row r="3" spans="1:12">
      <c r="A3" s="9" t="s">
        <v>97</v>
      </c>
      <c r="B3" s="6" t="s">
        <v>2</v>
      </c>
      <c r="C3" s="7">
        <v>2</v>
      </c>
      <c r="D3" s="6">
        <v>2563</v>
      </c>
      <c r="E3" s="8">
        <v>1</v>
      </c>
      <c r="F3" s="6" t="s">
        <v>67</v>
      </c>
      <c r="J3" s="11">
        <v>1</v>
      </c>
      <c r="K3" s="11">
        <v>1</v>
      </c>
      <c r="L3" s="10" t="s">
        <v>66</v>
      </c>
    </row>
    <row r="4" spans="1:12">
      <c r="A4" s="9" t="s">
        <v>5</v>
      </c>
      <c r="B4" s="6" t="s">
        <v>3</v>
      </c>
      <c r="C4" s="7">
        <v>2</v>
      </c>
      <c r="D4" s="6">
        <v>2563</v>
      </c>
      <c r="E4" s="8">
        <v>1</v>
      </c>
      <c r="F4" s="6" t="s">
        <v>67</v>
      </c>
      <c r="J4" s="11">
        <v>2</v>
      </c>
      <c r="K4" s="11">
        <v>2</v>
      </c>
      <c r="L4" s="10" t="s">
        <v>67</v>
      </c>
    </row>
    <row r="5" spans="1:12">
      <c r="A5" s="6" t="s">
        <v>6</v>
      </c>
      <c r="B5" s="6" t="s">
        <v>7</v>
      </c>
      <c r="C5" s="7">
        <v>2</v>
      </c>
      <c r="D5" s="6">
        <v>2563</v>
      </c>
      <c r="E5" s="8">
        <v>1</v>
      </c>
      <c r="F5" s="6" t="s">
        <v>68</v>
      </c>
      <c r="J5" s="11">
        <v>3</v>
      </c>
      <c r="K5" s="11">
        <v>3</v>
      </c>
      <c r="L5" s="10" t="s">
        <v>68</v>
      </c>
    </row>
    <row r="6" spans="1:12">
      <c r="A6" s="6" t="s">
        <v>8</v>
      </c>
      <c r="B6" s="6" t="s">
        <v>9</v>
      </c>
      <c r="C6" s="7">
        <v>2</v>
      </c>
      <c r="D6" s="6">
        <v>2563</v>
      </c>
      <c r="E6" s="8">
        <v>1</v>
      </c>
      <c r="F6" s="6" t="s">
        <v>67</v>
      </c>
      <c r="J6" s="11">
        <v>4</v>
      </c>
      <c r="L6" s="10" t="s">
        <v>69</v>
      </c>
    </row>
    <row r="7" spans="1:12">
      <c r="A7" s="6" t="s">
        <v>10</v>
      </c>
      <c r="B7" s="6" t="s">
        <v>11</v>
      </c>
      <c r="C7" s="7">
        <v>2</v>
      </c>
      <c r="D7" s="6">
        <v>2563</v>
      </c>
      <c r="E7" s="8">
        <v>1</v>
      </c>
      <c r="F7" s="6" t="s">
        <v>68</v>
      </c>
      <c r="J7" s="11">
        <v>9</v>
      </c>
      <c r="L7" s="10" t="s">
        <v>72</v>
      </c>
    </row>
    <row r="8" spans="1:12">
      <c r="A8" s="6" t="s">
        <v>12</v>
      </c>
      <c r="B8" s="6" t="s">
        <v>13</v>
      </c>
      <c r="C8" s="7">
        <v>3</v>
      </c>
      <c r="D8" s="6">
        <v>2563</v>
      </c>
      <c r="E8" s="8">
        <v>1</v>
      </c>
      <c r="F8" s="6" t="s">
        <v>67</v>
      </c>
      <c r="L8" s="10" t="s">
        <v>71</v>
      </c>
    </row>
    <row r="9" spans="1:12">
      <c r="A9" s="6" t="s">
        <v>14</v>
      </c>
      <c r="B9" s="6" t="s">
        <v>15</v>
      </c>
      <c r="C9" s="7">
        <v>3</v>
      </c>
      <c r="D9" s="6">
        <v>2563</v>
      </c>
      <c r="E9" s="8">
        <v>1</v>
      </c>
      <c r="F9" s="6" t="s">
        <v>67</v>
      </c>
      <c r="L9" s="10" t="s">
        <v>73</v>
      </c>
    </row>
    <row r="10" spans="1:12">
      <c r="A10" s="6" t="s">
        <v>16</v>
      </c>
      <c r="B10" s="12" t="s">
        <v>21</v>
      </c>
      <c r="C10" s="7">
        <v>2</v>
      </c>
      <c r="D10" s="6">
        <v>2563</v>
      </c>
      <c r="E10" s="8">
        <v>2</v>
      </c>
      <c r="F10" s="6" t="s">
        <v>69</v>
      </c>
      <c r="L10" s="10" t="s">
        <v>74</v>
      </c>
    </row>
    <row r="11" spans="1:12">
      <c r="A11" s="6" t="s">
        <v>17</v>
      </c>
      <c r="B11" s="6" t="s">
        <v>22</v>
      </c>
      <c r="C11" s="7">
        <v>2</v>
      </c>
      <c r="D11" s="6">
        <v>2563</v>
      </c>
      <c r="E11" s="8">
        <v>2</v>
      </c>
      <c r="F11" s="6" t="s">
        <v>67</v>
      </c>
      <c r="L11" s="10" t="s">
        <v>75</v>
      </c>
    </row>
    <row r="12" spans="1:12">
      <c r="A12" s="6" t="s">
        <v>18</v>
      </c>
      <c r="B12" s="6" t="s">
        <v>23</v>
      </c>
      <c r="C12" s="7">
        <v>2</v>
      </c>
      <c r="D12" s="6">
        <v>2563</v>
      </c>
      <c r="E12" s="8">
        <v>2</v>
      </c>
      <c r="F12" s="6" t="s">
        <v>67</v>
      </c>
      <c r="L12" s="10" t="s">
        <v>76</v>
      </c>
    </row>
    <row r="13" spans="1:12">
      <c r="A13" s="6" t="s">
        <v>19</v>
      </c>
      <c r="B13" s="6" t="s">
        <v>24</v>
      </c>
      <c r="C13" s="7">
        <v>2</v>
      </c>
      <c r="D13" s="6">
        <v>2563</v>
      </c>
      <c r="E13" s="8">
        <v>2</v>
      </c>
      <c r="F13" s="6" t="s">
        <v>67</v>
      </c>
    </row>
    <row r="14" spans="1:12">
      <c r="A14" s="6" t="s">
        <v>20</v>
      </c>
      <c r="B14" s="6" t="s">
        <v>25</v>
      </c>
      <c r="C14" s="7">
        <v>2</v>
      </c>
      <c r="D14" s="6">
        <v>2563</v>
      </c>
      <c r="E14" s="8">
        <v>2</v>
      </c>
      <c r="F14" s="6" t="s">
        <v>67</v>
      </c>
    </row>
    <row r="15" spans="1:12">
      <c r="A15" s="6" t="s">
        <v>26</v>
      </c>
      <c r="B15" s="6" t="s">
        <v>33</v>
      </c>
      <c r="C15" s="7">
        <v>3</v>
      </c>
      <c r="D15" s="6">
        <v>2563</v>
      </c>
      <c r="E15" s="8">
        <v>2</v>
      </c>
      <c r="F15" s="6" t="s">
        <v>69</v>
      </c>
    </row>
    <row r="16" spans="1:12">
      <c r="A16" s="6" t="s">
        <v>27</v>
      </c>
      <c r="B16" s="6" t="s">
        <v>32</v>
      </c>
      <c r="C16" s="7">
        <v>3</v>
      </c>
      <c r="D16" s="6">
        <v>2563</v>
      </c>
      <c r="E16" s="8">
        <v>2</v>
      </c>
      <c r="F16" s="6" t="s">
        <v>72</v>
      </c>
    </row>
    <row r="17" spans="1:6">
      <c r="A17" s="6" t="s">
        <v>28</v>
      </c>
      <c r="B17" s="6" t="s">
        <v>31</v>
      </c>
      <c r="C17" s="7">
        <v>3</v>
      </c>
      <c r="D17" s="6">
        <v>2563</v>
      </c>
      <c r="E17" s="8">
        <v>2</v>
      </c>
      <c r="F17" s="6" t="s">
        <v>67</v>
      </c>
    </row>
    <row r="18" spans="1:6">
      <c r="A18" s="6" t="s">
        <v>29</v>
      </c>
      <c r="B18" s="6" t="s">
        <v>30</v>
      </c>
      <c r="C18" s="7">
        <v>2</v>
      </c>
      <c r="D18" s="6">
        <v>2563</v>
      </c>
      <c r="E18" s="8">
        <v>2</v>
      </c>
      <c r="F18" s="6" t="s">
        <v>67</v>
      </c>
    </row>
    <row r="19" spans="1:6">
      <c r="A19" s="6" t="s">
        <v>34</v>
      </c>
      <c r="B19" s="6" t="s">
        <v>39</v>
      </c>
      <c r="C19" s="7">
        <v>2</v>
      </c>
      <c r="D19" s="6">
        <v>2563</v>
      </c>
      <c r="E19" s="8">
        <v>3</v>
      </c>
      <c r="F19" s="6" t="s">
        <v>67</v>
      </c>
    </row>
    <row r="20" spans="1:6">
      <c r="A20" s="6" t="s">
        <v>35</v>
      </c>
      <c r="B20" s="6" t="s">
        <v>38</v>
      </c>
      <c r="C20" s="7">
        <v>2</v>
      </c>
      <c r="D20" s="6">
        <v>2563</v>
      </c>
      <c r="E20" s="8">
        <v>3</v>
      </c>
      <c r="F20" s="6" t="s">
        <v>67</v>
      </c>
    </row>
    <row r="21" spans="1:6">
      <c r="A21" s="6" t="s">
        <v>36</v>
      </c>
      <c r="B21" s="6" t="s">
        <v>37</v>
      </c>
      <c r="C21" s="7">
        <v>2</v>
      </c>
      <c r="D21" s="6">
        <v>2563</v>
      </c>
      <c r="E21" s="8">
        <v>3</v>
      </c>
      <c r="F21" s="6" t="s">
        <v>67</v>
      </c>
    </row>
    <row r="22" spans="1:6">
      <c r="A22" s="6" t="s">
        <v>40</v>
      </c>
      <c r="B22" s="13" t="s">
        <v>53</v>
      </c>
      <c r="C22" s="7">
        <v>2</v>
      </c>
      <c r="D22" s="6">
        <v>2564</v>
      </c>
      <c r="E22" s="8">
        <v>1</v>
      </c>
      <c r="F22" s="6" t="s">
        <v>67</v>
      </c>
    </row>
    <row r="23" spans="1:6">
      <c r="A23" s="6" t="s">
        <v>41</v>
      </c>
      <c r="B23" s="13" t="s">
        <v>52</v>
      </c>
      <c r="C23" s="7">
        <v>2</v>
      </c>
      <c r="D23" s="6">
        <v>2564</v>
      </c>
      <c r="E23" s="8">
        <v>1</v>
      </c>
      <c r="F23" s="6" t="s">
        <v>67</v>
      </c>
    </row>
    <row r="24" spans="1:6">
      <c r="A24" s="6" t="s">
        <v>42</v>
      </c>
      <c r="B24" s="13" t="s">
        <v>51</v>
      </c>
      <c r="C24" s="7">
        <v>3</v>
      </c>
      <c r="D24" s="6">
        <v>2564</v>
      </c>
      <c r="E24" s="8">
        <v>1</v>
      </c>
      <c r="F24" s="6" t="s">
        <v>67</v>
      </c>
    </row>
    <row r="25" spans="1:6">
      <c r="A25" s="6" t="s">
        <v>43</v>
      </c>
      <c r="B25" s="13" t="s">
        <v>50</v>
      </c>
      <c r="C25" s="7">
        <v>3</v>
      </c>
      <c r="D25" s="6">
        <v>2564</v>
      </c>
      <c r="E25" s="8">
        <v>1</v>
      </c>
      <c r="F25" s="6" t="s">
        <v>69</v>
      </c>
    </row>
    <row r="26" spans="1:6">
      <c r="A26" s="6" t="s">
        <v>44</v>
      </c>
      <c r="B26" s="13" t="s">
        <v>49</v>
      </c>
      <c r="C26" s="7">
        <v>3</v>
      </c>
      <c r="D26" s="6">
        <v>2564</v>
      </c>
      <c r="E26" s="8">
        <v>1</v>
      </c>
      <c r="F26" s="6" t="s">
        <v>68</v>
      </c>
    </row>
    <row r="27" spans="1:6">
      <c r="A27" s="6" t="s">
        <v>45</v>
      </c>
      <c r="B27" s="6" t="s">
        <v>48</v>
      </c>
      <c r="C27" s="7">
        <v>3</v>
      </c>
      <c r="D27" s="6">
        <v>2564</v>
      </c>
      <c r="E27" s="8">
        <v>1</v>
      </c>
      <c r="F27" s="6" t="s">
        <v>68</v>
      </c>
    </row>
    <row r="28" spans="1:6">
      <c r="A28" s="6" t="s">
        <v>46</v>
      </c>
      <c r="B28" s="6" t="s">
        <v>47</v>
      </c>
      <c r="C28" s="7">
        <v>3</v>
      </c>
      <c r="D28" s="6">
        <v>2564</v>
      </c>
      <c r="E28" s="8">
        <v>1</v>
      </c>
      <c r="F28" s="6" t="s">
        <v>71</v>
      </c>
    </row>
    <row r="29" spans="1:6">
      <c r="A29" s="13">
        <v>1204206</v>
      </c>
      <c r="B29" s="13" t="s">
        <v>62</v>
      </c>
      <c r="C29" s="7">
        <v>3</v>
      </c>
      <c r="D29" s="6">
        <v>2564</v>
      </c>
      <c r="E29" s="8">
        <v>2</v>
      </c>
      <c r="F29" s="6" t="s">
        <v>68</v>
      </c>
    </row>
    <row r="30" spans="1:6">
      <c r="A30" s="13">
        <v>1204207</v>
      </c>
      <c r="B30" s="13" t="s">
        <v>61</v>
      </c>
      <c r="C30" s="7">
        <v>3</v>
      </c>
      <c r="D30" s="6">
        <v>2564</v>
      </c>
      <c r="E30" s="8">
        <v>2</v>
      </c>
      <c r="F30" s="6" t="s">
        <v>67</v>
      </c>
    </row>
    <row r="31" spans="1:6">
      <c r="A31" s="13">
        <v>1204209</v>
      </c>
      <c r="B31" s="13" t="s">
        <v>60</v>
      </c>
      <c r="C31" s="7">
        <v>3</v>
      </c>
      <c r="D31" s="6">
        <v>2564</v>
      </c>
      <c r="E31" s="8">
        <v>2</v>
      </c>
      <c r="F31" s="6" t="s">
        <v>67</v>
      </c>
    </row>
    <row r="32" spans="1:6">
      <c r="A32" s="13">
        <v>1204210</v>
      </c>
      <c r="B32" s="13" t="s">
        <v>59</v>
      </c>
      <c r="C32" s="7">
        <v>3</v>
      </c>
      <c r="D32" s="6">
        <v>2564</v>
      </c>
      <c r="E32" s="8">
        <v>2</v>
      </c>
      <c r="F32" s="6" t="s">
        <v>67</v>
      </c>
    </row>
    <row r="33" spans="1:6">
      <c r="A33" s="13">
        <v>1204301</v>
      </c>
      <c r="B33" s="13" t="s">
        <v>58</v>
      </c>
      <c r="C33" s="7">
        <v>2</v>
      </c>
      <c r="D33" s="6">
        <v>2564</v>
      </c>
      <c r="E33" s="8">
        <v>2</v>
      </c>
      <c r="F33" s="6" t="s">
        <v>67</v>
      </c>
    </row>
    <row r="34" spans="1:6">
      <c r="A34" s="13">
        <v>1204304</v>
      </c>
      <c r="B34" s="13" t="s">
        <v>57</v>
      </c>
      <c r="C34" s="7">
        <v>3</v>
      </c>
      <c r="D34" s="6">
        <v>2564</v>
      </c>
      <c r="E34" s="8">
        <v>2</v>
      </c>
      <c r="F34" s="6" t="s">
        <v>69</v>
      </c>
    </row>
    <row r="35" spans="1:6" ht="31">
      <c r="A35" s="13">
        <v>1204202</v>
      </c>
      <c r="B35" s="13" t="s">
        <v>81</v>
      </c>
      <c r="C35" s="7">
        <v>3</v>
      </c>
      <c r="D35" s="6">
        <v>2565</v>
      </c>
      <c r="E35" s="8">
        <v>1</v>
      </c>
      <c r="F35" s="6" t="s">
        <v>67</v>
      </c>
    </row>
    <row r="36" spans="1:6">
      <c r="A36" s="13">
        <v>1204303</v>
      </c>
      <c r="B36" s="13" t="s">
        <v>82</v>
      </c>
      <c r="C36" s="7">
        <v>3</v>
      </c>
      <c r="D36" s="6">
        <v>2565</v>
      </c>
      <c r="E36" s="8">
        <v>1</v>
      </c>
      <c r="F36" s="6" t="s">
        <v>67</v>
      </c>
    </row>
    <row r="37" spans="1:6">
      <c r="A37" s="13">
        <v>1204305</v>
      </c>
      <c r="B37" s="13" t="s">
        <v>83</v>
      </c>
      <c r="C37" s="7">
        <v>1</v>
      </c>
      <c r="D37" s="6">
        <v>2565</v>
      </c>
      <c r="E37" s="8">
        <v>1</v>
      </c>
      <c r="F37" s="6" t="s">
        <v>68</v>
      </c>
    </row>
    <row r="38" spans="1:6">
      <c r="A38" s="13">
        <v>1204309</v>
      </c>
      <c r="B38" s="13" t="s">
        <v>84</v>
      </c>
      <c r="C38" s="7">
        <v>3</v>
      </c>
      <c r="D38" s="6">
        <v>2565</v>
      </c>
      <c r="E38" s="8">
        <v>1</v>
      </c>
      <c r="F38" s="6" t="s">
        <v>67</v>
      </c>
    </row>
    <row r="39" spans="1:6">
      <c r="A39" s="13">
        <v>1204311</v>
      </c>
      <c r="B39" s="13" t="s">
        <v>85</v>
      </c>
      <c r="C39" s="7">
        <v>3</v>
      </c>
      <c r="D39" s="6">
        <v>2565</v>
      </c>
      <c r="E39" s="8">
        <v>1</v>
      </c>
      <c r="F39" s="6" t="s">
        <v>67</v>
      </c>
    </row>
    <row r="40" spans="1:6">
      <c r="A40" s="13">
        <v>1204313</v>
      </c>
      <c r="B40" s="13" t="s">
        <v>86</v>
      </c>
      <c r="C40" s="7">
        <v>3</v>
      </c>
      <c r="D40" s="6">
        <v>2565</v>
      </c>
      <c r="E40" s="8">
        <v>1</v>
      </c>
      <c r="F40" s="6" t="s">
        <v>67</v>
      </c>
    </row>
    <row r="41" spans="1:6">
      <c r="A41" s="13">
        <v>1204302</v>
      </c>
      <c r="B41" s="13" t="s">
        <v>94</v>
      </c>
      <c r="C41" s="7">
        <v>3</v>
      </c>
      <c r="D41" s="6">
        <v>2565</v>
      </c>
      <c r="E41" s="8">
        <v>2</v>
      </c>
      <c r="F41" s="6" t="s">
        <v>67</v>
      </c>
    </row>
    <row r="42" spans="1:6">
      <c r="A42" s="13">
        <v>1204306</v>
      </c>
      <c r="B42" s="13" t="s">
        <v>93</v>
      </c>
      <c r="C42" s="7">
        <v>3</v>
      </c>
      <c r="D42" s="6">
        <v>2565</v>
      </c>
      <c r="E42" s="8">
        <v>2</v>
      </c>
      <c r="F42" s="6" t="s">
        <v>67</v>
      </c>
    </row>
    <row r="43" spans="1:6">
      <c r="A43" s="13">
        <v>1204307</v>
      </c>
      <c r="B43" s="13" t="s">
        <v>92</v>
      </c>
      <c r="C43" s="7">
        <v>3</v>
      </c>
      <c r="D43" s="6">
        <v>2565</v>
      </c>
      <c r="E43" s="8">
        <v>2</v>
      </c>
      <c r="F43" s="6" t="s">
        <v>67</v>
      </c>
    </row>
    <row r="44" spans="1:6">
      <c r="A44" s="13">
        <v>1204308</v>
      </c>
      <c r="B44" s="13" t="s">
        <v>91</v>
      </c>
      <c r="C44" s="7">
        <v>3</v>
      </c>
      <c r="D44" s="6">
        <v>2565</v>
      </c>
      <c r="E44" s="8">
        <v>2</v>
      </c>
      <c r="F44" s="6" t="s">
        <v>67</v>
      </c>
    </row>
    <row r="45" spans="1:6">
      <c r="A45" s="13">
        <v>1204310</v>
      </c>
      <c r="B45" s="13" t="s">
        <v>90</v>
      </c>
      <c r="C45" s="7">
        <v>1</v>
      </c>
      <c r="D45" s="6">
        <v>2565</v>
      </c>
      <c r="E45" s="8">
        <v>2</v>
      </c>
      <c r="F45" s="6" t="s">
        <v>76</v>
      </c>
    </row>
    <row r="46" spans="1:6">
      <c r="A46" s="13">
        <v>1204316</v>
      </c>
      <c r="B46" s="13" t="s">
        <v>89</v>
      </c>
      <c r="C46" s="7">
        <v>3</v>
      </c>
      <c r="D46" s="6">
        <v>2565</v>
      </c>
      <c r="E46" s="8">
        <v>2</v>
      </c>
      <c r="F46" s="6" t="s">
        <v>67</v>
      </c>
    </row>
    <row r="47" spans="1:6">
      <c r="A47" s="13">
        <v>1204323</v>
      </c>
      <c r="B47" s="13" t="s">
        <v>88</v>
      </c>
      <c r="C47" s="7">
        <v>3</v>
      </c>
      <c r="D47" s="6">
        <v>2565</v>
      </c>
      <c r="E47" s="8">
        <v>2</v>
      </c>
      <c r="F47" s="6" t="s">
        <v>67</v>
      </c>
    </row>
    <row r="48" spans="1:6">
      <c r="A48" s="13">
        <v>1204402</v>
      </c>
      <c r="B48" s="13" t="s">
        <v>87</v>
      </c>
      <c r="C48" s="7">
        <v>1</v>
      </c>
      <c r="D48" s="6">
        <v>2565</v>
      </c>
      <c r="E48" s="8">
        <v>2</v>
      </c>
      <c r="F48" s="6" t="s">
        <v>76</v>
      </c>
    </row>
    <row r="49" spans="1:6">
      <c r="A49" s="13" t="s">
        <v>105</v>
      </c>
      <c r="B49" s="13"/>
      <c r="C49" s="8"/>
      <c r="D49" s="8"/>
      <c r="F49" s="8">
        <f>SUBTOTAL(103,Dataset[Grade])</f>
        <v>47</v>
      </c>
    </row>
    <row r="50" spans="1:6">
      <c r="A50" s="12"/>
      <c r="B50" s="12"/>
    </row>
    <row r="51" spans="1:6">
      <c r="A51" s="12"/>
      <c r="B51" s="12"/>
    </row>
    <row r="52" spans="1:6">
      <c r="A52" s="12"/>
      <c r="B52" s="12"/>
    </row>
    <row r="53" spans="1:6">
      <c r="A53" s="12"/>
      <c r="B53" s="12"/>
    </row>
    <row r="54" spans="1:6">
      <c r="A54" s="12"/>
      <c r="B54" s="12"/>
    </row>
    <row r="55" spans="1:6">
      <c r="A55" s="12"/>
      <c r="B55" s="12"/>
    </row>
  </sheetData>
  <phoneticPr fontId="2" type="noConversion"/>
  <dataValidations count="3">
    <dataValidation type="list" allowBlank="1" showInputMessage="1" showErrorMessage="1" sqref="F2:F48" xr:uid="{7E423FF7-8F62-4B53-9826-854699C3F334}">
      <formula1>$L$4:$L$12</formula1>
    </dataValidation>
    <dataValidation type="list" allowBlank="1" showInputMessage="1" showErrorMessage="1" sqref="E2:E48" xr:uid="{551F72C9-D885-4448-8E8F-2C15E8C1696A}">
      <formula1>$K$3:$K$5</formula1>
    </dataValidation>
    <dataValidation type="list" allowBlank="1" showInputMessage="1" showErrorMessage="1" sqref="C2:C48" xr:uid="{06012E1D-EAB8-4723-AA61-FC6E722EDA22}">
      <formula1>$J$3:$J$7</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458-7B53-4B08-9836-732FA5D1C07C}">
  <dimension ref="B2:L50"/>
  <sheetViews>
    <sheetView workbookViewId="0">
      <selection activeCell="E3" sqref="E3"/>
    </sheetView>
  </sheetViews>
  <sheetFormatPr defaultRowHeight="14.5"/>
  <cols>
    <col min="1" max="1" width="10.7265625" bestFit="1" customWidth="1"/>
    <col min="2" max="2" width="16.08984375" customWidth="1"/>
    <col min="3" max="3" width="9.7265625" bestFit="1" customWidth="1"/>
    <col min="4" max="4" width="10.453125" bestFit="1" customWidth="1"/>
    <col min="5" max="5" width="12.7265625" bestFit="1" customWidth="1"/>
    <col min="6" max="6" width="18.6328125" customWidth="1"/>
    <col min="7" max="7" width="12.54296875" customWidth="1"/>
    <col min="8" max="8" width="63.1796875" customWidth="1"/>
    <col min="9" max="9" width="17.7265625" bestFit="1" customWidth="1"/>
    <col min="10" max="10" width="17.08984375" bestFit="1" customWidth="1"/>
    <col min="11" max="15" width="12.90625" bestFit="1" customWidth="1"/>
    <col min="16" max="16" width="17.7265625" bestFit="1" customWidth="1"/>
    <col min="17" max="17" width="17.08984375" bestFit="1" customWidth="1"/>
  </cols>
  <sheetData>
    <row r="2" spans="2:12" ht="20">
      <c r="G2" s="22" t="s">
        <v>98</v>
      </c>
      <c r="H2" s="22"/>
      <c r="I2" s="22"/>
      <c r="J2" s="15"/>
      <c r="K2" s="15"/>
      <c r="L2" s="15"/>
    </row>
    <row r="3" spans="2:12" ht="20">
      <c r="G3" s="16" t="s">
        <v>79</v>
      </c>
      <c r="H3" s="17" t="s">
        <v>63</v>
      </c>
      <c r="I3" s="18" t="s">
        <v>64</v>
      </c>
      <c r="J3" s="17" t="s">
        <v>78</v>
      </c>
      <c r="K3" s="19" t="s">
        <v>77</v>
      </c>
      <c r="L3" s="20" t="s">
        <v>65</v>
      </c>
    </row>
    <row r="4" spans="2:12" ht="41" customHeight="1">
      <c r="G4" s="4" t="s">
        <v>4</v>
      </c>
      <c r="H4" s="5" t="str">
        <f>VLOOKUP($G$4,Dataset[#All],2,0)</f>
        <v>Preparatory English</v>
      </c>
      <c r="I4" s="5">
        <f>VLOOKUP($G$4,Dataset[#All],3,0)</f>
        <v>2</v>
      </c>
      <c r="J4" s="5">
        <f>VLOOKUP($G$4,Dataset[#All],4,0)</f>
        <v>2563</v>
      </c>
      <c r="K4" s="5">
        <f>VLOOKUP($G$4,Dataset[#All],5,0)</f>
        <v>1</v>
      </c>
      <c r="L4" s="5" t="str">
        <f>VLOOKUP($G$4,Dataset[#All],6,0)</f>
        <v>B</v>
      </c>
    </row>
    <row r="5" spans="2:12" ht="20">
      <c r="F5" s="1"/>
      <c r="G5" s="15"/>
      <c r="H5" s="15"/>
      <c r="I5" s="21"/>
      <c r="J5" s="15"/>
      <c r="K5" s="15"/>
      <c r="L5" s="15"/>
    </row>
    <row r="6" spans="2:12" ht="20">
      <c r="F6" s="1"/>
      <c r="G6" s="25" t="s">
        <v>104</v>
      </c>
      <c r="H6" s="25"/>
      <c r="I6" s="25"/>
      <c r="J6" s="15"/>
      <c r="K6" s="15"/>
      <c r="L6" s="15"/>
    </row>
    <row r="7" spans="2:12" ht="20">
      <c r="F7" s="1"/>
      <c r="G7" s="16" t="s">
        <v>79</v>
      </c>
      <c r="H7" s="17" t="s">
        <v>63</v>
      </c>
      <c r="I7" s="18" t="s">
        <v>64</v>
      </c>
      <c r="J7" s="17" t="s">
        <v>78</v>
      </c>
      <c r="K7" s="19" t="s">
        <v>77</v>
      </c>
      <c r="L7" s="20" t="s">
        <v>65</v>
      </c>
    </row>
    <row r="8" spans="2:12" ht="40">
      <c r="F8" s="1"/>
      <c r="G8" s="14">
        <f>INDEX(dataset!A:A,MATCH(H8,dataset!B:B,0))</f>
        <v>1204210</v>
      </c>
      <c r="H8" s="14" t="s">
        <v>59</v>
      </c>
      <c r="I8" s="14">
        <f>INDEX(dataset!C:C,MATCH(H8,dataset!B:B,0))</f>
        <v>3</v>
      </c>
      <c r="J8" s="14">
        <f>INDEX(dataset!D:D,MATCH(H8,dataset!B:B,0))</f>
        <v>2564</v>
      </c>
      <c r="K8" s="14">
        <f>INDEX(dataset!E:E,MATCH($H$8,dataset!B:B,0))</f>
        <v>2</v>
      </c>
      <c r="L8" s="14" t="str">
        <f>INDEX(dataset!F:F,MATCH($H$8,dataset!B:B,0))</f>
        <v>A</v>
      </c>
    </row>
    <row r="9" spans="2:12">
      <c r="F9" s="1"/>
    </row>
    <row r="10" spans="2:12">
      <c r="F10" s="1"/>
      <c r="I10" s="1"/>
    </row>
    <row r="11" spans="2:12">
      <c r="F11" s="1"/>
      <c r="I11" s="1"/>
    </row>
    <row r="12" spans="2:12">
      <c r="I12" s="1"/>
    </row>
    <row r="14" spans="2:12" ht="18" customHeight="1">
      <c r="B14" s="2" t="s">
        <v>78</v>
      </c>
      <c r="C14" s="2" t="s">
        <v>77</v>
      </c>
      <c r="D14" s="3" t="s">
        <v>95</v>
      </c>
      <c r="E14" s="3" t="s">
        <v>96</v>
      </c>
      <c r="H14" s="23" t="s">
        <v>102</v>
      </c>
      <c r="I14" s="23"/>
      <c r="J14" s="23"/>
      <c r="K14" s="23"/>
      <c r="L14" s="23"/>
    </row>
    <row r="15" spans="2:12" ht="19.5" customHeight="1">
      <c r="B15" s="3">
        <v>2563</v>
      </c>
      <c r="C15" s="3" t="s">
        <v>54</v>
      </c>
      <c r="D15" s="26">
        <v>8</v>
      </c>
      <c r="E15" s="26">
        <v>16</v>
      </c>
    </row>
    <row r="16" spans="2:12">
      <c r="B16" s="3"/>
      <c r="C16" s="3" t="s">
        <v>55</v>
      </c>
      <c r="D16" s="26">
        <v>9</v>
      </c>
      <c r="E16" s="26">
        <v>18</v>
      </c>
    </row>
    <row r="17" spans="2:10">
      <c r="B17" s="3"/>
      <c r="C17" s="3" t="s">
        <v>56</v>
      </c>
      <c r="D17" s="26">
        <v>3</v>
      </c>
      <c r="E17" s="26">
        <v>6</v>
      </c>
    </row>
    <row r="18" spans="2:10">
      <c r="B18" s="3" t="s">
        <v>99</v>
      </c>
      <c r="C18" s="3"/>
      <c r="D18" s="26">
        <v>20</v>
      </c>
      <c r="E18" s="26">
        <v>40</v>
      </c>
    </row>
    <row r="19" spans="2:10">
      <c r="B19" s="3">
        <v>2564</v>
      </c>
      <c r="C19" s="3" t="s">
        <v>54</v>
      </c>
      <c r="D19" s="26">
        <v>7</v>
      </c>
      <c r="E19" s="26">
        <v>14</v>
      </c>
    </row>
    <row r="20" spans="2:10">
      <c r="B20" s="3"/>
      <c r="C20" s="3" t="s">
        <v>55</v>
      </c>
      <c r="D20" s="26">
        <v>6</v>
      </c>
      <c r="E20" s="26">
        <v>18</v>
      </c>
    </row>
    <row r="21" spans="2:10">
      <c r="B21" s="3" t="s">
        <v>100</v>
      </c>
      <c r="C21" s="3"/>
      <c r="D21" s="26">
        <v>13</v>
      </c>
      <c r="E21" s="26">
        <v>32</v>
      </c>
    </row>
    <row r="22" spans="2:10">
      <c r="B22" s="3">
        <v>2565</v>
      </c>
      <c r="C22" s="3" t="s">
        <v>54</v>
      </c>
      <c r="D22" s="26">
        <v>6</v>
      </c>
      <c r="E22" s="26">
        <v>18</v>
      </c>
    </row>
    <row r="23" spans="2:10">
      <c r="B23" s="3"/>
      <c r="C23" s="3" t="s">
        <v>55</v>
      </c>
      <c r="D23" s="26">
        <v>8</v>
      </c>
      <c r="E23" s="26">
        <v>20</v>
      </c>
    </row>
    <row r="24" spans="2:10">
      <c r="B24" s="3" t="s">
        <v>101</v>
      </c>
      <c r="C24" s="3"/>
      <c r="D24" s="26">
        <v>14</v>
      </c>
      <c r="E24" s="26">
        <v>38</v>
      </c>
    </row>
    <row r="32" spans="2:10" ht="20" customHeight="1">
      <c r="B32" s="2" t="s">
        <v>78</v>
      </c>
      <c r="C32" s="2" t="s">
        <v>77</v>
      </c>
      <c r="D32" s="2" t="s">
        <v>65</v>
      </c>
      <c r="E32" s="3" t="s">
        <v>95</v>
      </c>
      <c r="H32" s="24" t="s">
        <v>103</v>
      </c>
      <c r="I32" s="24"/>
      <c r="J32" s="24"/>
    </row>
    <row r="33" spans="2:5">
      <c r="B33" s="3">
        <v>2563</v>
      </c>
      <c r="C33" s="3" t="s">
        <v>54</v>
      </c>
      <c r="D33" s="3" t="s">
        <v>67</v>
      </c>
      <c r="E33" s="26">
        <v>5</v>
      </c>
    </row>
    <row r="34" spans="2:5">
      <c r="B34" s="3"/>
      <c r="C34" s="3"/>
      <c r="D34" s="3" t="s">
        <v>69</v>
      </c>
      <c r="E34" s="26">
        <v>1</v>
      </c>
    </row>
    <row r="35" spans="2:5">
      <c r="B35" s="3"/>
      <c r="C35" s="3"/>
      <c r="D35" s="3" t="s">
        <v>68</v>
      </c>
      <c r="E35" s="26">
        <v>2</v>
      </c>
    </row>
    <row r="36" spans="2:5">
      <c r="B36" s="3"/>
      <c r="C36" s="3" t="s">
        <v>55</v>
      </c>
      <c r="D36" s="3" t="s">
        <v>67</v>
      </c>
      <c r="E36" s="26">
        <v>6</v>
      </c>
    </row>
    <row r="37" spans="2:5">
      <c r="B37" s="3"/>
      <c r="C37" s="3"/>
      <c r="D37" s="3" t="s">
        <v>69</v>
      </c>
      <c r="E37" s="26">
        <v>2</v>
      </c>
    </row>
    <row r="38" spans="2:5">
      <c r="B38" s="3"/>
      <c r="C38" s="3"/>
      <c r="D38" s="3" t="s">
        <v>72</v>
      </c>
      <c r="E38" s="26">
        <v>1</v>
      </c>
    </row>
    <row r="39" spans="2:5">
      <c r="B39" s="3"/>
      <c r="C39" s="3" t="s">
        <v>56</v>
      </c>
      <c r="D39" s="3" t="s">
        <v>67</v>
      </c>
      <c r="E39" s="26">
        <v>3</v>
      </c>
    </row>
    <row r="40" spans="2:5">
      <c r="B40" s="3">
        <v>2564</v>
      </c>
      <c r="C40" s="3" t="s">
        <v>54</v>
      </c>
      <c r="D40" s="3" t="s">
        <v>67</v>
      </c>
      <c r="E40" s="26">
        <v>3</v>
      </c>
    </row>
    <row r="41" spans="2:5">
      <c r="B41" s="3"/>
      <c r="C41" s="3"/>
      <c r="D41" s="3" t="s">
        <v>69</v>
      </c>
      <c r="E41" s="26">
        <v>1</v>
      </c>
    </row>
    <row r="42" spans="2:5">
      <c r="B42" s="3"/>
      <c r="C42" s="3"/>
      <c r="D42" s="3" t="s">
        <v>68</v>
      </c>
      <c r="E42" s="26">
        <v>2</v>
      </c>
    </row>
    <row r="43" spans="2:5">
      <c r="B43" s="3"/>
      <c r="C43" s="3"/>
      <c r="D43" s="3" t="s">
        <v>71</v>
      </c>
      <c r="E43" s="26">
        <v>1</v>
      </c>
    </row>
    <row r="44" spans="2:5">
      <c r="B44" s="3"/>
      <c r="C44" s="3" t="s">
        <v>55</v>
      </c>
      <c r="D44" s="3" t="s">
        <v>67</v>
      </c>
      <c r="E44" s="26">
        <v>4</v>
      </c>
    </row>
    <row r="45" spans="2:5">
      <c r="B45" s="3"/>
      <c r="C45" s="3"/>
      <c r="D45" s="3" t="s">
        <v>69</v>
      </c>
      <c r="E45" s="26">
        <v>1</v>
      </c>
    </row>
    <row r="46" spans="2:5">
      <c r="B46" s="3"/>
      <c r="C46" s="3"/>
      <c r="D46" s="3" t="s">
        <v>68</v>
      </c>
      <c r="E46" s="26">
        <v>1</v>
      </c>
    </row>
    <row r="47" spans="2:5">
      <c r="B47" s="3">
        <v>2565</v>
      </c>
      <c r="C47" s="3" t="s">
        <v>54</v>
      </c>
      <c r="D47" s="3" t="s">
        <v>67</v>
      </c>
      <c r="E47" s="26">
        <v>5</v>
      </c>
    </row>
    <row r="48" spans="2:5">
      <c r="B48" s="3"/>
      <c r="C48" s="3"/>
      <c r="D48" s="3" t="s">
        <v>68</v>
      </c>
      <c r="E48" s="26">
        <v>1</v>
      </c>
    </row>
    <row r="49" spans="2:5">
      <c r="B49" s="3"/>
      <c r="C49" s="3" t="s">
        <v>55</v>
      </c>
      <c r="D49" s="3" t="s">
        <v>67</v>
      </c>
      <c r="E49" s="26">
        <v>6</v>
      </c>
    </row>
    <row r="50" spans="2:5">
      <c r="B50" s="3"/>
      <c r="C50" s="3"/>
      <c r="D50" s="3" t="s">
        <v>76</v>
      </c>
      <c r="E50" s="26">
        <v>2</v>
      </c>
    </row>
  </sheetData>
  <mergeCells count="4">
    <mergeCell ref="G2:I2"/>
    <mergeCell ref="H14:L14"/>
    <mergeCell ref="H32:J32"/>
    <mergeCell ref="G6:I6"/>
  </mergeCells>
  <pageMargins left="0.7" right="0.7" top="0.75" bottom="0.75" header="0.3" footer="0.3"/>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94C0F85-ACAC-4670-AFE1-E9271C291F4A}">
          <x14:formula1>
            <xm:f>dataset!$A:$A</xm:f>
          </x14:formula1>
          <xm:sqref>G4</xm:sqref>
        </x14:dataValidation>
        <x14:dataValidation type="list" allowBlank="1" showInputMessage="1" showErrorMessage="1" xr:uid="{0CD1B505-31E8-43DB-B565-812FE41A8EE9}">
          <x14:formula1>
            <xm:f>dataset!$B:$B</xm:f>
          </x14:formula1>
          <xm:sqref>H8</xm:sqref>
        </x14:dataValidation>
      </x14:dataValidation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Q D A A B Q S w M E F A A C A A g A G J f n V s p / a L q k A A A A 9 g A A A B I A H A B D b 2 5 m a W c v U G F j a 2 F n Z S 5 4 b W w g o h g A K K A U A A A A A A A A A A A A A A A A A A A A A A A A A A A A h Y + 9 D o I w G E V f h X S n f y 6 E f J T B x U E S E 4 1 x b U q F R i i G F s u 7 O f h I v o I Y R d 0 c 7 7 l n u P d + v U E + t k 1 0 0 b 0 z n c 0 Q w x R F 2 q q u N L b K 0 O C P c Y J y A R u p T r L S 0 S R b l 4 6 u z F D t / T k l J I S A w w J 3 f U U 4 p Y w c i v V W 1 b q V 6 C O b / 3 J s r P P S K o 0 E 7 F 9 j B M e M J Z h T j i m Q G U J h 7 F f g 0 9 5 n + w N h O T R + 6 L X w d b x b A Z k j k P c H 8 Q B Q S w M E F A A C A A g A G J f 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X 5 1 Y o i k e 4 D g A A A B E A A A A T A B w A R m 9 y b X V s Y X M v U 2 V j d G l v b j E u b S C i G A A o o B Q A A A A A A A A A A A A A A A A A A A A A A A A A A A A r T k 0 u y c z P U w i G 0 I b W A F B L A Q I t A B Q A A g A I A B i X 5 1 b K f 2 i 6 p A A A A P Y A A A A S A A A A A A A A A A A A A A A A A A A A A A B D b 2 5 m a W c v U G F j a 2 F n Z S 5 4 b W x Q S w E C L Q A U A A I A C A A Y l + d W D 8 r p q 6 Q A A A D p A A A A E w A A A A A A A A A A A A A A A A D w A A A A W 0 N v b n R l b n R f V H l w Z X N d L n h t b F B L A Q I t A B Q A A g A I A B i X 5 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8 M u Q Z m M 3 O Q K 3 P 2 t f Q f V u j A A A A A A I A A A A A A B B m A A A A A Q A A I A A A A F t K Q 9 B m 0 m k K o 1 m a R R K p 6 k e s p c 3 n 2 A / q u K t t + c Y 4 F S 7 y A A A A A A 6 A A A A A A g A A I A A A A B 5 i L F I p W N n M U + q h / L c Q J c z H b V D x D d p g e B I Q v 3 x V g p 8 X U A A A A G C i u w 3 O N b w v V P q p I 4 e 8 g k / y 5 C 2 o S 1 F T R M d v e U Z 6 c t 8 6 U / 1 s J Z 1 H r U V 0 x / 6 c t n i V q v T r L K 6 / k B X s s T e o S W u s J h o k h B 5 9 W z M p j C t i 2 L X k k 1 a N Q A A A A G Y w h 3 N K K B i 9 t o V O j h h 4 r r K S J 2 1 5 f x D E i z F U 3 a 7 w W X j O h V c I e 8 s f e R j V b i / I G u + N R 7 I R b A 5 a U z S v C 3 / 8 f R + P 8 J E = < / D a t a M a s h u p > 
</file>

<file path=customXml/item3.xml><?xml version="1.0" encoding="utf-8"?>
<ct:contentTypeSchema xmlns:ct="http://schemas.microsoft.com/office/2006/metadata/contentType" xmlns:ma="http://schemas.microsoft.com/office/2006/metadata/properties/metaAttributes" ct:_="" ma:_="" ma:contentTypeName="เอกสาร" ma:contentTypeID="0x010100D352AFDDA417194096B31A448039507D" ma:contentTypeVersion="13" ma:contentTypeDescription="สร้างเอกสารใหม่" ma:contentTypeScope="" ma:versionID="017eba963555202fbf48e63024293673">
  <xsd:schema xmlns:xsd="http://www.w3.org/2001/XMLSchema" xmlns:xs="http://www.w3.org/2001/XMLSchema" xmlns:p="http://schemas.microsoft.com/office/2006/metadata/properties" xmlns:ns3="05892e68-4af4-468b-9076-a05c5aaea1ce" xmlns:ns4="c8475616-add1-4c47-9ce1-bdc9bdd3f033" targetNamespace="http://schemas.microsoft.com/office/2006/metadata/properties" ma:root="true" ma:fieldsID="66d423804e0cf286f29a961674a13e0f" ns3:_="" ns4:_="">
    <xsd:import namespace="05892e68-4af4-468b-9076-a05c5aaea1ce"/>
    <xsd:import namespace="c8475616-add1-4c47-9ce1-bdc9bdd3f03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892e68-4af4-468b-9076-a05c5aaea1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475616-add1-4c47-9ce1-bdc9bdd3f033" elementFormDefault="qualified">
    <xsd:import namespace="http://schemas.microsoft.com/office/2006/documentManagement/types"/>
    <xsd:import namespace="http://schemas.microsoft.com/office/infopath/2007/PartnerControls"/>
    <xsd:element name="SharedWithUsers" ma:index="12" nillable="true" ma:displayName="แชร์กับ"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แชร์พร้อมกับรายละเอียด" ma:internalName="SharedWithDetails" ma:readOnly="true">
      <xsd:simpleType>
        <xsd:restriction base="dms:Note">
          <xsd:maxLength value="255"/>
        </xsd:restriction>
      </xsd:simpleType>
    </xsd:element>
    <xsd:element name="SharingHintHash" ma:index="14" nillable="true" ma:displayName="การแชร์แฮชคำแนะนำ"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A427B0-932F-4AC4-9D32-CC84FAC51572}">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dcmitype/"/>
    <ds:schemaRef ds:uri="http://schemas.openxmlformats.org/package/2006/metadata/core-properties"/>
    <ds:schemaRef ds:uri="05892e68-4af4-468b-9076-a05c5aaea1ce"/>
    <ds:schemaRef ds:uri="c8475616-add1-4c47-9ce1-bdc9bdd3f033"/>
    <ds:schemaRef ds:uri="http://www.w3.org/XML/1998/namespace"/>
    <ds:schemaRef ds:uri="http://purl.org/dc/terms/"/>
  </ds:schemaRefs>
</ds:datastoreItem>
</file>

<file path=customXml/itemProps2.xml><?xml version="1.0" encoding="utf-8"?>
<ds:datastoreItem xmlns:ds="http://schemas.openxmlformats.org/officeDocument/2006/customXml" ds:itemID="{B2F5FADF-A950-4C29-BF8A-44C4B36149D8}">
  <ds:schemaRefs>
    <ds:schemaRef ds:uri="http://schemas.microsoft.com/DataMashup"/>
  </ds:schemaRefs>
</ds:datastoreItem>
</file>

<file path=customXml/itemProps3.xml><?xml version="1.0" encoding="utf-8"?>
<ds:datastoreItem xmlns:ds="http://schemas.openxmlformats.org/officeDocument/2006/customXml" ds:itemID="{E6FAD99D-E0C4-4A27-A7C1-1C85FDA8F7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892e68-4af4-468b-9076-a05c5aaea1ce"/>
    <ds:schemaRef ds:uri="c8475616-add1-4c47-9ce1-bdc9bdd3f0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D7C3BD9-6C0F-42D9-878D-9B74BBD9F6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Pivot&amp;Chart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Phiriyadech Nilpaka</dc:creator>
  <cp:lastModifiedBy>Phiriyadech Nilpaka</cp:lastModifiedBy>
  <dcterms:created xsi:type="dcterms:W3CDTF">2023-07-06T10:10:08Z</dcterms:created>
  <dcterms:modified xsi:type="dcterms:W3CDTF">2023-07-09T16:19:24Z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0x010100D352AFDDA417194096B31A448039507D</vt:lpwstr>
  </property>
</Properties>
</file>