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79B3DFDA-A3AA-49AE-B66A-C97586883721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<sst xmlns="http://schemas.openxmlformats.org/spreadsheetml/2006/main" count="908" uniqueCount="48">
  <si>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</si>
  <si>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</si>
  <si>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</si>
  <si>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</si>
  <si>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</si>
  <si>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</si>
  <si>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</si>
  <si>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</si>
  <si>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</si>
  <si>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</si>
  <si>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</si>
  <si>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</si>
  <si>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</si>
  <si>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</si>
  <si>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</si>
  <si>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</si>
  <si>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</si>
  <si>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</si>
  <si>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</si>
  <si>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</si>
  <si>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</si>
  <si>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</si>
  <si>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</si>
  <si>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</si>
  <si>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</si>
  <si>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</si>
  <si>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</si>
  <si>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</si>
  <si>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</si>
  <si>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</si>
  <si>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</si>
  <si>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</si>
  <si>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</si>
  <si>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</si>
  <si>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</si>
  <si>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</si>
  <si>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</si>
  <si>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</si>
  <si>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</si>
  <si>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</si>
  <si>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</si>
  <si>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</si>
  <si>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>Project</t>
  </si>
  <si>
    <t>TheBlackYellow10 (Client Advocate)</t>
  </si>
  <si>
    <t xml:space="preserve">Start Date </t>
  </si>
  <si>
    <t>Neil Fredrickson (Tech Lead)</t>
  </si>
  <si>
    <t>Presentation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</si>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</sst>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6" borderId="0" xfId="0" applyFill="1" applyProtection="1"/>
    <xf numFmtId="0" fontId="0" fillId="7" borderId="0" xfId="0" applyFill="1" applyProtection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L12" workbookViewId="0">
      <selection activeCell="P19" sqref="P19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5.726562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44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27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28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29</v>
      </c>
      <c r="X18" s="14"/>
      <c r="Y18" s="14"/>
      <c r="Z18" s="15">
        <f>SUM(W35:Z37)</f>
        <v>340</v>
      </c>
    </row>
    <row r="19" spans="2:33" ht="15.5" x14ac:dyDescent="0.35">
      <c r="B19" s="1" t="s">
        <v>42</v>
      </c>
      <c r="C19" s="2" t="s">
        <v>38</v>
      </c>
      <c r="L19" s="30" t="s">
        <v>46</v>
      </c>
      <c r="M19" s="31" t="s">
        <v>47</v>
      </c>
      <c r="N19" s="31" t="s">
        <v>47</v>
      </c>
      <c r="O19" s="31" t="s">
        <v>47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30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31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32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33</v>
      </c>
    </row>
    <row r="24" spans="2:33" ht="16.5" thickTop="1" thickBot="1" x14ac:dyDescent="0.4">
      <c r="C24" s="1" t="s">
        <v>39</v>
      </c>
      <c r="E24" s="23" t="s">
        <v>23</v>
      </c>
      <c r="F24" s="23" t="s">
        <v>12</v>
      </c>
      <c r="G24" s="23" t="s">
        <v>23</v>
      </c>
      <c r="H24" s="23" t="s">
        <v>16</v>
      </c>
      <c r="I24" s="24" t="s">
        <v>12</v>
      </c>
      <c r="J24" s="24" t="s">
        <v>12</v>
      </c>
      <c r="K24" s="24" t="s">
        <v>16</v>
      </c>
      <c r="L24" s="24" t="s">
        <v>16</v>
      </c>
      <c r="M24" s="24" t="s">
        <v>12</v>
      </c>
      <c r="N24" s="24" t="s">
        <v>12</v>
      </c>
      <c r="O24" s="24" t="s">
        <v>12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45.787500000000001</v>
      </c>
      <c r="AD24" s="3">
        <f t="shared" ref="AD24:AD29" si="3">COUNTIFS($E24:$AB24,$I$10) * $F$10</f>
        <v>80.7</v>
      </c>
      <c r="AE24" s="3">
        <f t="shared" ref="AE24:AE29" si="4">COUNTIFS($E24:$AB24,$I$11) * $F$11</f>
        <v>45.262500000000003</v>
      </c>
      <c r="AF24" s="3">
        <f t="shared" ref="AF24:AF29" si="5">SUM(AC24:AE24)</f>
        <v>171.75</v>
      </c>
    </row>
    <row r="25" spans="2:33" ht="16.5" thickTop="1" thickBot="1" x14ac:dyDescent="0.4">
      <c r="C25" s="1" t="s">
        <v>40</v>
      </c>
      <c r="E25" s="26" t="s">
        <v>23</v>
      </c>
      <c r="F25" s="26" t="s">
        <v>23</v>
      </c>
      <c r="G25" s="26" t="s">
        <v>23</v>
      </c>
      <c r="H25" s="26" t="s">
        <v>16</v>
      </c>
      <c r="I25" s="17" t="s">
        <v>12</v>
      </c>
      <c r="J25" s="17" t="s">
        <v>12</v>
      </c>
      <c r="K25" s="24" t="s">
        <v>16</v>
      </c>
      <c r="L25" s="17" t="s">
        <v>16</v>
      </c>
      <c r="M25" s="17" t="s">
        <v>12</v>
      </c>
      <c r="N25" s="17" t="s">
        <v>12</v>
      </c>
      <c r="O25" s="17" t="s">
        <v>12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40.700000000000003</v>
      </c>
      <c r="AD25" s="3">
        <f t="shared" si="3"/>
        <v>80.7</v>
      </c>
      <c r="AE25" s="3">
        <f t="shared" si="4"/>
        <v>45.262500000000003</v>
      </c>
      <c r="AF25" s="3">
        <f t="shared" si="5"/>
        <v>166.66250000000002</v>
      </c>
    </row>
    <row r="26" spans="2:33" ht="16.5" thickTop="1" thickBot="1" x14ac:dyDescent="0.4">
      <c r="C26" s="1" t="s">
        <v>41</v>
      </c>
      <c r="E26" s="26" t="s">
        <v>23</v>
      </c>
      <c r="F26" s="26" t="s">
        <v>12</v>
      </c>
      <c r="G26" s="26" t="s">
        <v>23</v>
      </c>
      <c r="H26" s="26" t="s">
        <v>16</v>
      </c>
      <c r="I26" s="17" t="s">
        <v>12</v>
      </c>
      <c r="J26" s="17" t="s">
        <v>12</v>
      </c>
      <c r="K26" s="24" t="s">
        <v>16</v>
      </c>
      <c r="L26" s="17" t="s">
        <v>16</v>
      </c>
      <c r="M26" s="17" t="s">
        <v>12</v>
      </c>
      <c r="N26" s="17" t="s">
        <v>12</v>
      </c>
      <c r="O26" s="17" t="s">
        <v>12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45.787500000000001</v>
      </c>
      <c r="AD26" s="3">
        <f t="shared" si="3"/>
        <v>80.7</v>
      </c>
      <c r="AE26" s="3">
        <f t="shared" si="4"/>
        <v>45.262500000000003</v>
      </c>
      <c r="AF26" s="3">
        <f t="shared" si="5"/>
        <v>171.75</v>
      </c>
    </row>
    <row r="27" spans="2:33" ht="16.5" thickTop="1" thickBot="1" x14ac:dyDescent="0.4">
      <c r="C27" s="1" t="s">
        <v>45</v>
      </c>
      <c r="E27" s="26" t="s">
        <v>23</v>
      </c>
      <c r="F27" s="26" t="s">
        <v>12</v>
      </c>
      <c r="G27" s="26" t="s">
        <v>23</v>
      </c>
      <c r="H27" s="26" t="s">
        <v>16</v>
      </c>
      <c r="I27" s="17" t="s">
        <v>12</v>
      </c>
      <c r="J27" s="17" t="s">
        <v>12</v>
      </c>
      <c r="K27" s="24" t="s">
        <v>16</v>
      </c>
      <c r="L27" s="17" t="s">
        <v>16</v>
      </c>
      <c r="M27" s="17" t="s">
        <v>12</v>
      </c>
      <c r="N27" s="17" t="s">
        <v>12</v>
      </c>
      <c r="O27" s="17" t="s">
        <v>12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45.787500000000001</v>
      </c>
      <c r="AD27" s="3">
        <f t="shared" si="3"/>
        <v>80.7</v>
      </c>
      <c r="AE27" s="3">
        <f t="shared" si="4"/>
        <v>45.262500000000003</v>
      </c>
      <c r="AF27" s="3">
        <f t="shared" si="5"/>
        <v>171.75</v>
      </c>
    </row>
    <row r="28" spans="2:33" ht="16" thickTop="1" x14ac:dyDescent="0.35">
      <c r="C28" s="1" t="s">
        <v>43</v>
      </c>
      <c r="E28" s="26" t="s">
        <v>23</v>
      </c>
      <c r="F28" s="26" t="s">
        <v>12</v>
      </c>
      <c r="G28" s="26" t="s">
        <v>23</v>
      </c>
      <c r="H28" s="26" t="s">
        <v>16</v>
      </c>
      <c r="I28" s="17" t="s">
        <v>12</v>
      </c>
      <c r="J28" s="17" t="s">
        <v>12</v>
      </c>
      <c r="K28" s="24" t="s">
        <v>16</v>
      </c>
      <c r="L28" s="17" t="s">
        <v>16</v>
      </c>
      <c r="M28" s="17" t="s">
        <v>12</v>
      </c>
      <c r="N28" s="17" t="s">
        <v>12</v>
      </c>
      <c r="O28" s="17" t="s">
        <v>12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45.787500000000001</v>
      </c>
      <c r="AD28" s="3">
        <f t="shared" si="3"/>
        <v>80.7</v>
      </c>
      <c r="AE28" s="3">
        <f t="shared" si="4"/>
        <v>45.262500000000003</v>
      </c>
      <c r="AF28" s="3">
        <f t="shared" si="5"/>
        <v>171.75</v>
      </c>
    </row>
    <row r="29" spans="2:33" ht="16" thickBot="1" x14ac:dyDescent="0.4">
      <c r="C29" s="1" t="s">
        <v>34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223.85</v>
      </c>
      <c r="AD36" s="16">
        <f>SUM(AD24:AD34)</f>
        <v>403.5</v>
      </c>
      <c r="AE36" s="16">
        <f>SUM(AE24:AE34)</f>
        <v>226.3125</v>
      </c>
      <c r="AF36" s="16">
        <f>SUM(AF24:AF34)</f>
        <v>853.66250000000002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35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33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35</v>
      </c>
      <c r="D43" s="16" t="s">
        <v>31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33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36</v>
      </c>
      <c r="C47" s="19">
        <f>AE43</f>
        <v>1754</v>
      </c>
      <c r="D47" s="20" t="s">
        <v>37</v>
      </c>
    </row>
  </sheetData>
  <conditionalFormatting sqref="E30:Z33 S29:Z29 S28:T28 E24:O24 E29:Q29 L28:Q28 L25:O27 E25:K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2018-11-25T13:23:32Z</dcterms:modified>
</cp:coreProperties>
</file>